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3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ducation\Central European University\Fall 2021\Macroeconomics\Group Assignment 1\"/>
    </mc:Choice>
  </mc:AlternateContent>
  <bookViews>
    <workbookView xWindow="0" yWindow="0" windowWidth="20490" windowHeight="7755" firstSheet="6" activeTab="8"/>
  </bookViews>
  <sheets>
    <sheet name="Main dataset, graphs" sheetId="2" r:id="rId1"/>
    <sheet name="original data GDP-expen appr" sheetId="1" r:id="rId2"/>
    <sheet name="GDP exp appr decompos" sheetId="3" r:id="rId3"/>
    <sheet name="origin dataGDP-income appr" sheetId="4" r:id="rId4"/>
    <sheet name="GDP income appr decomp" sheetId="5" r:id="rId5"/>
    <sheet name="original data GDP-output appr" sheetId="6" r:id="rId6"/>
    <sheet name="GDP output appr decomp" sheetId="7" r:id="rId7"/>
    <sheet name="original employment stats" sheetId="8" r:id="rId8"/>
    <sheet name="employment analysis" sheetId="9" r:id="rId9"/>
    <sheet name="origin Deflator" sheetId="10" r:id="rId10"/>
  </sheets>
  <externalReferences>
    <externalReference r:id="rId11"/>
  </externalReferenc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3" i="7" l="1"/>
  <c r="J113" i="7"/>
  <c r="I113" i="7"/>
  <c r="H113" i="7"/>
  <c r="K112" i="7"/>
  <c r="J112" i="7"/>
  <c r="I112" i="7"/>
  <c r="H112" i="7"/>
  <c r="K111" i="7"/>
  <c r="J111" i="7"/>
  <c r="I111" i="7"/>
  <c r="H111" i="7"/>
  <c r="K110" i="7"/>
  <c r="J110" i="7"/>
  <c r="I110" i="7"/>
  <c r="H110" i="7"/>
  <c r="K109" i="7"/>
  <c r="J109" i="7"/>
  <c r="I109" i="7"/>
  <c r="H109" i="7"/>
  <c r="K108" i="7"/>
  <c r="J108" i="7"/>
  <c r="I108" i="7"/>
  <c r="H108" i="7"/>
  <c r="K107" i="7"/>
  <c r="J107" i="7"/>
  <c r="I107" i="7"/>
  <c r="H107" i="7"/>
  <c r="K106" i="7"/>
  <c r="J106" i="7"/>
  <c r="I106" i="7"/>
  <c r="H106" i="7"/>
  <c r="K105" i="7"/>
  <c r="J105" i="7"/>
  <c r="I105" i="7"/>
  <c r="H105" i="7"/>
  <c r="K104" i="7"/>
  <c r="J104" i="7"/>
  <c r="I104" i="7"/>
  <c r="H104" i="7"/>
  <c r="K103" i="7"/>
  <c r="J103" i="7"/>
  <c r="I103" i="7"/>
  <c r="H103" i="7"/>
  <c r="K102" i="7"/>
  <c r="J102" i="7"/>
  <c r="I102" i="7"/>
  <c r="H102" i="7"/>
  <c r="K101" i="7"/>
  <c r="J101" i="7"/>
  <c r="I101" i="7"/>
  <c r="H101" i="7"/>
  <c r="K100" i="7"/>
  <c r="J100" i="7"/>
  <c r="I100" i="7"/>
  <c r="H100" i="7"/>
  <c r="K99" i="7"/>
  <c r="J99" i="7"/>
  <c r="I99" i="7"/>
  <c r="H99" i="7"/>
  <c r="K98" i="7"/>
  <c r="J98" i="7"/>
  <c r="I98" i="7"/>
  <c r="H98" i="7"/>
  <c r="K97" i="7"/>
  <c r="J97" i="7"/>
  <c r="I97" i="7"/>
  <c r="H97" i="7"/>
  <c r="K96" i="7"/>
  <c r="J96" i="7"/>
  <c r="I96" i="7"/>
  <c r="H96" i="7"/>
  <c r="K95" i="7"/>
  <c r="J95" i="7"/>
  <c r="I95" i="7"/>
  <c r="H95" i="7"/>
  <c r="K94" i="7"/>
  <c r="J94" i="7"/>
  <c r="I94" i="7"/>
  <c r="H94" i="7"/>
  <c r="K93" i="7"/>
  <c r="J93" i="7"/>
  <c r="I93" i="7"/>
  <c r="H93" i="7"/>
  <c r="K92" i="7"/>
  <c r="J92" i="7"/>
  <c r="I92" i="7"/>
  <c r="H92" i="7"/>
  <c r="K91" i="7"/>
  <c r="J91" i="7"/>
  <c r="I91" i="7"/>
  <c r="H91" i="7"/>
  <c r="K90" i="7"/>
  <c r="J90" i="7"/>
  <c r="I90" i="7"/>
  <c r="H90" i="7"/>
  <c r="K89" i="7"/>
  <c r="J89" i="7"/>
  <c r="I89" i="7"/>
  <c r="H89" i="7"/>
  <c r="K88" i="7"/>
  <c r="J88" i="7"/>
  <c r="I88" i="7"/>
  <c r="H88" i="7"/>
  <c r="K87" i="7"/>
  <c r="J87" i="7"/>
  <c r="I87" i="7"/>
  <c r="H87" i="7"/>
  <c r="K86" i="7"/>
  <c r="J86" i="7"/>
  <c r="I86" i="7"/>
  <c r="H86" i="7"/>
  <c r="K85" i="7"/>
  <c r="J85" i="7"/>
  <c r="I85" i="7"/>
  <c r="H85" i="7"/>
  <c r="K84" i="7"/>
  <c r="J84" i="7"/>
  <c r="I84" i="7"/>
  <c r="H84" i="7"/>
  <c r="K83" i="7"/>
  <c r="J83" i="7"/>
  <c r="I83" i="7"/>
  <c r="H83" i="7"/>
  <c r="K82" i="7"/>
  <c r="J82" i="7"/>
  <c r="I82" i="7"/>
  <c r="H82" i="7"/>
  <c r="K81" i="7"/>
  <c r="J81" i="7"/>
  <c r="I81" i="7"/>
  <c r="H81" i="7"/>
  <c r="K80" i="7"/>
  <c r="J80" i="7"/>
  <c r="I80" i="7"/>
  <c r="H80" i="7"/>
  <c r="K79" i="7"/>
  <c r="J79" i="7"/>
  <c r="I79" i="7"/>
  <c r="H79" i="7"/>
  <c r="K78" i="7"/>
  <c r="J78" i="7"/>
  <c r="I78" i="7"/>
  <c r="H78" i="7"/>
  <c r="K77" i="7"/>
  <c r="J77" i="7"/>
  <c r="I77" i="7"/>
  <c r="H77" i="7"/>
  <c r="K76" i="7"/>
  <c r="J76" i="7"/>
  <c r="I76" i="7"/>
  <c r="H76" i="7"/>
  <c r="K75" i="7"/>
  <c r="J75" i="7"/>
  <c r="I75" i="7"/>
  <c r="H75" i="7"/>
  <c r="K74" i="7"/>
  <c r="J74" i="7"/>
  <c r="I74" i="7"/>
  <c r="H74" i="7"/>
  <c r="K73" i="7"/>
  <c r="J73" i="7"/>
  <c r="I73" i="7"/>
  <c r="H73" i="7"/>
  <c r="K72" i="7"/>
  <c r="J72" i="7"/>
  <c r="I72" i="7"/>
  <c r="H72" i="7"/>
  <c r="K71" i="7"/>
  <c r="J71" i="7"/>
  <c r="I71" i="7"/>
  <c r="H71" i="7"/>
  <c r="K70" i="7"/>
  <c r="J70" i="7"/>
  <c r="I70" i="7"/>
  <c r="H70" i="7"/>
  <c r="K69" i="7"/>
  <c r="J69" i="7"/>
  <c r="I69" i="7"/>
  <c r="H69" i="7"/>
  <c r="K68" i="7"/>
  <c r="J68" i="7"/>
  <c r="I68" i="7"/>
  <c r="H68" i="7"/>
  <c r="K67" i="7"/>
  <c r="J67" i="7"/>
  <c r="I67" i="7"/>
  <c r="H67" i="7"/>
  <c r="K66" i="7"/>
  <c r="J66" i="7"/>
  <c r="I66" i="7"/>
  <c r="H66" i="7"/>
  <c r="K65" i="7"/>
  <c r="J65" i="7"/>
  <c r="I65" i="7"/>
  <c r="H65" i="7"/>
  <c r="K64" i="7"/>
  <c r="J64" i="7"/>
  <c r="I64" i="7"/>
  <c r="H64" i="7"/>
  <c r="K63" i="7"/>
  <c r="J63" i="7"/>
  <c r="I63" i="7"/>
  <c r="H63" i="7"/>
  <c r="K62" i="7"/>
  <c r="J62" i="7"/>
  <c r="I62" i="7"/>
  <c r="H62" i="7"/>
  <c r="K61" i="7"/>
  <c r="J61" i="7"/>
  <c r="I61" i="7"/>
  <c r="H61" i="7"/>
  <c r="K60" i="7"/>
  <c r="J60" i="7"/>
  <c r="I60" i="7"/>
  <c r="H60" i="7"/>
  <c r="K59" i="7"/>
  <c r="J59" i="7"/>
  <c r="I59" i="7"/>
  <c r="H59" i="7"/>
  <c r="K58" i="7"/>
  <c r="J58" i="7"/>
  <c r="I58" i="7"/>
  <c r="H58" i="7"/>
  <c r="K57" i="7"/>
  <c r="J57" i="7"/>
  <c r="I57" i="7"/>
  <c r="H57" i="7"/>
  <c r="K56" i="7"/>
  <c r="J56" i="7"/>
  <c r="I56" i="7"/>
  <c r="H56" i="7"/>
  <c r="K55" i="7"/>
  <c r="J55" i="7"/>
  <c r="I55" i="7"/>
  <c r="H55" i="7"/>
  <c r="K54" i="7"/>
  <c r="J54" i="7"/>
  <c r="I54" i="7"/>
  <c r="H54" i="7"/>
  <c r="K53" i="7"/>
  <c r="J53" i="7"/>
  <c r="I53" i="7"/>
  <c r="H53" i="7"/>
  <c r="K52" i="7"/>
  <c r="J52" i="7"/>
  <c r="I52" i="7"/>
  <c r="H52" i="7"/>
  <c r="K51" i="7"/>
  <c r="J51" i="7"/>
  <c r="I51" i="7"/>
  <c r="H51" i="7"/>
  <c r="K50" i="7"/>
  <c r="J50" i="7"/>
  <c r="I50" i="7"/>
  <c r="H50" i="7"/>
  <c r="K49" i="7"/>
  <c r="J49" i="7"/>
  <c r="I49" i="7"/>
  <c r="H49" i="7"/>
  <c r="K48" i="7"/>
  <c r="J48" i="7"/>
  <c r="I48" i="7"/>
  <c r="H48" i="7"/>
  <c r="K47" i="7"/>
  <c r="J47" i="7"/>
  <c r="I47" i="7"/>
  <c r="H47" i="7"/>
  <c r="K46" i="7"/>
  <c r="J46" i="7"/>
  <c r="I46" i="7"/>
  <c r="H46" i="7"/>
  <c r="K45" i="7"/>
  <c r="J45" i="7"/>
  <c r="I45" i="7"/>
  <c r="H45" i="7"/>
  <c r="K44" i="7"/>
  <c r="J44" i="7"/>
  <c r="I44" i="7"/>
  <c r="H44" i="7"/>
  <c r="K43" i="7"/>
  <c r="J43" i="7"/>
  <c r="I43" i="7"/>
  <c r="H43" i="7"/>
  <c r="K42" i="7"/>
  <c r="J42" i="7"/>
  <c r="I42" i="7"/>
  <c r="H42" i="7"/>
  <c r="K41" i="7"/>
  <c r="J41" i="7"/>
  <c r="I41" i="7"/>
  <c r="H41" i="7"/>
  <c r="K40" i="7"/>
  <c r="J40" i="7"/>
  <c r="I40" i="7"/>
  <c r="H40" i="7"/>
  <c r="K39" i="7"/>
  <c r="J39" i="7"/>
  <c r="I39" i="7"/>
  <c r="H39" i="7"/>
  <c r="K38" i="7"/>
  <c r="J38" i="7"/>
  <c r="I38" i="7"/>
  <c r="H38" i="7"/>
  <c r="K37" i="7"/>
  <c r="J37" i="7"/>
  <c r="I37" i="7"/>
  <c r="H37" i="7"/>
  <c r="K36" i="7"/>
  <c r="J36" i="7"/>
  <c r="I36" i="7"/>
  <c r="H36" i="7"/>
  <c r="K35" i="7"/>
  <c r="J35" i="7"/>
  <c r="I35" i="7"/>
  <c r="H35" i="7"/>
  <c r="K34" i="7"/>
  <c r="J34" i="7"/>
  <c r="I34" i="7"/>
  <c r="H34" i="7"/>
  <c r="K33" i="7"/>
  <c r="J33" i="7"/>
  <c r="I33" i="7"/>
  <c r="H33" i="7"/>
  <c r="K32" i="7"/>
  <c r="J32" i="7"/>
  <c r="I32" i="7"/>
  <c r="H32" i="7"/>
  <c r="K31" i="7"/>
  <c r="J31" i="7"/>
  <c r="I31" i="7"/>
  <c r="H31" i="7"/>
  <c r="K30" i="7"/>
  <c r="J30" i="7"/>
  <c r="I30" i="7"/>
  <c r="H30" i="7"/>
  <c r="K29" i="7"/>
  <c r="J29" i="7"/>
  <c r="I29" i="7"/>
  <c r="H29" i="7"/>
  <c r="K28" i="7"/>
  <c r="J28" i="7"/>
  <c r="I28" i="7"/>
  <c r="H28" i="7"/>
  <c r="K27" i="7"/>
  <c r="J27" i="7"/>
  <c r="I27" i="7"/>
  <c r="H27" i="7"/>
  <c r="K26" i="7"/>
  <c r="J26" i="7"/>
  <c r="I26" i="7"/>
  <c r="H26" i="7"/>
  <c r="K25" i="7"/>
  <c r="J25" i="7"/>
  <c r="I25" i="7"/>
  <c r="H25" i="7"/>
  <c r="K24" i="7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J274" i="5"/>
  <c r="I274" i="5"/>
  <c r="H274" i="5"/>
  <c r="J273" i="5"/>
  <c r="I273" i="5"/>
  <c r="H273" i="5"/>
  <c r="J272" i="5"/>
  <c r="I272" i="5"/>
  <c r="H272" i="5"/>
  <c r="J271" i="5"/>
  <c r="I271" i="5"/>
  <c r="H271" i="5"/>
  <c r="J270" i="5"/>
  <c r="I270" i="5"/>
  <c r="H270" i="5"/>
  <c r="J269" i="5"/>
  <c r="I269" i="5"/>
  <c r="H269" i="5"/>
  <c r="J268" i="5"/>
  <c r="I268" i="5"/>
  <c r="H268" i="5"/>
  <c r="J267" i="5"/>
  <c r="I267" i="5"/>
  <c r="H267" i="5"/>
  <c r="J266" i="5"/>
  <c r="I266" i="5"/>
  <c r="H266" i="5"/>
  <c r="J265" i="5"/>
  <c r="I265" i="5"/>
  <c r="H265" i="5"/>
  <c r="J264" i="5"/>
  <c r="I264" i="5"/>
  <c r="H264" i="5"/>
  <c r="J263" i="5"/>
  <c r="I263" i="5"/>
  <c r="H263" i="5"/>
  <c r="J262" i="5"/>
  <c r="I262" i="5"/>
  <c r="H262" i="5"/>
  <c r="J261" i="5"/>
  <c r="I261" i="5"/>
  <c r="H261" i="5"/>
  <c r="J260" i="5"/>
  <c r="I260" i="5"/>
  <c r="H260" i="5"/>
  <c r="J259" i="5"/>
  <c r="I259" i="5"/>
  <c r="H259" i="5"/>
  <c r="J258" i="5"/>
  <c r="I258" i="5"/>
  <c r="H258" i="5"/>
  <c r="J257" i="5"/>
  <c r="I257" i="5"/>
  <c r="H257" i="5"/>
  <c r="J256" i="5"/>
  <c r="I256" i="5"/>
  <c r="H256" i="5"/>
  <c r="J255" i="5"/>
  <c r="I255" i="5"/>
  <c r="H255" i="5"/>
  <c r="J254" i="5"/>
  <c r="I254" i="5"/>
  <c r="H254" i="5"/>
  <c r="J253" i="5"/>
  <c r="I253" i="5"/>
  <c r="H253" i="5"/>
  <c r="J252" i="5"/>
  <c r="I252" i="5"/>
  <c r="H252" i="5"/>
  <c r="J251" i="5"/>
  <c r="I251" i="5"/>
  <c r="H251" i="5"/>
  <c r="J250" i="5"/>
  <c r="I250" i="5"/>
  <c r="H250" i="5"/>
  <c r="J249" i="5"/>
  <c r="I249" i="5"/>
  <c r="H249" i="5"/>
  <c r="J248" i="5"/>
  <c r="I248" i="5"/>
  <c r="H248" i="5"/>
  <c r="J247" i="5"/>
  <c r="I247" i="5"/>
  <c r="H247" i="5"/>
  <c r="J246" i="5"/>
  <c r="I246" i="5"/>
  <c r="H246" i="5"/>
  <c r="J245" i="5"/>
  <c r="I245" i="5"/>
  <c r="H245" i="5"/>
  <c r="J244" i="5"/>
  <c r="I244" i="5"/>
  <c r="H244" i="5"/>
  <c r="J243" i="5"/>
  <c r="I243" i="5"/>
  <c r="H243" i="5"/>
  <c r="J242" i="5"/>
  <c r="I242" i="5"/>
  <c r="H242" i="5"/>
  <c r="J241" i="5"/>
  <c r="I241" i="5"/>
  <c r="H241" i="5"/>
  <c r="J240" i="5"/>
  <c r="I240" i="5"/>
  <c r="H240" i="5"/>
  <c r="J239" i="5"/>
  <c r="I239" i="5"/>
  <c r="H239" i="5"/>
  <c r="J238" i="5"/>
  <c r="I238" i="5"/>
  <c r="H238" i="5"/>
  <c r="J237" i="5"/>
  <c r="I237" i="5"/>
  <c r="H237" i="5"/>
  <c r="J236" i="5"/>
  <c r="I236" i="5"/>
  <c r="H236" i="5"/>
  <c r="J235" i="5"/>
  <c r="I235" i="5"/>
  <c r="H235" i="5"/>
  <c r="J234" i="5"/>
  <c r="I234" i="5"/>
  <c r="H234" i="5"/>
  <c r="J233" i="5"/>
  <c r="I233" i="5"/>
  <c r="H233" i="5"/>
  <c r="J232" i="5"/>
  <c r="I232" i="5"/>
  <c r="H232" i="5"/>
  <c r="J231" i="5"/>
  <c r="I231" i="5"/>
  <c r="H231" i="5"/>
  <c r="J230" i="5"/>
  <c r="I230" i="5"/>
  <c r="H230" i="5"/>
  <c r="J229" i="5"/>
  <c r="I229" i="5"/>
  <c r="H229" i="5"/>
  <c r="J228" i="5"/>
  <c r="I228" i="5"/>
  <c r="H228" i="5"/>
  <c r="J227" i="5"/>
  <c r="I227" i="5"/>
  <c r="H227" i="5"/>
  <c r="J226" i="5"/>
  <c r="I226" i="5"/>
  <c r="H226" i="5"/>
  <c r="J225" i="5"/>
  <c r="I225" i="5"/>
  <c r="H225" i="5"/>
  <c r="J224" i="5"/>
  <c r="I224" i="5"/>
  <c r="H224" i="5"/>
  <c r="J223" i="5"/>
  <c r="I223" i="5"/>
  <c r="H223" i="5"/>
  <c r="J222" i="5"/>
  <c r="I222" i="5"/>
  <c r="H222" i="5"/>
  <c r="J221" i="5"/>
  <c r="I221" i="5"/>
  <c r="H221" i="5"/>
  <c r="J220" i="5"/>
  <c r="I220" i="5"/>
  <c r="H220" i="5"/>
  <c r="J219" i="5"/>
  <c r="I219" i="5"/>
  <c r="H219" i="5"/>
  <c r="J218" i="5"/>
  <c r="I218" i="5"/>
  <c r="H218" i="5"/>
  <c r="J217" i="5"/>
  <c r="I217" i="5"/>
  <c r="H217" i="5"/>
  <c r="J216" i="5"/>
  <c r="I216" i="5"/>
  <c r="H216" i="5"/>
  <c r="J215" i="5"/>
  <c r="I215" i="5"/>
  <c r="H215" i="5"/>
  <c r="J214" i="5"/>
  <c r="I214" i="5"/>
  <c r="H214" i="5"/>
  <c r="J213" i="5"/>
  <c r="I213" i="5"/>
  <c r="H213" i="5"/>
  <c r="J212" i="5"/>
  <c r="I212" i="5"/>
  <c r="H212" i="5"/>
  <c r="J211" i="5"/>
  <c r="I211" i="5"/>
  <c r="H211" i="5"/>
  <c r="J210" i="5"/>
  <c r="I210" i="5"/>
  <c r="H210" i="5"/>
  <c r="J209" i="5"/>
  <c r="I209" i="5"/>
  <c r="H209" i="5"/>
  <c r="J208" i="5"/>
  <c r="I208" i="5"/>
  <c r="H208" i="5"/>
  <c r="J207" i="5"/>
  <c r="I207" i="5"/>
  <c r="H207" i="5"/>
  <c r="J206" i="5"/>
  <c r="I206" i="5"/>
  <c r="H206" i="5"/>
  <c r="J205" i="5"/>
  <c r="I205" i="5"/>
  <c r="H205" i="5"/>
  <c r="J204" i="5"/>
  <c r="I204" i="5"/>
  <c r="H204" i="5"/>
  <c r="J203" i="5"/>
  <c r="I203" i="5"/>
  <c r="H203" i="5"/>
  <c r="J202" i="5"/>
  <c r="I202" i="5"/>
  <c r="H202" i="5"/>
  <c r="J201" i="5"/>
  <c r="I201" i="5"/>
  <c r="H201" i="5"/>
  <c r="J200" i="5"/>
  <c r="I200" i="5"/>
  <c r="H200" i="5"/>
  <c r="J199" i="5"/>
  <c r="I199" i="5"/>
  <c r="H199" i="5"/>
  <c r="J198" i="5"/>
  <c r="I198" i="5"/>
  <c r="H198" i="5"/>
  <c r="J197" i="5"/>
  <c r="I197" i="5"/>
  <c r="H197" i="5"/>
  <c r="J196" i="5"/>
  <c r="I196" i="5"/>
  <c r="H196" i="5"/>
  <c r="J195" i="5"/>
  <c r="I195" i="5"/>
  <c r="H195" i="5"/>
  <c r="J194" i="5"/>
  <c r="I194" i="5"/>
  <c r="H194" i="5"/>
  <c r="J193" i="5"/>
  <c r="I193" i="5"/>
  <c r="N255" i="5" s="1"/>
  <c r="H193" i="5"/>
  <c r="J192" i="5"/>
  <c r="I192" i="5"/>
  <c r="H192" i="5"/>
  <c r="J191" i="5"/>
  <c r="I191" i="5"/>
  <c r="H191" i="5"/>
  <c r="J190" i="5"/>
  <c r="I190" i="5"/>
  <c r="H190" i="5"/>
  <c r="J189" i="5"/>
  <c r="I189" i="5"/>
  <c r="H189" i="5"/>
  <c r="J188" i="5"/>
  <c r="I188" i="5"/>
  <c r="H188" i="5"/>
  <c r="J187" i="5"/>
  <c r="I187" i="5"/>
  <c r="H187" i="5"/>
  <c r="J186" i="5"/>
  <c r="I186" i="5"/>
  <c r="H186" i="5"/>
  <c r="J185" i="5"/>
  <c r="I185" i="5"/>
  <c r="H185" i="5"/>
  <c r="J184" i="5"/>
  <c r="I184" i="5"/>
  <c r="H184" i="5"/>
  <c r="J183" i="5"/>
  <c r="I183" i="5"/>
  <c r="H183" i="5"/>
  <c r="J182" i="5"/>
  <c r="I182" i="5"/>
  <c r="H182" i="5"/>
  <c r="J181" i="5"/>
  <c r="I181" i="5"/>
  <c r="H181" i="5"/>
  <c r="J180" i="5"/>
  <c r="I180" i="5"/>
  <c r="H180" i="5"/>
  <c r="J179" i="5"/>
  <c r="I179" i="5"/>
  <c r="H179" i="5"/>
  <c r="J178" i="5"/>
  <c r="I178" i="5"/>
  <c r="H178" i="5"/>
  <c r="J177" i="5"/>
  <c r="I177" i="5"/>
  <c r="H177" i="5"/>
  <c r="J176" i="5"/>
  <c r="I176" i="5"/>
  <c r="H176" i="5"/>
  <c r="J175" i="5"/>
  <c r="I175" i="5"/>
  <c r="H175" i="5"/>
  <c r="J174" i="5"/>
  <c r="I174" i="5"/>
  <c r="H174" i="5"/>
  <c r="J173" i="5"/>
  <c r="I173" i="5"/>
  <c r="H173" i="5"/>
  <c r="J172" i="5"/>
  <c r="I172" i="5"/>
  <c r="H172" i="5"/>
  <c r="J171" i="5"/>
  <c r="I171" i="5"/>
  <c r="H171" i="5"/>
  <c r="J170" i="5"/>
  <c r="I170" i="5"/>
  <c r="H170" i="5"/>
  <c r="J169" i="5"/>
  <c r="I169" i="5"/>
  <c r="H169" i="5"/>
  <c r="J168" i="5"/>
  <c r="H168" i="5"/>
  <c r="J167" i="5"/>
  <c r="H167" i="5"/>
  <c r="J166" i="5"/>
  <c r="H166" i="5"/>
  <c r="J165" i="5"/>
  <c r="H165" i="5"/>
  <c r="J164" i="5"/>
  <c r="H164" i="5"/>
  <c r="J163" i="5"/>
  <c r="H163" i="5"/>
  <c r="J162" i="5"/>
  <c r="H162" i="5"/>
  <c r="J161" i="5"/>
  <c r="H161" i="5"/>
  <c r="J160" i="5"/>
  <c r="H160" i="5"/>
  <c r="J159" i="5"/>
  <c r="H159" i="5"/>
  <c r="J158" i="5"/>
  <c r="H158" i="5"/>
  <c r="J157" i="5"/>
  <c r="H157" i="5"/>
  <c r="J156" i="5"/>
  <c r="H156" i="5"/>
  <c r="J155" i="5"/>
  <c r="H155" i="5"/>
  <c r="J154" i="5"/>
  <c r="H154" i="5"/>
  <c r="J153" i="5"/>
  <c r="H153" i="5"/>
  <c r="J152" i="5"/>
  <c r="H152" i="5"/>
  <c r="J151" i="5"/>
  <c r="H151" i="5"/>
  <c r="J150" i="5"/>
  <c r="H150" i="5"/>
  <c r="J149" i="5"/>
  <c r="H149" i="5"/>
  <c r="J148" i="5"/>
  <c r="H148" i="5"/>
  <c r="J147" i="5"/>
  <c r="H147" i="5"/>
  <c r="J146" i="5"/>
  <c r="H146" i="5"/>
  <c r="J145" i="5"/>
  <c r="H145" i="5"/>
  <c r="J144" i="5"/>
  <c r="H144" i="5"/>
  <c r="J143" i="5"/>
  <c r="H143" i="5"/>
  <c r="J142" i="5"/>
  <c r="H142" i="5"/>
  <c r="J141" i="5"/>
  <c r="H141" i="5"/>
  <c r="J140" i="5"/>
  <c r="H140" i="5"/>
  <c r="J139" i="5"/>
  <c r="H139" i="5"/>
  <c r="J138" i="5"/>
  <c r="H138" i="5"/>
  <c r="J137" i="5"/>
  <c r="H137" i="5"/>
  <c r="J136" i="5"/>
  <c r="H136" i="5"/>
  <c r="J135" i="5"/>
  <c r="H135" i="5"/>
  <c r="J134" i="5"/>
  <c r="H134" i="5"/>
  <c r="J133" i="5"/>
  <c r="H133" i="5"/>
  <c r="J132" i="5"/>
  <c r="H132" i="5"/>
  <c r="J131" i="5"/>
  <c r="H131" i="5"/>
  <c r="J130" i="5"/>
  <c r="H130" i="5"/>
  <c r="J129" i="5"/>
  <c r="H129" i="5"/>
  <c r="J128" i="5"/>
  <c r="H128" i="5"/>
  <c r="J127" i="5"/>
  <c r="H127" i="5"/>
  <c r="J126" i="5"/>
  <c r="H126" i="5"/>
  <c r="J125" i="5"/>
  <c r="H125" i="5"/>
  <c r="J124" i="5"/>
  <c r="H124" i="5"/>
  <c r="J123" i="5"/>
  <c r="H123" i="5"/>
  <c r="J122" i="5"/>
  <c r="H122" i="5"/>
  <c r="J121" i="5"/>
  <c r="H121" i="5"/>
  <c r="J120" i="5"/>
  <c r="H120" i="5"/>
  <c r="J119" i="5"/>
  <c r="H119" i="5"/>
  <c r="J118" i="5"/>
  <c r="H118" i="5"/>
  <c r="J117" i="5"/>
  <c r="H117" i="5"/>
  <c r="J116" i="5"/>
  <c r="H116" i="5"/>
  <c r="J115" i="5"/>
  <c r="H115" i="5"/>
  <c r="J114" i="5"/>
  <c r="H114" i="5"/>
  <c r="J113" i="5"/>
  <c r="H113" i="5"/>
  <c r="J112" i="5"/>
  <c r="H112" i="5"/>
  <c r="J111" i="5"/>
  <c r="H111" i="5"/>
  <c r="J110" i="5"/>
  <c r="H110" i="5"/>
  <c r="J109" i="5"/>
  <c r="H109" i="5"/>
  <c r="J108" i="5"/>
  <c r="H108" i="5"/>
  <c r="J107" i="5"/>
  <c r="H107" i="5"/>
  <c r="J106" i="5"/>
  <c r="H106" i="5"/>
  <c r="J105" i="5"/>
  <c r="H105" i="5"/>
  <c r="J104" i="5"/>
  <c r="H104" i="5"/>
  <c r="J103" i="5"/>
  <c r="H103" i="5"/>
  <c r="J102" i="5"/>
  <c r="H102" i="5"/>
  <c r="J101" i="5"/>
  <c r="H101" i="5"/>
  <c r="J100" i="5"/>
  <c r="H100" i="5"/>
  <c r="J99" i="5"/>
  <c r="H99" i="5"/>
  <c r="J98" i="5"/>
  <c r="H98" i="5"/>
  <c r="J97" i="5"/>
  <c r="H97" i="5"/>
  <c r="J96" i="5"/>
  <c r="H96" i="5"/>
  <c r="J95" i="5"/>
  <c r="H95" i="5"/>
  <c r="J94" i="5"/>
  <c r="H94" i="5"/>
  <c r="J93" i="5"/>
  <c r="H93" i="5"/>
  <c r="J92" i="5"/>
  <c r="H92" i="5"/>
  <c r="J91" i="5"/>
  <c r="H91" i="5"/>
  <c r="J90" i="5"/>
  <c r="H90" i="5"/>
  <c r="J89" i="5"/>
  <c r="H89" i="5"/>
  <c r="J88" i="5"/>
  <c r="H88" i="5"/>
  <c r="J87" i="5"/>
  <c r="H87" i="5"/>
  <c r="J86" i="5"/>
  <c r="H86" i="5"/>
  <c r="J85" i="5"/>
  <c r="H85" i="5"/>
  <c r="J84" i="5"/>
  <c r="H84" i="5"/>
  <c r="J83" i="5"/>
  <c r="H83" i="5"/>
  <c r="J82" i="5"/>
  <c r="H82" i="5"/>
  <c r="J81" i="5"/>
  <c r="H81" i="5"/>
  <c r="J80" i="5"/>
  <c r="H80" i="5"/>
  <c r="J79" i="5"/>
  <c r="H79" i="5"/>
  <c r="J78" i="5"/>
  <c r="H78" i="5"/>
  <c r="J77" i="5"/>
  <c r="H77" i="5"/>
  <c r="J76" i="5"/>
  <c r="H76" i="5"/>
  <c r="J75" i="5"/>
  <c r="H75" i="5"/>
  <c r="J74" i="5"/>
  <c r="H74" i="5"/>
  <c r="J73" i="5"/>
  <c r="H73" i="5"/>
  <c r="J72" i="5"/>
  <c r="H72" i="5"/>
  <c r="J71" i="5"/>
  <c r="H71" i="5"/>
  <c r="J70" i="5"/>
  <c r="H70" i="5"/>
  <c r="J69" i="5"/>
  <c r="H69" i="5"/>
  <c r="J68" i="5"/>
  <c r="H68" i="5"/>
  <c r="J67" i="5"/>
  <c r="H67" i="5"/>
  <c r="J66" i="5"/>
  <c r="H66" i="5"/>
  <c r="J65" i="5"/>
  <c r="H65" i="5"/>
  <c r="J64" i="5"/>
  <c r="H64" i="5"/>
  <c r="J63" i="5"/>
  <c r="H63" i="5"/>
  <c r="J62" i="5"/>
  <c r="H62" i="5"/>
  <c r="J61" i="5"/>
  <c r="H61" i="5"/>
  <c r="J60" i="5"/>
  <c r="H60" i="5"/>
  <c r="J59" i="5"/>
  <c r="H59" i="5"/>
  <c r="J58" i="5"/>
  <c r="H58" i="5"/>
  <c r="J57" i="5"/>
  <c r="H57" i="5"/>
  <c r="J56" i="5"/>
  <c r="H56" i="5"/>
  <c r="J55" i="5"/>
  <c r="H55" i="5"/>
  <c r="J54" i="5"/>
  <c r="H54" i="5"/>
  <c r="J53" i="5"/>
  <c r="H53" i="5"/>
  <c r="J52" i="5"/>
  <c r="H52" i="5"/>
  <c r="J51" i="5"/>
  <c r="H51" i="5"/>
  <c r="J50" i="5"/>
  <c r="H50" i="5"/>
  <c r="J49" i="5"/>
  <c r="H49" i="5"/>
  <c r="J48" i="5"/>
  <c r="H48" i="5"/>
  <c r="J47" i="5"/>
  <c r="H47" i="5"/>
  <c r="J46" i="5"/>
  <c r="H46" i="5"/>
  <c r="J45" i="5"/>
  <c r="H45" i="5"/>
  <c r="J44" i="5"/>
  <c r="H44" i="5"/>
  <c r="J43" i="5"/>
  <c r="H43" i="5"/>
  <c r="J42" i="5"/>
  <c r="H42" i="5"/>
  <c r="J41" i="5"/>
  <c r="H41" i="5"/>
  <c r="J40" i="5"/>
  <c r="H40" i="5"/>
  <c r="J39" i="5"/>
  <c r="H39" i="5"/>
  <c r="J38" i="5"/>
  <c r="H38" i="5"/>
  <c r="J37" i="5"/>
  <c r="H37" i="5"/>
  <c r="J36" i="5"/>
  <c r="H36" i="5"/>
  <c r="J35" i="5"/>
  <c r="H35" i="5"/>
  <c r="J34" i="5"/>
  <c r="H34" i="5"/>
  <c r="J33" i="5"/>
  <c r="H33" i="5"/>
  <c r="J32" i="5"/>
  <c r="H32" i="5"/>
  <c r="J31" i="5"/>
  <c r="H31" i="5"/>
  <c r="J30" i="5"/>
  <c r="H30" i="5"/>
  <c r="J29" i="5"/>
  <c r="H29" i="5"/>
  <c r="J28" i="5"/>
  <c r="H28" i="5"/>
  <c r="J27" i="5"/>
  <c r="H27" i="5"/>
  <c r="J26" i="5"/>
  <c r="H26" i="5"/>
  <c r="J25" i="5"/>
  <c r="H25" i="5"/>
  <c r="J24" i="5"/>
  <c r="H24" i="5"/>
  <c r="J23" i="5"/>
  <c r="H23" i="5"/>
  <c r="J22" i="5"/>
  <c r="H22" i="5"/>
  <c r="J21" i="5"/>
  <c r="H21" i="5"/>
  <c r="J20" i="5"/>
  <c r="H20" i="5"/>
  <c r="J19" i="5"/>
  <c r="H19" i="5"/>
  <c r="J18" i="5"/>
  <c r="H18" i="5"/>
  <c r="J17" i="5"/>
  <c r="H17" i="5"/>
  <c r="J16" i="5"/>
  <c r="H16" i="5"/>
  <c r="J15" i="5"/>
  <c r="H15" i="5"/>
  <c r="J14" i="5"/>
  <c r="H14" i="5"/>
  <c r="J13" i="5"/>
  <c r="H13" i="5"/>
  <c r="J12" i="5"/>
  <c r="H12" i="5"/>
  <c r="J11" i="5"/>
  <c r="H11" i="5"/>
  <c r="J10" i="5"/>
  <c r="H10" i="5"/>
  <c r="J9" i="5"/>
  <c r="H9" i="5"/>
  <c r="A1" i="5"/>
  <c r="A1" i="9"/>
  <c r="A1" i="10"/>
  <c r="A1" i="7"/>
  <c r="A1" i="8"/>
  <c r="A1" i="6"/>
  <c r="A1" i="4"/>
  <c r="N274" i="3" l="1"/>
  <c r="M274" i="3"/>
  <c r="L274" i="3"/>
  <c r="K274" i="3"/>
  <c r="N273" i="3"/>
  <c r="M273" i="3"/>
  <c r="L273" i="3"/>
  <c r="K273" i="3"/>
  <c r="N272" i="3"/>
  <c r="M272" i="3"/>
  <c r="L272" i="3"/>
  <c r="K272" i="3"/>
  <c r="N271" i="3"/>
  <c r="M271" i="3"/>
  <c r="L271" i="3"/>
  <c r="K271" i="3"/>
  <c r="N270" i="3"/>
  <c r="M270" i="3"/>
  <c r="L270" i="3"/>
  <c r="K270" i="3"/>
  <c r="N269" i="3"/>
  <c r="M269" i="3"/>
  <c r="L269" i="3"/>
  <c r="K269" i="3"/>
  <c r="N268" i="3"/>
  <c r="M268" i="3"/>
  <c r="L268" i="3"/>
  <c r="K268" i="3"/>
  <c r="N267" i="3"/>
  <c r="M267" i="3"/>
  <c r="L267" i="3"/>
  <c r="K267" i="3"/>
  <c r="N266" i="3"/>
  <c r="M266" i="3"/>
  <c r="L266" i="3"/>
  <c r="K266" i="3"/>
  <c r="N265" i="3"/>
  <c r="M265" i="3"/>
  <c r="L265" i="3"/>
  <c r="K265" i="3"/>
  <c r="N264" i="3"/>
  <c r="M264" i="3"/>
  <c r="L264" i="3"/>
  <c r="K264" i="3"/>
  <c r="N263" i="3"/>
  <c r="M263" i="3"/>
  <c r="L263" i="3"/>
  <c r="K263" i="3"/>
  <c r="N262" i="3"/>
  <c r="M262" i="3"/>
  <c r="L262" i="3"/>
  <c r="K262" i="3"/>
  <c r="N261" i="3"/>
  <c r="M261" i="3"/>
  <c r="L261" i="3"/>
  <c r="K261" i="3"/>
  <c r="N260" i="3"/>
  <c r="M260" i="3"/>
  <c r="L260" i="3"/>
  <c r="K260" i="3"/>
  <c r="N259" i="3"/>
  <c r="M259" i="3"/>
  <c r="L259" i="3"/>
  <c r="K259" i="3"/>
  <c r="N258" i="3"/>
  <c r="M258" i="3"/>
  <c r="L258" i="3"/>
  <c r="K258" i="3"/>
  <c r="N257" i="3"/>
  <c r="M257" i="3"/>
  <c r="L257" i="3"/>
  <c r="K257" i="3"/>
  <c r="N256" i="3"/>
  <c r="M256" i="3"/>
  <c r="L256" i="3"/>
  <c r="K256" i="3"/>
  <c r="N255" i="3"/>
  <c r="M255" i="3"/>
  <c r="L255" i="3"/>
  <c r="K255" i="3"/>
  <c r="N254" i="3"/>
  <c r="M254" i="3"/>
  <c r="L254" i="3"/>
  <c r="K254" i="3"/>
  <c r="N253" i="3"/>
  <c r="M253" i="3"/>
  <c r="L253" i="3"/>
  <c r="K253" i="3"/>
  <c r="N252" i="3"/>
  <c r="M252" i="3"/>
  <c r="L252" i="3"/>
  <c r="K252" i="3"/>
  <c r="N251" i="3"/>
  <c r="M251" i="3"/>
  <c r="L251" i="3"/>
  <c r="K251" i="3"/>
  <c r="N250" i="3"/>
  <c r="M250" i="3"/>
  <c r="L250" i="3"/>
  <c r="K250" i="3"/>
  <c r="N249" i="3"/>
  <c r="M249" i="3"/>
  <c r="L249" i="3"/>
  <c r="K249" i="3"/>
  <c r="N248" i="3"/>
  <c r="M248" i="3"/>
  <c r="L248" i="3"/>
  <c r="K248" i="3"/>
  <c r="N247" i="3"/>
  <c r="M247" i="3"/>
  <c r="L247" i="3"/>
  <c r="K247" i="3"/>
  <c r="N246" i="3"/>
  <c r="M246" i="3"/>
  <c r="L246" i="3"/>
  <c r="K246" i="3"/>
  <c r="N245" i="3"/>
  <c r="M245" i="3"/>
  <c r="L245" i="3"/>
  <c r="K245" i="3"/>
  <c r="N244" i="3"/>
  <c r="M244" i="3"/>
  <c r="L244" i="3"/>
  <c r="K244" i="3"/>
  <c r="N243" i="3"/>
  <c r="M243" i="3"/>
  <c r="L243" i="3"/>
  <c r="K243" i="3"/>
  <c r="N242" i="3"/>
  <c r="M242" i="3"/>
  <c r="L242" i="3"/>
  <c r="K242" i="3"/>
  <c r="N241" i="3"/>
  <c r="M241" i="3"/>
  <c r="L241" i="3"/>
  <c r="K241" i="3"/>
  <c r="N240" i="3"/>
  <c r="M240" i="3"/>
  <c r="L240" i="3"/>
  <c r="K240" i="3"/>
  <c r="N239" i="3"/>
  <c r="M239" i="3"/>
  <c r="L239" i="3"/>
  <c r="K239" i="3"/>
  <c r="N238" i="3"/>
  <c r="M238" i="3"/>
  <c r="L238" i="3"/>
  <c r="K238" i="3"/>
  <c r="N237" i="3"/>
  <c r="M237" i="3"/>
  <c r="L237" i="3"/>
  <c r="K237" i="3"/>
  <c r="N236" i="3"/>
  <c r="M236" i="3"/>
  <c r="L236" i="3"/>
  <c r="K236" i="3"/>
  <c r="N235" i="3"/>
  <c r="M235" i="3"/>
  <c r="L235" i="3"/>
  <c r="K235" i="3"/>
  <c r="N234" i="3"/>
  <c r="M234" i="3"/>
  <c r="L234" i="3"/>
  <c r="K234" i="3"/>
  <c r="N233" i="3"/>
  <c r="M233" i="3"/>
  <c r="L233" i="3"/>
  <c r="K233" i="3"/>
  <c r="N232" i="3"/>
  <c r="M232" i="3"/>
  <c r="L232" i="3"/>
  <c r="K232" i="3"/>
  <c r="N231" i="3"/>
  <c r="M231" i="3"/>
  <c r="L231" i="3"/>
  <c r="K231" i="3"/>
  <c r="N230" i="3"/>
  <c r="M230" i="3"/>
  <c r="L230" i="3"/>
  <c r="K230" i="3"/>
  <c r="N229" i="3"/>
  <c r="M229" i="3"/>
  <c r="L229" i="3"/>
  <c r="K229" i="3"/>
  <c r="N228" i="3"/>
  <c r="M228" i="3"/>
  <c r="L228" i="3"/>
  <c r="K228" i="3"/>
  <c r="N227" i="3"/>
  <c r="M227" i="3"/>
  <c r="L227" i="3"/>
  <c r="K227" i="3"/>
  <c r="N226" i="3"/>
  <c r="M226" i="3"/>
  <c r="L226" i="3"/>
  <c r="K226" i="3"/>
  <c r="N225" i="3"/>
  <c r="M225" i="3"/>
  <c r="L225" i="3"/>
  <c r="K225" i="3"/>
  <c r="N224" i="3"/>
  <c r="M224" i="3"/>
  <c r="L224" i="3"/>
  <c r="K224" i="3"/>
  <c r="N223" i="3"/>
  <c r="M223" i="3"/>
  <c r="L223" i="3"/>
  <c r="K223" i="3"/>
  <c r="N222" i="3"/>
  <c r="M222" i="3"/>
  <c r="L222" i="3"/>
  <c r="K222" i="3"/>
  <c r="N221" i="3"/>
  <c r="M221" i="3"/>
  <c r="L221" i="3"/>
  <c r="K221" i="3"/>
  <c r="N220" i="3"/>
  <c r="M220" i="3"/>
  <c r="L220" i="3"/>
  <c r="K220" i="3"/>
  <c r="N219" i="3"/>
  <c r="M219" i="3"/>
  <c r="L219" i="3"/>
  <c r="K219" i="3"/>
  <c r="N218" i="3"/>
  <c r="M218" i="3"/>
  <c r="L218" i="3"/>
  <c r="K218" i="3"/>
  <c r="N217" i="3"/>
  <c r="M217" i="3"/>
  <c r="L217" i="3"/>
  <c r="K217" i="3"/>
  <c r="N216" i="3"/>
  <c r="M216" i="3"/>
  <c r="L216" i="3"/>
  <c r="K216" i="3"/>
  <c r="N215" i="3"/>
  <c r="M215" i="3"/>
  <c r="L215" i="3"/>
  <c r="K215" i="3"/>
  <c r="N214" i="3"/>
  <c r="M214" i="3"/>
  <c r="L214" i="3"/>
  <c r="K214" i="3"/>
  <c r="N213" i="3"/>
  <c r="M213" i="3"/>
  <c r="L213" i="3"/>
  <c r="K213" i="3"/>
  <c r="N212" i="3"/>
  <c r="M212" i="3"/>
  <c r="L212" i="3"/>
  <c r="K212" i="3"/>
  <c r="N211" i="3"/>
  <c r="M211" i="3"/>
  <c r="L211" i="3"/>
  <c r="K211" i="3"/>
  <c r="N210" i="3"/>
  <c r="M210" i="3"/>
  <c r="L210" i="3"/>
  <c r="K210" i="3"/>
  <c r="N209" i="3"/>
  <c r="M209" i="3"/>
  <c r="L209" i="3"/>
  <c r="K209" i="3"/>
  <c r="N208" i="3"/>
  <c r="M208" i="3"/>
  <c r="L208" i="3"/>
  <c r="K208" i="3"/>
  <c r="N207" i="3"/>
  <c r="M207" i="3"/>
  <c r="L207" i="3"/>
  <c r="K207" i="3"/>
  <c r="N206" i="3"/>
  <c r="M206" i="3"/>
  <c r="L206" i="3"/>
  <c r="K206" i="3"/>
  <c r="N205" i="3"/>
  <c r="M205" i="3"/>
  <c r="L205" i="3"/>
  <c r="K205" i="3"/>
  <c r="N204" i="3"/>
  <c r="M204" i="3"/>
  <c r="L204" i="3"/>
  <c r="K204" i="3"/>
  <c r="N203" i="3"/>
  <c r="M203" i="3"/>
  <c r="L203" i="3"/>
  <c r="K203" i="3"/>
  <c r="N202" i="3"/>
  <c r="M202" i="3"/>
  <c r="L202" i="3"/>
  <c r="K202" i="3"/>
  <c r="N201" i="3"/>
  <c r="M201" i="3"/>
  <c r="L201" i="3"/>
  <c r="K201" i="3"/>
  <c r="N200" i="3"/>
  <c r="M200" i="3"/>
  <c r="L200" i="3"/>
  <c r="K200" i="3"/>
  <c r="N199" i="3"/>
  <c r="M199" i="3"/>
  <c r="L199" i="3"/>
  <c r="K199" i="3"/>
  <c r="N198" i="3"/>
  <c r="M198" i="3"/>
  <c r="L198" i="3"/>
  <c r="K198" i="3"/>
  <c r="N197" i="3"/>
  <c r="M197" i="3"/>
  <c r="L197" i="3"/>
  <c r="K197" i="3"/>
  <c r="N196" i="3"/>
  <c r="M196" i="3"/>
  <c r="L196" i="3"/>
  <c r="K196" i="3"/>
  <c r="N195" i="3"/>
  <c r="M195" i="3"/>
  <c r="L195" i="3"/>
  <c r="K195" i="3"/>
  <c r="N194" i="3"/>
  <c r="M194" i="3"/>
  <c r="L194" i="3"/>
  <c r="K194" i="3"/>
  <c r="N193" i="3"/>
  <c r="M193" i="3"/>
  <c r="L193" i="3"/>
  <c r="K193" i="3"/>
  <c r="N192" i="3"/>
  <c r="M192" i="3"/>
  <c r="L192" i="3"/>
  <c r="K192" i="3"/>
  <c r="N191" i="3"/>
  <c r="M191" i="3"/>
  <c r="L191" i="3"/>
  <c r="K191" i="3"/>
  <c r="N190" i="3"/>
  <c r="M190" i="3"/>
  <c r="L190" i="3"/>
  <c r="K190" i="3"/>
  <c r="N189" i="3"/>
  <c r="M189" i="3"/>
  <c r="L189" i="3"/>
  <c r="K189" i="3"/>
  <c r="N188" i="3"/>
  <c r="M188" i="3"/>
  <c r="L188" i="3"/>
  <c r="K188" i="3"/>
  <c r="N187" i="3"/>
  <c r="M187" i="3"/>
  <c r="L187" i="3"/>
  <c r="K187" i="3"/>
  <c r="N186" i="3"/>
  <c r="M186" i="3"/>
  <c r="L186" i="3"/>
  <c r="K186" i="3"/>
  <c r="N185" i="3"/>
  <c r="M185" i="3"/>
  <c r="L185" i="3"/>
  <c r="K185" i="3"/>
  <c r="N184" i="3"/>
  <c r="M184" i="3"/>
  <c r="L184" i="3"/>
  <c r="K184" i="3"/>
  <c r="N183" i="3"/>
  <c r="M183" i="3"/>
  <c r="L183" i="3"/>
  <c r="K183" i="3"/>
  <c r="N182" i="3"/>
  <c r="M182" i="3"/>
  <c r="L182" i="3"/>
  <c r="K182" i="3"/>
  <c r="N181" i="3"/>
  <c r="M181" i="3"/>
  <c r="L181" i="3"/>
  <c r="K181" i="3"/>
  <c r="N180" i="3"/>
  <c r="M180" i="3"/>
  <c r="L180" i="3"/>
  <c r="K180" i="3"/>
  <c r="N179" i="3"/>
  <c r="M179" i="3"/>
  <c r="L179" i="3"/>
  <c r="K179" i="3"/>
  <c r="N178" i="3"/>
  <c r="M178" i="3"/>
  <c r="L178" i="3"/>
  <c r="K178" i="3"/>
  <c r="N177" i="3"/>
  <c r="M177" i="3"/>
  <c r="L177" i="3"/>
  <c r="K177" i="3"/>
  <c r="N176" i="3"/>
  <c r="M176" i="3"/>
  <c r="L176" i="3"/>
  <c r="K176" i="3"/>
  <c r="N175" i="3"/>
  <c r="M175" i="3"/>
  <c r="L175" i="3"/>
  <c r="K175" i="3"/>
  <c r="N174" i="3"/>
  <c r="M174" i="3"/>
  <c r="L174" i="3"/>
  <c r="K174" i="3"/>
  <c r="N173" i="3"/>
  <c r="M173" i="3"/>
  <c r="L173" i="3"/>
  <c r="K173" i="3"/>
  <c r="N172" i="3"/>
  <c r="M172" i="3"/>
  <c r="L172" i="3"/>
  <c r="K172" i="3"/>
  <c r="N171" i="3"/>
  <c r="M171" i="3"/>
  <c r="L171" i="3"/>
  <c r="K171" i="3"/>
  <c r="N170" i="3"/>
  <c r="M170" i="3"/>
  <c r="L170" i="3"/>
  <c r="K170" i="3"/>
  <c r="N169" i="3"/>
  <c r="M169" i="3"/>
  <c r="L169" i="3"/>
  <c r="K169" i="3"/>
  <c r="N168" i="3"/>
  <c r="M168" i="3"/>
  <c r="L168" i="3"/>
  <c r="K168" i="3"/>
  <c r="N167" i="3"/>
  <c r="M167" i="3"/>
  <c r="L167" i="3"/>
  <c r="K167" i="3"/>
  <c r="N166" i="3"/>
  <c r="M166" i="3"/>
  <c r="L166" i="3"/>
  <c r="K166" i="3"/>
  <c r="N165" i="3"/>
  <c r="M165" i="3"/>
  <c r="L165" i="3"/>
  <c r="K165" i="3"/>
  <c r="N164" i="3"/>
  <c r="M164" i="3"/>
  <c r="L164" i="3"/>
  <c r="K164" i="3"/>
  <c r="N163" i="3"/>
  <c r="M163" i="3"/>
  <c r="L163" i="3"/>
  <c r="K163" i="3"/>
  <c r="N162" i="3"/>
  <c r="M162" i="3"/>
  <c r="L162" i="3"/>
  <c r="K162" i="3"/>
  <c r="N161" i="3"/>
  <c r="M161" i="3"/>
  <c r="L161" i="3"/>
  <c r="K161" i="3"/>
  <c r="N160" i="3"/>
  <c r="M160" i="3"/>
  <c r="L160" i="3"/>
  <c r="K160" i="3"/>
  <c r="N159" i="3"/>
  <c r="M159" i="3"/>
  <c r="L159" i="3"/>
  <c r="K159" i="3"/>
  <c r="N158" i="3"/>
  <c r="M158" i="3"/>
  <c r="L158" i="3"/>
  <c r="K158" i="3"/>
  <c r="N157" i="3"/>
  <c r="M157" i="3"/>
  <c r="L157" i="3"/>
  <c r="K157" i="3"/>
  <c r="N156" i="3"/>
  <c r="M156" i="3"/>
  <c r="L156" i="3"/>
  <c r="K156" i="3"/>
  <c r="N155" i="3"/>
  <c r="M155" i="3"/>
  <c r="L155" i="3"/>
  <c r="K155" i="3"/>
  <c r="N154" i="3"/>
  <c r="M154" i="3"/>
  <c r="L154" i="3"/>
  <c r="K154" i="3"/>
  <c r="N153" i="3"/>
  <c r="M153" i="3"/>
  <c r="L153" i="3"/>
  <c r="K153" i="3"/>
  <c r="N152" i="3"/>
  <c r="M152" i="3"/>
  <c r="L152" i="3"/>
  <c r="K152" i="3"/>
  <c r="N151" i="3"/>
  <c r="M151" i="3"/>
  <c r="L151" i="3"/>
  <c r="K151" i="3"/>
  <c r="N150" i="3"/>
  <c r="M150" i="3"/>
  <c r="L150" i="3"/>
  <c r="K150" i="3"/>
  <c r="N149" i="3"/>
  <c r="M149" i="3"/>
  <c r="L149" i="3"/>
  <c r="K149" i="3"/>
  <c r="N148" i="3"/>
  <c r="M148" i="3"/>
  <c r="L148" i="3"/>
  <c r="K148" i="3"/>
  <c r="N147" i="3"/>
  <c r="M147" i="3"/>
  <c r="L147" i="3"/>
  <c r="K147" i="3"/>
  <c r="N146" i="3"/>
  <c r="M146" i="3"/>
  <c r="L146" i="3"/>
  <c r="K146" i="3"/>
  <c r="N145" i="3"/>
  <c r="M145" i="3"/>
  <c r="L145" i="3"/>
  <c r="K145" i="3"/>
  <c r="N144" i="3"/>
  <c r="M144" i="3"/>
  <c r="L144" i="3"/>
  <c r="K144" i="3"/>
  <c r="N143" i="3"/>
  <c r="M143" i="3"/>
  <c r="L143" i="3"/>
  <c r="K143" i="3"/>
  <c r="N142" i="3"/>
  <c r="M142" i="3"/>
  <c r="L142" i="3"/>
  <c r="K142" i="3"/>
  <c r="N141" i="3"/>
  <c r="M141" i="3"/>
  <c r="L141" i="3"/>
  <c r="K141" i="3"/>
  <c r="N140" i="3"/>
  <c r="M140" i="3"/>
  <c r="L140" i="3"/>
  <c r="K140" i="3"/>
  <c r="N139" i="3"/>
  <c r="M139" i="3"/>
  <c r="L139" i="3"/>
  <c r="K139" i="3"/>
  <c r="N138" i="3"/>
  <c r="M138" i="3"/>
  <c r="L138" i="3"/>
  <c r="K138" i="3"/>
  <c r="N137" i="3"/>
  <c r="M137" i="3"/>
  <c r="L137" i="3"/>
  <c r="K137" i="3"/>
  <c r="N136" i="3"/>
  <c r="M136" i="3"/>
  <c r="L136" i="3"/>
  <c r="K136" i="3"/>
  <c r="N135" i="3"/>
  <c r="M135" i="3"/>
  <c r="L135" i="3"/>
  <c r="K135" i="3"/>
  <c r="N134" i="3"/>
  <c r="M134" i="3"/>
  <c r="L134" i="3"/>
  <c r="K134" i="3"/>
  <c r="N133" i="3"/>
  <c r="M133" i="3"/>
  <c r="L133" i="3"/>
  <c r="K133" i="3"/>
  <c r="N132" i="3"/>
  <c r="M132" i="3"/>
  <c r="L132" i="3"/>
  <c r="K132" i="3"/>
  <c r="N131" i="3"/>
  <c r="M131" i="3"/>
  <c r="L131" i="3"/>
  <c r="K131" i="3"/>
  <c r="N130" i="3"/>
  <c r="M130" i="3"/>
  <c r="L130" i="3"/>
  <c r="K130" i="3"/>
  <c r="N129" i="3"/>
  <c r="M129" i="3"/>
  <c r="L129" i="3"/>
  <c r="K129" i="3"/>
  <c r="N128" i="3"/>
  <c r="M128" i="3"/>
  <c r="L128" i="3"/>
  <c r="K128" i="3"/>
  <c r="N127" i="3"/>
  <c r="M127" i="3"/>
  <c r="L127" i="3"/>
  <c r="K127" i="3"/>
  <c r="N126" i="3"/>
  <c r="M126" i="3"/>
  <c r="L126" i="3"/>
  <c r="K126" i="3"/>
  <c r="N125" i="3"/>
  <c r="M125" i="3"/>
  <c r="L125" i="3"/>
  <c r="K125" i="3"/>
  <c r="N124" i="3"/>
  <c r="M124" i="3"/>
  <c r="L124" i="3"/>
  <c r="K124" i="3"/>
  <c r="N123" i="3"/>
  <c r="M123" i="3"/>
  <c r="L123" i="3"/>
  <c r="K123" i="3"/>
  <c r="N122" i="3"/>
  <c r="M122" i="3"/>
  <c r="L122" i="3"/>
  <c r="K122" i="3"/>
  <c r="N121" i="3"/>
  <c r="M121" i="3"/>
  <c r="L121" i="3"/>
  <c r="K121" i="3"/>
  <c r="N120" i="3"/>
  <c r="M120" i="3"/>
  <c r="L120" i="3"/>
  <c r="K120" i="3"/>
  <c r="N119" i="3"/>
  <c r="M119" i="3"/>
  <c r="L119" i="3"/>
  <c r="K119" i="3"/>
  <c r="N118" i="3"/>
  <c r="M118" i="3"/>
  <c r="L118" i="3"/>
  <c r="K118" i="3"/>
  <c r="N117" i="3"/>
  <c r="M117" i="3"/>
  <c r="L117" i="3"/>
  <c r="K117" i="3"/>
  <c r="N116" i="3"/>
  <c r="M116" i="3"/>
  <c r="L116" i="3"/>
  <c r="K116" i="3"/>
  <c r="N115" i="3"/>
  <c r="M115" i="3"/>
  <c r="L115" i="3"/>
  <c r="K115" i="3"/>
  <c r="N114" i="3"/>
  <c r="M114" i="3"/>
  <c r="L114" i="3"/>
  <c r="K114" i="3"/>
  <c r="N113" i="3"/>
  <c r="M113" i="3"/>
  <c r="L113" i="3"/>
  <c r="K113" i="3"/>
  <c r="N112" i="3"/>
  <c r="M112" i="3"/>
  <c r="L112" i="3"/>
  <c r="K112" i="3"/>
  <c r="N111" i="3"/>
  <c r="M111" i="3"/>
  <c r="L111" i="3"/>
  <c r="K111" i="3"/>
  <c r="N110" i="3"/>
  <c r="M110" i="3"/>
  <c r="L110" i="3"/>
  <c r="K110" i="3"/>
  <c r="N109" i="3"/>
  <c r="M109" i="3"/>
  <c r="L109" i="3"/>
  <c r="K109" i="3"/>
  <c r="N108" i="3"/>
  <c r="M108" i="3"/>
  <c r="L108" i="3"/>
  <c r="K108" i="3"/>
  <c r="N107" i="3"/>
  <c r="M107" i="3"/>
  <c r="L107" i="3"/>
  <c r="K107" i="3"/>
  <c r="N106" i="3"/>
  <c r="M106" i="3"/>
  <c r="L106" i="3"/>
  <c r="K106" i="3"/>
  <c r="N105" i="3"/>
  <c r="M105" i="3"/>
  <c r="L105" i="3"/>
  <c r="K105" i="3"/>
  <c r="N104" i="3"/>
  <c r="M104" i="3"/>
  <c r="L104" i="3"/>
  <c r="K104" i="3"/>
  <c r="N103" i="3"/>
  <c r="M103" i="3"/>
  <c r="L103" i="3"/>
  <c r="K103" i="3"/>
  <c r="N102" i="3"/>
  <c r="M102" i="3"/>
  <c r="L102" i="3"/>
  <c r="K102" i="3"/>
  <c r="N101" i="3"/>
  <c r="M101" i="3"/>
  <c r="L101" i="3"/>
  <c r="K101" i="3"/>
  <c r="N100" i="3"/>
  <c r="M100" i="3"/>
  <c r="L100" i="3"/>
  <c r="K100" i="3"/>
  <c r="N99" i="3"/>
  <c r="M99" i="3"/>
  <c r="L99" i="3"/>
  <c r="K99" i="3"/>
  <c r="N98" i="3"/>
  <c r="M98" i="3"/>
  <c r="L98" i="3"/>
  <c r="K98" i="3"/>
  <c r="N97" i="3"/>
  <c r="M97" i="3"/>
  <c r="L97" i="3"/>
  <c r="K97" i="3"/>
  <c r="N96" i="3"/>
  <c r="M96" i="3"/>
  <c r="L96" i="3"/>
  <c r="K96" i="3"/>
  <c r="N95" i="3"/>
  <c r="M95" i="3"/>
  <c r="L95" i="3"/>
  <c r="K95" i="3"/>
  <c r="N94" i="3"/>
  <c r="M94" i="3"/>
  <c r="L94" i="3"/>
  <c r="K94" i="3"/>
  <c r="N93" i="3"/>
  <c r="M93" i="3"/>
  <c r="L93" i="3"/>
  <c r="K93" i="3"/>
  <c r="N92" i="3"/>
  <c r="M92" i="3"/>
  <c r="L92" i="3"/>
  <c r="K92" i="3"/>
  <c r="N91" i="3"/>
  <c r="M91" i="3"/>
  <c r="L91" i="3"/>
  <c r="K91" i="3"/>
  <c r="N90" i="3"/>
  <c r="M90" i="3"/>
  <c r="L90" i="3"/>
  <c r="K90" i="3"/>
  <c r="N89" i="3"/>
  <c r="M89" i="3"/>
  <c r="L89" i="3"/>
  <c r="K89" i="3"/>
  <c r="N88" i="3"/>
  <c r="M88" i="3"/>
  <c r="L88" i="3"/>
  <c r="K88" i="3"/>
  <c r="N87" i="3"/>
  <c r="M87" i="3"/>
  <c r="L87" i="3"/>
  <c r="K87" i="3"/>
  <c r="N86" i="3"/>
  <c r="M86" i="3"/>
  <c r="L86" i="3"/>
  <c r="K86" i="3"/>
  <c r="N85" i="3"/>
  <c r="M85" i="3"/>
  <c r="L85" i="3"/>
  <c r="K85" i="3"/>
  <c r="N84" i="3"/>
  <c r="M84" i="3"/>
  <c r="L84" i="3"/>
  <c r="K84" i="3"/>
  <c r="N83" i="3"/>
  <c r="M83" i="3"/>
  <c r="L83" i="3"/>
  <c r="K83" i="3"/>
  <c r="N82" i="3"/>
  <c r="M82" i="3"/>
  <c r="L82" i="3"/>
  <c r="K82" i="3"/>
  <c r="N81" i="3"/>
  <c r="M81" i="3"/>
  <c r="L81" i="3"/>
  <c r="K81" i="3"/>
  <c r="N80" i="3"/>
  <c r="M80" i="3"/>
  <c r="L80" i="3"/>
  <c r="K80" i="3"/>
  <c r="N79" i="3"/>
  <c r="M79" i="3"/>
  <c r="L79" i="3"/>
  <c r="K79" i="3"/>
  <c r="N78" i="3"/>
  <c r="M78" i="3"/>
  <c r="L78" i="3"/>
  <c r="K78" i="3"/>
  <c r="N77" i="3"/>
  <c r="M77" i="3"/>
  <c r="L77" i="3"/>
  <c r="K77" i="3"/>
  <c r="N76" i="3"/>
  <c r="M76" i="3"/>
  <c r="L76" i="3"/>
  <c r="K76" i="3"/>
  <c r="N75" i="3"/>
  <c r="M75" i="3"/>
  <c r="L75" i="3"/>
  <c r="K75" i="3"/>
  <c r="N74" i="3"/>
  <c r="M74" i="3"/>
  <c r="L74" i="3"/>
  <c r="K74" i="3"/>
  <c r="N73" i="3"/>
  <c r="M73" i="3"/>
  <c r="L73" i="3"/>
  <c r="K73" i="3"/>
  <c r="N72" i="3"/>
  <c r="M72" i="3"/>
  <c r="L72" i="3"/>
  <c r="K72" i="3"/>
  <c r="N71" i="3"/>
  <c r="M71" i="3"/>
  <c r="L71" i="3"/>
  <c r="K71" i="3"/>
  <c r="N70" i="3"/>
  <c r="M70" i="3"/>
  <c r="L70" i="3"/>
  <c r="K70" i="3"/>
  <c r="N69" i="3"/>
  <c r="M69" i="3"/>
  <c r="L69" i="3"/>
  <c r="K69" i="3"/>
  <c r="N68" i="3"/>
  <c r="M68" i="3"/>
  <c r="L68" i="3"/>
  <c r="K68" i="3"/>
  <c r="N67" i="3"/>
  <c r="M67" i="3"/>
  <c r="L67" i="3"/>
  <c r="K67" i="3"/>
  <c r="N66" i="3"/>
  <c r="M66" i="3"/>
  <c r="L66" i="3"/>
  <c r="K66" i="3"/>
  <c r="N65" i="3"/>
  <c r="M65" i="3"/>
  <c r="L65" i="3"/>
  <c r="K65" i="3"/>
  <c r="N64" i="3"/>
  <c r="M64" i="3"/>
  <c r="L64" i="3"/>
  <c r="K64" i="3"/>
  <c r="N63" i="3"/>
  <c r="M63" i="3"/>
  <c r="L63" i="3"/>
  <c r="K63" i="3"/>
  <c r="N62" i="3"/>
  <c r="M62" i="3"/>
  <c r="L62" i="3"/>
  <c r="K62" i="3"/>
  <c r="N61" i="3"/>
  <c r="M61" i="3"/>
  <c r="L61" i="3"/>
  <c r="K61" i="3"/>
  <c r="N60" i="3"/>
  <c r="M60" i="3"/>
  <c r="L60" i="3"/>
  <c r="K60" i="3"/>
  <c r="N59" i="3"/>
  <c r="M59" i="3"/>
  <c r="L59" i="3"/>
  <c r="K59" i="3"/>
  <c r="N58" i="3"/>
  <c r="M58" i="3"/>
  <c r="L58" i="3"/>
  <c r="K58" i="3"/>
  <c r="N57" i="3"/>
  <c r="M57" i="3"/>
  <c r="L57" i="3"/>
  <c r="K57" i="3"/>
  <c r="N56" i="3"/>
  <c r="M56" i="3"/>
  <c r="L56" i="3"/>
  <c r="K56" i="3"/>
  <c r="N55" i="3"/>
  <c r="M55" i="3"/>
  <c r="L55" i="3"/>
  <c r="K55" i="3"/>
  <c r="N54" i="3"/>
  <c r="M54" i="3"/>
  <c r="L54" i="3"/>
  <c r="K54" i="3"/>
  <c r="N53" i="3"/>
  <c r="M53" i="3"/>
  <c r="L53" i="3"/>
  <c r="K53" i="3"/>
  <c r="N52" i="3"/>
  <c r="M52" i="3"/>
  <c r="L52" i="3"/>
  <c r="K52" i="3"/>
  <c r="N51" i="3"/>
  <c r="M51" i="3"/>
  <c r="L51" i="3"/>
  <c r="K51" i="3"/>
  <c r="N50" i="3"/>
  <c r="M50" i="3"/>
  <c r="L50" i="3"/>
  <c r="K50" i="3"/>
  <c r="N49" i="3"/>
  <c r="M49" i="3"/>
  <c r="L49" i="3"/>
  <c r="K49" i="3"/>
  <c r="N48" i="3"/>
  <c r="M48" i="3"/>
  <c r="L48" i="3"/>
  <c r="K48" i="3"/>
  <c r="N47" i="3"/>
  <c r="M47" i="3"/>
  <c r="L47" i="3"/>
  <c r="K47" i="3"/>
  <c r="N46" i="3"/>
  <c r="M46" i="3"/>
  <c r="L46" i="3"/>
  <c r="K46" i="3"/>
  <c r="N45" i="3"/>
  <c r="M45" i="3"/>
  <c r="L45" i="3"/>
  <c r="K45" i="3"/>
  <c r="N44" i="3"/>
  <c r="M44" i="3"/>
  <c r="L44" i="3"/>
  <c r="K44" i="3"/>
  <c r="N43" i="3"/>
  <c r="M43" i="3"/>
  <c r="L43" i="3"/>
  <c r="K43" i="3"/>
  <c r="N42" i="3"/>
  <c r="M42" i="3"/>
  <c r="L42" i="3"/>
  <c r="K42" i="3"/>
  <c r="N41" i="3"/>
  <c r="M41" i="3"/>
  <c r="L41" i="3"/>
  <c r="K41" i="3"/>
  <c r="N40" i="3"/>
  <c r="M40" i="3"/>
  <c r="L40" i="3"/>
  <c r="K40" i="3"/>
  <c r="N39" i="3"/>
  <c r="M39" i="3"/>
  <c r="L39" i="3"/>
  <c r="K39" i="3"/>
  <c r="N38" i="3"/>
  <c r="M38" i="3"/>
  <c r="L38" i="3"/>
  <c r="K38" i="3"/>
  <c r="N37" i="3"/>
  <c r="M37" i="3"/>
  <c r="L37" i="3"/>
  <c r="K37" i="3"/>
  <c r="N36" i="3"/>
  <c r="M36" i="3"/>
  <c r="L36" i="3"/>
  <c r="K36" i="3"/>
  <c r="N35" i="3"/>
  <c r="M35" i="3"/>
  <c r="L35" i="3"/>
  <c r="K35" i="3"/>
  <c r="N34" i="3"/>
  <c r="M34" i="3"/>
  <c r="L34" i="3"/>
  <c r="K34" i="3"/>
  <c r="N33" i="3"/>
  <c r="M33" i="3"/>
  <c r="L33" i="3"/>
  <c r="K33" i="3"/>
  <c r="N32" i="3"/>
  <c r="M32" i="3"/>
  <c r="L32" i="3"/>
  <c r="K32" i="3"/>
  <c r="N31" i="3"/>
  <c r="M31" i="3"/>
  <c r="L31" i="3"/>
  <c r="K31" i="3"/>
  <c r="N30" i="3"/>
  <c r="M30" i="3"/>
  <c r="L30" i="3"/>
  <c r="K30" i="3"/>
  <c r="N29" i="3"/>
  <c r="M29" i="3"/>
  <c r="L29" i="3"/>
  <c r="K29" i="3"/>
  <c r="N28" i="3"/>
  <c r="M28" i="3"/>
  <c r="L28" i="3"/>
  <c r="K28" i="3"/>
  <c r="N27" i="3"/>
  <c r="M27" i="3"/>
  <c r="L27" i="3"/>
  <c r="K27" i="3"/>
  <c r="N26" i="3"/>
  <c r="M26" i="3"/>
  <c r="L26" i="3"/>
  <c r="K26" i="3"/>
  <c r="N25" i="3"/>
  <c r="M25" i="3"/>
  <c r="L25" i="3"/>
  <c r="K25" i="3"/>
  <c r="N24" i="3"/>
  <c r="M24" i="3"/>
  <c r="L24" i="3"/>
  <c r="K24" i="3"/>
  <c r="N23" i="3"/>
  <c r="M23" i="3"/>
  <c r="L23" i="3"/>
  <c r="K23" i="3"/>
  <c r="N22" i="3"/>
  <c r="M22" i="3"/>
  <c r="L22" i="3"/>
  <c r="K22" i="3"/>
  <c r="N21" i="3"/>
  <c r="M21" i="3"/>
  <c r="L21" i="3"/>
  <c r="K21" i="3"/>
  <c r="N20" i="3"/>
  <c r="M20" i="3"/>
  <c r="L20" i="3"/>
  <c r="K20" i="3"/>
  <c r="N19" i="3"/>
  <c r="M19" i="3"/>
  <c r="L19" i="3"/>
  <c r="K19" i="3"/>
  <c r="N18" i="3"/>
  <c r="M18" i="3"/>
  <c r="L18" i="3"/>
  <c r="K18" i="3"/>
  <c r="N17" i="3"/>
  <c r="M17" i="3"/>
  <c r="L17" i="3"/>
  <c r="K17" i="3"/>
  <c r="N16" i="3"/>
  <c r="M16" i="3"/>
  <c r="L16" i="3"/>
  <c r="K16" i="3"/>
  <c r="N15" i="3"/>
  <c r="M15" i="3"/>
  <c r="L15" i="3"/>
  <c r="K15" i="3"/>
  <c r="N14" i="3"/>
  <c r="M14" i="3"/>
  <c r="L14" i="3"/>
  <c r="K14" i="3"/>
  <c r="N13" i="3"/>
  <c r="M13" i="3"/>
  <c r="L13" i="3"/>
  <c r="K13" i="3"/>
  <c r="N12" i="3"/>
  <c r="M12" i="3"/>
  <c r="L12" i="3"/>
  <c r="K12" i="3"/>
  <c r="N11" i="3"/>
  <c r="M11" i="3"/>
  <c r="L11" i="3"/>
  <c r="K11" i="3"/>
  <c r="N10" i="3"/>
  <c r="M10" i="3"/>
  <c r="L10" i="3"/>
  <c r="K10" i="3"/>
  <c r="N9" i="3"/>
  <c r="M9" i="3"/>
  <c r="L9" i="3"/>
  <c r="K9" i="3"/>
  <c r="L9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AO9" i="2" a="1"/>
  <c r="A1" i="3"/>
  <c r="BF21" i="2" l="1" a="1"/>
  <c r="BF21" i="2" s="1"/>
  <c r="AG9" i="2" s="1"/>
  <c r="AV12" i="2"/>
  <c r="AV18" i="2"/>
  <c r="AV24" i="2"/>
  <c r="AV30" i="2"/>
  <c r="AV36" i="2"/>
  <c r="AV42" i="2"/>
  <c r="AV48" i="2"/>
  <c r="AV54" i="2"/>
  <c r="AV60" i="2"/>
  <c r="AV66" i="2"/>
  <c r="AV72" i="2"/>
  <c r="AV78" i="2"/>
  <c r="AV84" i="2"/>
  <c r="AV90" i="2"/>
  <c r="AV96" i="2"/>
  <c r="AV102" i="2"/>
  <c r="AV108" i="2"/>
  <c r="AV114" i="2"/>
  <c r="AV120" i="2"/>
  <c r="AV126" i="2"/>
  <c r="AV132" i="2"/>
  <c r="AV138" i="2"/>
  <c r="AV144" i="2"/>
  <c r="AV150" i="2"/>
  <c r="AV156" i="2"/>
  <c r="AV162" i="2"/>
  <c r="AV168" i="2"/>
  <c r="AV174" i="2"/>
  <c r="AV180" i="2"/>
  <c r="AV186" i="2"/>
  <c r="AV192" i="2"/>
  <c r="AV198" i="2"/>
  <c r="AV204" i="2"/>
  <c r="AV210" i="2"/>
  <c r="AV216" i="2"/>
  <c r="AV222" i="2"/>
  <c r="AV228" i="2"/>
  <c r="AV234" i="2"/>
  <c r="AV240" i="2"/>
  <c r="AV246" i="2"/>
  <c r="AV252" i="2"/>
  <c r="AV258" i="2"/>
  <c r="AV264" i="2"/>
  <c r="AV270" i="2"/>
  <c r="AV13" i="2"/>
  <c r="AV19" i="2"/>
  <c r="AV25" i="2"/>
  <c r="AV31" i="2"/>
  <c r="AV37" i="2"/>
  <c r="AV43" i="2"/>
  <c r="AV49" i="2"/>
  <c r="AV55" i="2"/>
  <c r="AV61" i="2"/>
  <c r="AV67" i="2"/>
  <c r="AV73" i="2"/>
  <c r="AV79" i="2"/>
  <c r="AV85" i="2"/>
  <c r="AV91" i="2"/>
  <c r="AV97" i="2"/>
  <c r="AV103" i="2"/>
  <c r="AV109" i="2"/>
  <c r="AV115" i="2"/>
  <c r="AV121" i="2"/>
  <c r="AV127" i="2"/>
  <c r="AV133" i="2"/>
  <c r="AV139" i="2"/>
  <c r="AV145" i="2"/>
  <c r="AV151" i="2"/>
  <c r="AV157" i="2"/>
  <c r="AV163" i="2"/>
  <c r="AV169" i="2"/>
  <c r="AV175" i="2"/>
  <c r="AV181" i="2"/>
  <c r="AV187" i="2"/>
  <c r="AV193" i="2"/>
  <c r="AV199" i="2"/>
  <c r="AV205" i="2"/>
  <c r="AV211" i="2"/>
  <c r="AV217" i="2"/>
  <c r="AV223" i="2"/>
  <c r="AV229" i="2"/>
  <c r="AV235" i="2"/>
  <c r="AV241" i="2"/>
  <c r="AV247" i="2"/>
  <c r="AV15" i="2"/>
  <c r="AV21" i="2"/>
  <c r="AV27" i="2"/>
  <c r="AV33" i="2"/>
  <c r="AV39" i="2"/>
  <c r="AV45" i="2"/>
  <c r="AV51" i="2"/>
  <c r="AV57" i="2"/>
  <c r="AV63" i="2"/>
  <c r="AV69" i="2"/>
  <c r="AV75" i="2"/>
  <c r="AV81" i="2"/>
  <c r="AV87" i="2"/>
  <c r="AV93" i="2"/>
  <c r="AV99" i="2"/>
  <c r="AV105" i="2"/>
  <c r="AV111" i="2"/>
  <c r="AV117" i="2"/>
  <c r="AV123" i="2"/>
  <c r="AV129" i="2"/>
  <c r="AV135" i="2"/>
  <c r="AV141" i="2"/>
  <c r="AV147" i="2"/>
  <c r="AV153" i="2"/>
  <c r="AV159" i="2"/>
  <c r="AV165" i="2"/>
  <c r="AV171" i="2"/>
  <c r="AV177" i="2"/>
  <c r="AV183" i="2"/>
  <c r="AV189" i="2"/>
  <c r="AV195" i="2"/>
  <c r="AV201" i="2"/>
  <c r="AV207" i="2"/>
  <c r="AV213" i="2"/>
  <c r="AV219" i="2"/>
  <c r="AV225" i="2"/>
  <c r="AV231" i="2"/>
  <c r="AV237" i="2"/>
  <c r="AV243" i="2"/>
  <c r="AV249" i="2"/>
  <c r="AV255" i="2"/>
  <c r="AV261" i="2"/>
  <c r="AV267" i="2"/>
  <c r="AV273" i="2"/>
  <c r="AV10" i="2"/>
  <c r="AV16" i="2"/>
  <c r="AV28" i="2"/>
  <c r="AV40" i="2"/>
  <c r="AV52" i="2"/>
  <c r="AV64" i="2"/>
  <c r="AV76" i="2"/>
  <c r="AV88" i="2"/>
  <c r="AV100" i="2"/>
  <c r="AV112" i="2"/>
  <c r="AV124" i="2"/>
  <c r="AV136" i="2"/>
  <c r="AV148" i="2"/>
  <c r="AV160" i="2"/>
  <c r="AV172" i="2"/>
  <c r="AV184" i="2"/>
  <c r="AV196" i="2"/>
  <c r="AV208" i="2"/>
  <c r="AV220" i="2"/>
  <c r="AV232" i="2"/>
  <c r="AV244" i="2"/>
  <c r="AV263" i="2"/>
  <c r="AV272" i="2"/>
  <c r="AV113" i="2"/>
  <c r="AV65" i="2"/>
  <c r="AV233" i="2"/>
  <c r="AV152" i="2"/>
  <c r="AV224" i="2"/>
  <c r="AV248" i="2"/>
  <c r="AV257" i="2"/>
  <c r="AV20" i="2"/>
  <c r="AV32" i="2"/>
  <c r="AV44" i="2"/>
  <c r="AV56" i="2"/>
  <c r="AV68" i="2"/>
  <c r="AV80" i="2"/>
  <c r="AV92" i="2"/>
  <c r="AV104" i="2"/>
  <c r="AV116" i="2"/>
  <c r="AV128" i="2"/>
  <c r="AV140" i="2"/>
  <c r="AV164" i="2"/>
  <c r="AV176" i="2"/>
  <c r="AV188" i="2"/>
  <c r="AV200" i="2"/>
  <c r="AV212" i="2"/>
  <c r="AV236" i="2"/>
  <c r="AV266" i="2"/>
  <c r="AV22" i="2"/>
  <c r="AV34" i="2"/>
  <c r="AV46" i="2"/>
  <c r="AV58" i="2"/>
  <c r="AV70" i="2"/>
  <c r="AV82" i="2"/>
  <c r="AV94" i="2"/>
  <c r="AV106" i="2"/>
  <c r="AV118" i="2"/>
  <c r="AV130" i="2"/>
  <c r="AV142" i="2"/>
  <c r="AV154" i="2"/>
  <c r="AV166" i="2"/>
  <c r="AV178" i="2"/>
  <c r="AV190" i="2"/>
  <c r="AV202" i="2"/>
  <c r="AV214" i="2"/>
  <c r="AV226" i="2"/>
  <c r="AV238" i="2"/>
  <c r="AV250" i="2"/>
  <c r="AV259" i="2"/>
  <c r="AV268" i="2"/>
  <c r="AV11" i="2"/>
  <c r="AV23" i="2"/>
  <c r="AV35" i="2"/>
  <c r="AV47" i="2"/>
  <c r="AV59" i="2"/>
  <c r="AV71" i="2"/>
  <c r="AV83" i="2"/>
  <c r="AV95" i="2"/>
  <c r="AV107" i="2"/>
  <c r="AV119" i="2"/>
  <c r="AV131" i="2"/>
  <c r="AV143" i="2"/>
  <c r="AV155" i="2"/>
  <c r="AV167" i="2"/>
  <c r="AV179" i="2"/>
  <c r="AV191" i="2"/>
  <c r="AV203" i="2"/>
  <c r="AV215" i="2"/>
  <c r="AV227" i="2"/>
  <c r="AV239" i="2"/>
  <c r="AV251" i="2"/>
  <c r="AV260" i="2"/>
  <c r="AV269" i="2"/>
  <c r="AV14" i="2"/>
  <c r="AV26" i="2"/>
  <c r="AV38" i="2"/>
  <c r="AV50" i="2"/>
  <c r="AV62" i="2"/>
  <c r="AV74" i="2"/>
  <c r="AV86" i="2"/>
  <c r="AV98" i="2"/>
  <c r="AV110" i="2"/>
  <c r="AV122" i="2"/>
  <c r="AV134" i="2"/>
  <c r="AV146" i="2"/>
  <c r="AV158" i="2"/>
  <c r="AV170" i="2"/>
  <c r="AV182" i="2"/>
  <c r="AV194" i="2"/>
  <c r="AV206" i="2"/>
  <c r="AV218" i="2"/>
  <c r="AV230" i="2"/>
  <c r="AV242" i="2"/>
  <c r="AV253" i="2"/>
  <c r="AV262" i="2"/>
  <c r="AV271" i="2"/>
  <c r="AV254" i="2"/>
  <c r="AV17" i="2"/>
  <c r="AV29" i="2"/>
  <c r="AV41" i="2"/>
  <c r="AV53" i="2"/>
  <c r="AV77" i="2"/>
  <c r="AV89" i="2"/>
  <c r="AV101" i="2"/>
  <c r="AV125" i="2"/>
  <c r="AV137" i="2"/>
  <c r="AV149" i="2"/>
  <c r="AV161" i="2"/>
  <c r="AV173" i="2"/>
  <c r="AV185" i="2"/>
  <c r="AV197" i="2"/>
  <c r="AV209" i="2"/>
  <c r="AV221" i="2"/>
  <c r="AV245" i="2"/>
  <c r="AV256" i="2"/>
  <c r="AV265" i="2"/>
  <c r="AV274" i="2"/>
  <c r="AO9" i="2"/>
  <c r="AV9" i="2" s="1"/>
  <c r="AZ9" i="2" l="1" a="1"/>
  <c r="AZ9" i="2" s="1"/>
  <c r="R10" i="2"/>
  <c r="X10" i="2" s="1"/>
  <c r="R11" i="2"/>
  <c r="X11" i="2" s="1"/>
  <c r="R12" i="2"/>
  <c r="X12" i="2" s="1"/>
  <c r="R13" i="2"/>
  <c r="X13" i="2" s="1"/>
  <c r="R14" i="2"/>
  <c r="X14" i="2" s="1"/>
  <c r="R15" i="2"/>
  <c r="X15" i="2" s="1"/>
  <c r="R16" i="2"/>
  <c r="X16" i="2" s="1"/>
  <c r="R17" i="2"/>
  <c r="X17" i="2" s="1"/>
  <c r="R18" i="2"/>
  <c r="X18" i="2" s="1"/>
  <c r="R19" i="2"/>
  <c r="X19" i="2" s="1"/>
  <c r="R20" i="2"/>
  <c r="X20" i="2" s="1"/>
  <c r="R21" i="2"/>
  <c r="X21" i="2" s="1"/>
  <c r="R22" i="2"/>
  <c r="X22" i="2" s="1"/>
  <c r="R23" i="2"/>
  <c r="X23" i="2" s="1"/>
  <c r="R24" i="2"/>
  <c r="X24" i="2" s="1"/>
  <c r="R25" i="2"/>
  <c r="X25" i="2" s="1"/>
  <c r="R26" i="2"/>
  <c r="X26" i="2" s="1"/>
  <c r="R27" i="2"/>
  <c r="X27" i="2" s="1"/>
  <c r="R28" i="2"/>
  <c r="X28" i="2" s="1"/>
  <c r="R29" i="2"/>
  <c r="X29" i="2" s="1"/>
  <c r="R30" i="2"/>
  <c r="X30" i="2" s="1"/>
  <c r="R31" i="2"/>
  <c r="X31" i="2" s="1"/>
  <c r="R32" i="2"/>
  <c r="X32" i="2" s="1"/>
  <c r="R33" i="2"/>
  <c r="X33" i="2" s="1"/>
  <c r="R34" i="2"/>
  <c r="X34" i="2" s="1"/>
  <c r="R35" i="2"/>
  <c r="X35" i="2" s="1"/>
  <c r="R36" i="2"/>
  <c r="X36" i="2" s="1"/>
  <c r="R37" i="2"/>
  <c r="X37" i="2" s="1"/>
  <c r="R38" i="2"/>
  <c r="X38" i="2" s="1"/>
  <c r="R39" i="2"/>
  <c r="X39" i="2" s="1"/>
  <c r="R40" i="2"/>
  <c r="X40" i="2" s="1"/>
  <c r="R41" i="2"/>
  <c r="X41" i="2" s="1"/>
  <c r="R42" i="2"/>
  <c r="X42" i="2" s="1"/>
  <c r="R43" i="2"/>
  <c r="X43" i="2" s="1"/>
  <c r="R44" i="2"/>
  <c r="X44" i="2" s="1"/>
  <c r="R45" i="2"/>
  <c r="X45" i="2" s="1"/>
  <c r="R46" i="2"/>
  <c r="X46" i="2" s="1"/>
  <c r="R47" i="2"/>
  <c r="X47" i="2" s="1"/>
  <c r="R48" i="2"/>
  <c r="X48" i="2" s="1"/>
  <c r="R49" i="2"/>
  <c r="X49" i="2" s="1"/>
  <c r="R50" i="2"/>
  <c r="X50" i="2" s="1"/>
  <c r="R51" i="2"/>
  <c r="X51" i="2" s="1"/>
  <c r="R52" i="2"/>
  <c r="X52" i="2" s="1"/>
  <c r="R53" i="2"/>
  <c r="X53" i="2" s="1"/>
  <c r="R54" i="2"/>
  <c r="X54" i="2" s="1"/>
  <c r="R55" i="2"/>
  <c r="X55" i="2" s="1"/>
  <c r="R56" i="2"/>
  <c r="X56" i="2" s="1"/>
  <c r="R57" i="2"/>
  <c r="X57" i="2" s="1"/>
  <c r="R58" i="2"/>
  <c r="X58" i="2" s="1"/>
  <c r="R59" i="2"/>
  <c r="X59" i="2" s="1"/>
  <c r="R60" i="2"/>
  <c r="X60" i="2" s="1"/>
  <c r="R61" i="2"/>
  <c r="X61" i="2" s="1"/>
  <c r="R62" i="2"/>
  <c r="X62" i="2" s="1"/>
  <c r="R63" i="2"/>
  <c r="X63" i="2" s="1"/>
  <c r="R64" i="2"/>
  <c r="X64" i="2" s="1"/>
  <c r="R65" i="2"/>
  <c r="X65" i="2" s="1"/>
  <c r="R66" i="2"/>
  <c r="X66" i="2" s="1"/>
  <c r="R67" i="2"/>
  <c r="X67" i="2" s="1"/>
  <c r="R68" i="2"/>
  <c r="X68" i="2" s="1"/>
  <c r="R69" i="2"/>
  <c r="X69" i="2" s="1"/>
  <c r="R70" i="2"/>
  <c r="X70" i="2" s="1"/>
  <c r="R71" i="2"/>
  <c r="X71" i="2" s="1"/>
  <c r="R72" i="2"/>
  <c r="X72" i="2" s="1"/>
  <c r="R73" i="2"/>
  <c r="X73" i="2" s="1"/>
  <c r="R74" i="2"/>
  <c r="X74" i="2" s="1"/>
  <c r="R75" i="2"/>
  <c r="X75" i="2" s="1"/>
  <c r="R76" i="2"/>
  <c r="X76" i="2" s="1"/>
  <c r="R77" i="2"/>
  <c r="X77" i="2" s="1"/>
  <c r="R78" i="2"/>
  <c r="X78" i="2" s="1"/>
  <c r="R79" i="2"/>
  <c r="X79" i="2" s="1"/>
  <c r="R80" i="2"/>
  <c r="X80" i="2" s="1"/>
  <c r="R81" i="2"/>
  <c r="X81" i="2" s="1"/>
  <c r="R82" i="2"/>
  <c r="X82" i="2" s="1"/>
  <c r="R83" i="2"/>
  <c r="X83" i="2" s="1"/>
  <c r="R84" i="2"/>
  <c r="X84" i="2" s="1"/>
  <c r="R85" i="2"/>
  <c r="X85" i="2" s="1"/>
  <c r="R86" i="2"/>
  <c r="X86" i="2" s="1"/>
  <c r="R87" i="2"/>
  <c r="X87" i="2" s="1"/>
  <c r="R88" i="2"/>
  <c r="X88" i="2" s="1"/>
  <c r="R89" i="2"/>
  <c r="X89" i="2" s="1"/>
  <c r="R90" i="2"/>
  <c r="X90" i="2" s="1"/>
  <c r="R91" i="2"/>
  <c r="X91" i="2" s="1"/>
  <c r="R92" i="2"/>
  <c r="X92" i="2" s="1"/>
  <c r="R93" i="2"/>
  <c r="X93" i="2" s="1"/>
  <c r="R94" i="2"/>
  <c r="X94" i="2" s="1"/>
  <c r="R95" i="2"/>
  <c r="X95" i="2" s="1"/>
  <c r="R96" i="2"/>
  <c r="X96" i="2" s="1"/>
  <c r="R97" i="2"/>
  <c r="X97" i="2" s="1"/>
  <c r="R98" i="2"/>
  <c r="X98" i="2" s="1"/>
  <c r="R99" i="2"/>
  <c r="X99" i="2" s="1"/>
  <c r="R100" i="2"/>
  <c r="X100" i="2" s="1"/>
  <c r="R101" i="2"/>
  <c r="X101" i="2" s="1"/>
  <c r="R102" i="2"/>
  <c r="X102" i="2" s="1"/>
  <c r="R103" i="2"/>
  <c r="X103" i="2" s="1"/>
  <c r="R104" i="2"/>
  <c r="X104" i="2" s="1"/>
  <c r="R105" i="2"/>
  <c r="X105" i="2" s="1"/>
  <c r="R106" i="2"/>
  <c r="X106" i="2" s="1"/>
  <c r="R107" i="2"/>
  <c r="X107" i="2" s="1"/>
  <c r="R108" i="2"/>
  <c r="X108" i="2" s="1"/>
  <c r="R109" i="2"/>
  <c r="X109" i="2" s="1"/>
  <c r="R110" i="2"/>
  <c r="X110" i="2" s="1"/>
  <c r="R111" i="2"/>
  <c r="X111" i="2" s="1"/>
  <c r="R112" i="2"/>
  <c r="X112" i="2" s="1"/>
  <c r="R113" i="2"/>
  <c r="X113" i="2" s="1"/>
  <c r="R114" i="2"/>
  <c r="X114" i="2" s="1"/>
  <c r="R115" i="2"/>
  <c r="X115" i="2" s="1"/>
  <c r="R116" i="2"/>
  <c r="X116" i="2" s="1"/>
  <c r="R117" i="2"/>
  <c r="X117" i="2" s="1"/>
  <c r="R118" i="2"/>
  <c r="X118" i="2" s="1"/>
  <c r="R119" i="2"/>
  <c r="X119" i="2" s="1"/>
  <c r="R120" i="2"/>
  <c r="X120" i="2" s="1"/>
  <c r="R121" i="2"/>
  <c r="X121" i="2" s="1"/>
  <c r="R122" i="2"/>
  <c r="X122" i="2" s="1"/>
  <c r="R123" i="2"/>
  <c r="X123" i="2" s="1"/>
  <c r="R124" i="2"/>
  <c r="X124" i="2" s="1"/>
  <c r="R125" i="2"/>
  <c r="X125" i="2" s="1"/>
  <c r="R126" i="2"/>
  <c r="X126" i="2" s="1"/>
  <c r="R127" i="2"/>
  <c r="X127" i="2" s="1"/>
  <c r="R128" i="2"/>
  <c r="X128" i="2" s="1"/>
  <c r="R129" i="2"/>
  <c r="X129" i="2" s="1"/>
  <c r="R130" i="2"/>
  <c r="X130" i="2" s="1"/>
  <c r="R131" i="2"/>
  <c r="X131" i="2" s="1"/>
  <c r="R132" i="2"/>
  <c r="X132" i="2" s="1"/>
  <c r="R133" i="2"/>
  <c r="X133" i="2" s="1"/>
  <c r="R134" i="2"/>
  <c r="X134" i="2" s="1"/>
  <c r="R135" i="2"/>
  <c r="X135" i="2" s="1"/>
  <c r="R136" i="2"/>
  <c r="X136" i="2" s="1"/>
  <c r="R137" i="2"/>
  <c r="X137" i="2" s="1"/>
  <c r="R138" i="2"/>
  <c r="X138" i="2" s="1"/>
  <c r="R139" i="2"/>
  <c r="X139" i="2" s="1"/>
  <c r="R140" i="2"/>
  <c r="X140" i="2" s="1"/>
  <c r="R141" i="2"/>
  <c r="X141" i="2" s="1"/>
  <c r="R142" i="2"/>
  <c r="X142" i="2" s="1"/>
  <c r="R143" i="2"/>
  <c r="X143" i="2" s="1"/>
  <c r="R144" i="2"/>
  <c r="X144" i="2" s="1"/>
  <c r="R145" i="2"/>
  <c r="X145" i="2" s="1"/>
  <c r="R146" i="2"/>
  <c r="X146" i="2" s="1"/>
  <c r="R147" i="2"/>
  <c r="X147" i="2" s="1"/>
  <c r="R148" i="2"/>
  <c r="X148" i="2" s="1"/>
  <c r="R149" i="2"/>
  <c r="X149" i="2" s="1"/>
  <c r="R150" i="2"/>
  <c r="X150" i="2" s="1"/>
  <c r="R151" i="2"/>
  <c r="X151" i="2" s="1"/>
  <c r="R152" i="2"/>
  <c r="X152" i="2" s="1"/>
  <c r="R153" i="2"/>
  <c r="X153" i="2" s="1"/>
  <c r="R154" i="2"/>
  <c r="X154" i="2" s="1"/>
  <c r="R155" i="2"/>
  <c r="X155" i="2" s="1"/>
  <c r="R156" i="2"/>
  <c r="X156" i="2" s="1"/>
  <c r="R157" i="2"/>
  <c r="X157" i="2" s="1"/>
  <c r="R158" i="2"/>
  <c r="X158" i="2" s="1"/>
  <c r="R159" i="2"/>
  <c r="X159" i="2" s="1"/>
  <c r="R160" i="2"/>
  <c r="X160" i="2" s="1"/>
  <c r="R161" i="2"/>
  <c r="X161" i="2" s="1"/>
  <c r="R162" i="2"/>
  <c r="X162" i="2" s="1"/>
  <c r="R163" i="2"/>
  <c r="X163" i="2" s="1"/>
  <c r="R164" i="2"/>
  <c r="X164" i="2" s="1"/>
  <c r="R165" i="2"/>
  <c r="X165" i="2" s="1"/>
  <c r="R166" i="2"/>
  <c r="X166" i="2" s="1"/>
  <c r="R167" i="2"/>
  <c r="X167" i="2" s="1"/>
  <c r="R168" i="2"/>
  <c r="X168" i="2" s="1"/>
  <c r="R169" i="2"/>
  <c r="X169" i="2" s="1"/>
  <c r="R170" i="2"/>
  <c r="X170" i="2" s="1"/>
  <c r="R171" i="2"/>
  <c r="X171" i="2" s="1"/>
  <c r="R172" i="2"/>
  <c r="X172" i="2" s="1"/>
  <c r="R173" i="2"/>
  <c r="X173" i="2" s="1"/>
  <c r="R174" i="2"/>
  <c r="X174" i="2" s="1"/>
  <c r="R175" i="2"/>
  <c r="X175" i="2" s="1"/>
  <c r="R176" i="2"/>
  <c r="X176" i="2" s="1"/>
  <c r="R177" i="2"/>
  <c r="X177" i="2" s="1"/>
  <c r="R178" i="2"/>
  <c r="X178" i="2" s="1"/>
  <c r="R179" i="2"/>
  <c r="X179" i="2" s="1"/>
  <c r="R180" i="2"/>
  <c r="X180" i="2" s="1"/>
  <c r="R181" i="2"/>
  <c r="X181" i="2" s="1"/>
  <c r="R182" i="2"/>
  <c r="X182" i="2" s="1"/>
  <c r="R183" i="2"/>
  <c r="X183" i="2" s="1"/>
  <c r="R184" i="2"/>
  <c r="X184" i="2" s="1"/>
  <c r="R185" i="2"/>
  <c r="X185" i="2" s="1"/>
  <c r="R186" i="2"/>
  <c r="X186" i="2" s="1"/>
  <c r="R187" i="2"/>
  <c r="X187" i="2" s="1"/>
  <c r="R188" i="2"/>
  <c r="X188" i="2" s="1"/>
  <c r="R189" i="2"/>
  <c r="X189" i="2" s="1"/>
  <c r="R190" i="2"/>
  <c r="X190" i="2" s="1"/>
  <c r="R191" i="2"/>
  <c r="X191" i="2" s="1"/>
  <c r="R192" i="2"/>
  <c r="X192" i="2" s="1"/>
  <c r="R193" i="2"/>
  <c r="X193" i="2" s="1"/>
  <c r="R194" i="2"/>
  <c r="X194" i="2" s="1"/>
  <c r="R195" i="2"/>
  <c r="X195" i="2" s="1"/>
  <c r="R196" i="2"/>
  <c r="X196" i="2" s="1"/>
  <c r="R197" i="2"/>
  <c r="X197" i="2" s="1"/>
  <c r="R198" i="2"/>
  <c r="X198" i="2" s="1"/>
  <c r="R199" i="2"/>
  <c r="X199" i="2" s="1"/>
  <c r="R200" i="2"/>
  <c r="X200" i="2" s="1"/>
  <c r="R201" i="2"/>
  <c r="X201" i="2" s="1"/>
  <c r="R202" i="2"/>
  <c r="X202" i="2" s="1"/>
  <c r="R203" i="2"/>
  <c r="X203" i="2" s="1"/>
  <c r="R204" i="2"/>
  <c r="X204" i="2" s="1"/>
  <c r="R205" i="2"/>
  <c r="X205" i="2" s="1"/>
  <c r="R206" i="2"/>
  <c r="X206" i="2" s="1"/>
  <c r="R207" i="2"/>
  <c r="X207" i="2" s="1"/>
  <c r="R208" i="2"/>
  <c r="X208" i="2" s="1"/>
  <c r="R209" i="2"/>
  <c r="X209" i="2" s="1"/>
  <c r="R210" i="2"/>
  <c r="X210" i="2" s="1"/>
  <c r="R211" i="2"/>
  <c r="X211" i="2" s="1"/>
  <c r="R212" i="2"/>
  <c r="X212" i="2" s="1"/>
  <c r="R213" i="2"/>
  <c r="X213" i="2" s="1"/>
  <c r="R214" i="2"/>
  <c r="X214" i="2" s="1"/>
  <c r="R215" i="2"/>
  <c r="X215" i="2" s="1"/>
  <c r="R216" i="2"/>
  <c r="X216" i="2" s="1"/>
  <c r="R217" i="2"/>
  <c r="X217" i="2" s="1"/>
  <c r="R218" i="2"/>
  <c r="X218" i="2" s="1"/>
  <c r="R219" i="2"/>
  <c r="X219" i="2" s="1"/>
  <c r="R220" i="2"/>
  <c r="X220" i="2" s="1"/>
  <c r="R221" i="2"/>
  <c r="X221" i="2" s="1"/>
  <c r="R222" i="2"/>
  <c r="X222" i="2" s="1"/>
  <c r="R223" i="2"/>
  <c r="X223" i="2" s="1"/>
  <c r="R224" i="2"/>
  <c r="X224" i="2" s="1"/>
  <c r="R225" i="2"/>
  <c r="X225" i="2" s="1"/>
  <c r="R226" i="2"/>
  <c r="X226" i="2" s="1"/>
  <c r="R227" i="2"/>
  <c r="X227" i="2" s="1"/>
  <c r="R228" i="2"/>
  <c r="X228" i="2" s="1"/>
  <c r="R229" i="2"/>
  <c r="X229" i="2" s="1"/>
  <c r="R230" i="2"/>
  <c r="X230" i="2" s="1"/>
  <c r="R231" i="2"/>
  <c r="X231" i="2" s="1"/>
  <c r="R232" i="2"/>
  <c r="X232" i="2" s="1"/>
  <c r="R233" i="2"/>
  <c r="X233" i="2" s="1"/>
  <c r="R234" i="2"/>
  <c r="X234" i="2" s="1"/>
  <c r="R235" i="2"/>
  <c r="X235" i="2" s="1"/>
  <c r="R236" i="2"/>
  <c r="X236" i="2" s="1"/>
  <c r="R237" i="2"/>
  <c r="X237" i="2" s="1"/>
  <c r="R238" i="2"/>
  <c r="X238" i="2" s="1"/>
  <c r="R239" i="2"/>
  <c r="X239" i="2" s="1"/>
  <c r="R240" i="2"/>
  <c r="X240" i="2" s="1"/>
  <c r="R241" i="2"/>
  <c r="X241" i="2" s="1"/>
  <c r="R242" i="2"/>
  <c r="X242" i="2" s="1"/>
  <c r="R243" i="2"/>
  <c r="X243" i="2" s="1"/>
  <c r="R244" i="2"/>
  <c r="X244" i="2" s="1"/>
  <c r="R245" i="2"/>
  <c r="X245" i="2" s="1"/>
  <c r="R246" i="2"/>
  <c r="X246" i="2" s="1"/>
  <c r="R247" i="2"/>
  <c r="X247" i="2" s="1"/>
  <c r="R248" i="2"/>
  <c r="X248" i="2" s="1"/>
  <c r="R249" i="2"/>
  <c r="X249" i="2" s="1"/>
  <c r="R250" i="2"/>
  <c r="X250" i="2" s="1"/>
  <c r="R251" i="2"/>
  <c r="X251" i="2" s="1"/>
  <c r="R252" i="2"/>
  <c r="X252" i="2" s="1"/>
  <c r="R253" i="2"/>
  <c r="X253" i="2" s="1"/>
  <c r="R254" i="2"/>
  <c r="X254" i="2" s="1"/>
  <c r="R255" i="2"/>
  <c r="X255" i="2" s="1"/>
  <c r="R256" i="2"/>
  <c r="X256" i="2" s="1"/>
  <c r="R257" i="2"/>
  <c r="X257" i="2" s="1"/>
  <c r="R258" i="2"/>
  <c r="X258" i="2" s="1"/>
  <c r="R259" i="2"/>
  <c r="X259" i="2" s="1"/>
  <c r="R260" i="2"/>
  <c r="X260" i="2" s="1"/>
  <c r="R261" i="2"/>
  <c r="X261" i="2" s="1"/>
  <c r="R262" i="2"/>
  <c r="X262" i="2" s="1"/>
  <c r="R263" i="2"/>
  <c r="X263" i="2" s="1"/>
  <c r="R264" i="2"/>
  <c r="X264" i="2" s="1"/>
  <c r="R265" i="2"/>
  <c r="X265" i="2" s="1"/>
  <c r="R266" i="2"/>
  <c r="X266" i="2" s="1"/>
  <c r="R267" i="2"/>
  <c r="X267" i="2" s="1"/>
  <c r="R268" i="2"/>
  <c r="X268" i="2" s="1"/>
  <c r="R269" i="2"/>
  <c r="X269" i="2" s="1"/>
  <c r="R270" i="2"/>
  <c r="X270" i="2" s="1"/>
  <c r="R271" i="2"/>
  <c r="X271" i="2" s="1"/>
  <c r="R272" i="2"/>
  <c r="X272" i="2" s="1"/>
  <c r="R273" i="2"/>
  <c r="X273" i="2" s="1"/>
  <c r="R274" i="2"/>
  <c r="X274" i="2" s="1"/>
  <c r="Q10" i="2"/>
  <c r="W10" i="2" s="1"/>
  <c r="Q11" i="2"/>
  <c r="W11" i="2" s="1"/>
  <c r="Q12" i="2"/>
  <c r="W12" i="2" s="1"/>
  <c r="Q13" i="2"/>
  <c r="W13" i="2" s="1"/>
  <c r="Q14" i="2"/>
  <c r="W14" i="2" s="1"/>
  <c r="Q15" i="2"/>
  <c r="W15" i="2" s="1"/>
  <c r="Q16" i="2"/>
  <c r="W16" i="2" s="1"/>
  <c r="Q17" i="2"/>
  <c r="W17" i="2" s="1"/>
  <c r="Q18" i="2"/>
  <c r="W18" i="2" s="1"/>
  <c r="Q19" i="2"/>
  <c r="W19" i="2" s="1"/>
  <c r="Q20" i="2"/>
  <c r="W20" i="2" s="1"/>
  <c r="Q21" i="2"/>
  <c r="W21" i="2" s="1"/>
  <c r="Q22" i="2"/>
  <c r="W22" i="2" s="1"/>
  <c r="Q23" i="2"/>
  <c r="W23" i="2" s="1"/>
  <c r="Q24" i="2"/>
  <c r="W24" i="2" s="1"/>
  <c r="Q25" i="2"/>
  <c r="W25" i="2" s="1"/>
  <c r="Q26" i="2"/>
  <c r="W26" i="2" s="1"/>
  <c r="Q27" i="2"/>
  <c r="W27" i="2" s="1"/>
  <c r="Q28" i="2"/>
  <c r="W28" i="2" s="1"/>
  <c r="Q29" i="2"/>
  <c r="W29" i="2" s="1"/>
  <c r="Q30" i="2"/>
  <c r="W30" i="2" s="1"/>
  <c r="Q31" i="2"/>
  <c r="W31" i="2" s="1"/>
  <c r="Q32" i="2"/>
  <c r="W32" i="2" s="1"/>
  <c r="Q33" i="2"/>
  <c r="W33" i="2" s="1"/>
  <c r="Q34" i="2"/>
  <c r="W34" i="2" s="1"/>
  <c r="Q35" i="2"/>
  <c r="W35" i="2" s="1"/>
  <c r="Q36" i="2"/>
  <c r="W36" i="2" s="1"/>
  <c r="Q37" i="2"/>
  <c r="W37" i="2" s="1"/>
  <c r="Q38" i="2"/>
  <c r="W38" i="2" s="1"/>
  <c r="Q39" i="2"/>
  <c r="W39" i="2" s="1"/>
  <c r="Q40" i="2"/>
  <c r="W40" i="2" s="1"/>
  <c r="Q41" i="2"/>
  <c r="W41" i="2" s="1"/>
  <c r="Q42" i="2"/>
  <c r="W42" i="2" s="1"/>
  <c r="Q43" i="2"/>
  <c r="W43" i="2" s="1"/>
  <c r="Q44" i="2"/>
  <c r="W44" i="2" s="1"/>
  <c r="Q45" i="2"/>
  <c r="W45" i="2" s="1"/>
  <c r="Q46" i="2"/>
  <c r="W46" i="2" s="1"/>
  <c r="Q47" i="2"/>
  <c r="W47" i="2" s="1"/>
  <c r="Q48" i="2"/>
  <c r="W48" i="2" s="1"/>
  <c r="Q49" i="2"/>
  <c r="W49" i="2" s="1"/>
  <c r="Q50" i="2"/>
  <c r="W50" i="2" s="1"/>
  <c r="Q51" i="2"/>
  <c r="W51" i="2" s="1"/>
  <c r="Q52" i="2"/>
  <c r="W52" i="2" s="1"/>
  <c r="Q53" i="2"/>
  <c r="W53" i="2" s="1"/>
  <c r="Q54" i="2"/>
  <c r="W54" i="2" s="1"/>
  <c r="Q55" i="2"/>
  <c r="W55" i="2" s="1"/>
  <c r="Q56" i="2"/>
  <c r="W56" i="2" s="1"/>
  <c r="Q57" i="2"/>
  <c r="W57" i="2" s="1"/>
  <c r="Q58" i="2"/>
  <c r="W58" i="2" s="1"/>
  <c r="Q59" i="2"/>
  <c r="W59" i="2" s="1"/>
  <c r="Q60" i="2"/>
  <c r="W60" i="2" s="1"/>
  <c r="Q61" i="2"/>
  <c r="W61" i="2" s="1"/>
  <c r="Q62" i="2"/>
  <c r="W62" i="2" s="1"/>
  <c r="Q63" i="2"/>
  <c r="W63" i="2" s="1"/>
  <c r="Q64" i="2"/>
  <c r="W64" i="2" s="1"/>
  <c r="Q65" i="2"/>
  <c r="W65" i="2" s="1"/>
  <c r="Q66" i="2"/>
  <c r="W66" i="2" s="1"/>
  <c r="Q67" i="2"/>
  <c r="W67" i="2" s="1"/>
  <c r="Q68" i="2"/>
  <c r="W68" i="2" s="1"/>
  <c r="Q69" i="2"/>
  <c r="W69" i="2" s="1"/>
  <c r="Q70" i="2"/>
  <c r="W70" i="2" s="1"/>
  <c r="Q71" i="2"/>
  <c r="W71" i="2" s="1"/>
  <c r="Q72" i="2"/>
  <c r="W72" i="2" s="1"/>
  <c r="Q73" i="2"/>
  <c r="W73" i="2" s="1"/>
  <c r="Q74" i="2"/>
  <c r="W74" i="2" s="1"/>
  <c r="Q75" i="2"/>
  <c r="W75" i="2" s="1"/>
  <c r="Q76" i="2"/>
  <c r="W76" i="2" s="1"/>
  <c r="Q77" i="2"/>
  <c r="W77" i="2" s="1"/>
  <c r="Q78" i="2"/>
  <c r="W78" i="2" s="1"/>
  <c r="Q79" i="2"/>
  <c r="W79" i="2" s="1"/>
  <c r="Q80" i="2"/>
  <c r="W80" i="2" s="1"/>
  <c r="Q81" i="2"/>
  <c r="W81" i="2" s="1"/>
  <c r="Q82" i="2"/>
  <c r="W82" i="2" s="1"/>
  <c r="Q83" i="2"/>
  <c r="W83" i="2" s="1"/>
  <c r="Q84" i="2"/>
  <c r="W84" i="2" s="1"/>
  <c r="Q85" i="2"/>
  <c r="W85" i="2" s="1"/>
  <c r="Q86" i="2"/>
  <c r="W86" i="2" s="1"/>
  <c r="Q87" i="2"/>
  <c r="W87" i="2" s="1"/>
  <c r="Q88" i="2"/>
  <c r="W88" i="2" s="1"/>
  <c r="Q89" i="2"/>
  <c r="W89" i="2" s="1"/>
  <c r="Q90" i="2"/>
  <c r="W90" i="2" s="1"/>
  <c r="Q91" i="2"/>
  <c r="W91" i="2" s="1"/>
  <c r="Q92" i="2"/>
  <c r="W92" i="2" s="1"/>
  <c r="Q93" i="2"/>
  <c r="W93" i="2" s="1"/>
  <c r="Q94" i="2"/>
  <c r="W94" i="2" s="1"/>
  <c r="Q95" i="2"/>
  <c r="W95" i="2" s="1"/>
  <c r="Q96" i="2"/>
  <c r="W96" i="2" s="1"/>
  <c r="Q97" i="2"/>
  <c r="W97" i="2" s="1"/>
  <c r="Q98" i="2"/>
  <c r="W98" i="2" s="1"/>
  <c r="Q99" i="2"/>
  <c r="W99" i="2" s="1"/>
  <c r="Q100" i="2"/>
  <c r="W100" i="2" s="1"/>
  <c r="Q101" i="2"/>
  <c r="W101" i="2" s="1"/>
  <c r="Q102" i="2"/>
  <c r="W102" i="2" s="1"/>
  <c r="Q103" i="2"/>
  <c r="W103" i="2" s="1"/>
  <c r="Q104" i="2"/>
  <c r="W104" i="2" s="1"/>
  <c r="Q105" i="2"/>
  <c r="W105" i="2" s="1"/>
  <c r="Q106" i="2"/>
  <c r="W106" i="2" s="1"/>
  <c r="Q107" i="2"/>
  <c r="W107" i="2" s="1"/>
  <c r="Q108" i="2"/>
  <c r="W108" i="2" s="1"/>
  <c r="Q109" i="2"/>
  <c r="W109" i="2" s="1"/>
  <c r="Q110" i="2"/>
  <c r="W110" i="2" s="1"/>
  <c r="Q111" i="2"/>
  <c r="W111" i="2" s="1"/>
  <c r="Q112" i="2"/>
  <c r="W112" i="2" s="1"/>
  <c r="Q113" i="2"/>
  <c r="W113" i="2" s="1"/>
  <c r="Q114" i="2"/>
  <c r="W114" i="2" s="1"/>
  <c r="Q115" i="2"/>
  <c r="W115" i="2" s="1"/>
  <c r="Q116" i="2"/>
  <c r="W116" i="2" s="1"/>
  <c r="Q117" i="2"/>
  <c r="W117" i="2" s="1"/>
  <c r="Q118" i="2"/>
  <c r="W118" i="2" s="1"/>
  <c r="Q119" i="2"/>
  <c r="W119" i="2" s="1"/>
  <c r="Q120" i="2"/>
  <c r="W120" i="2" s="1"/>
  <c r="Q121" i="2"/>
  <c r="W121" i="2" s="1"/>
  <c r="Q122" i="2"/>
  <c r="W122" i="2" s="1"/>
  <c r="Q123" i="2"/>
  <c r="W123" i="2" s="1"/>
  <c r="Q124" i="2"/>
  <c r="W124" i="2" s="1"/>
  <c r="Q125" i="2"/>
  <c r="W125" i="2" s="1"/>
  <c r="Q126" i="2"/>
  <c r="W126" i="2" s="1"/>
  <c r="Q127" i="2"/>
  <c r="W127" i="2" s="1"/>
  <c r="Q128" i="2"/>
  <c r="W128" i="2" s="1"/>
  <c r="Q129" i="2"/>
  <c r="W129" i="2" s="1"/>
  <c r="Q130" i="2"/>
  <c r="W130" i="2" s="1"/>
  <c r="Q131" i="2"/>
  <c r="W131" i="2" s="1"/>
  <c r="Q132" i="2"/>
  <c r="W132" i="2" s="1"/>
  <c r="Q133" i="2"/>
  <c r="W133" i="2" s="1"/>
  <c r="Q134" i="2"/>
  <c r="W134" i="2" s="1"/>
  <c r="Q135" i="2"/>
  <c r="W135" i="2" s="1"/>
  <c r="Q136" i="2"/>
  <c r="W136" i="2" s="1"/>
  <c r="Q137" i="2"/>
  <c r="W137" i="2" s="1"/>
  <c r="Q138" i="2"/>
  <c r="W138" i="2" s="1"/>
  <c r="Q139" i="2"/>
  <c r="W139" i="2" s="1"/>
  <c r="Q140" i="2"/>
  <c r="W140" i="2" s="1"/>
  <c r="Q141" i="2"/>
  <c r="W141" i="2" s="1"/>
  <c r="Q142" i="2"/>
  <c r="W142" i="2" s="1"/>
  <c r="Q143" i="2"/>
  <c r="W143" i="2" s="1"/>
  <c r="Q144" i="2"/>
  <c r="W144" i="2" s="1"/>
  <c r="Q145" i="2"/>
  <c r="W145" i="2" s="1"/>
  <c r="Q146" i="2"/>
  <c r="W146" i="2" s="1"/>
  <c r="Q147" i="2"/>
  <c r="W147" i="2" s="1"/>
  <c r="Q148" i="2"/>
  <c r="W148" i="2" s="1"/>
  <c r="Q149" i="2"/>
  <c r="W149" i="2" s="1"/>
  <c r="Q150" i="2"/>
  <c r="W150" i="2" s="1"/>
  <c r="Q151" i="2"/>
  <c r="W151" i="2" s="1"/>
  <c r="Q152" i="2"/>
  <c r="W152" i="2" s="1"/>
  <c r="Q153" i="2"/>
  <c r="W153" i="2" s="1"/>
  <c r="Q154" i="2"/>
  <c r="W154" i="2" s="1"/>
  <c r="Q155" i="2"/>
  <c r="W155" i="2" s="1"/>
  <c r="Q156" i="2"/>
  <c r="W156" i="2" s="1"/>
  <c r="Q157" i="2"/>
  <c r="W157" i="2" s="1"/>
  <c r="Q158" i="2"/>
  <c r="W158" i="2" s="1"/>
  <c r="Q159" i="2"/>
  <c r="W159" i="2" s="1"/>
  <c r="Q160" i="2"/>
  <c r="W160" i="2" s="1"/>
  <c r="Q161" i="2"/>
  <c r="W161" i="2" s="1"/>
  <c r="Q162" i="2"/>
  <c r="W162" i="2" s="1"/>
  <c r="Q163" i="2"/>
  <c r="W163" i="2" s="1"/>
  <c r="Q164" i="2"/>
  <c r="W164" i="2" s="1"/>
  <c r="Q165" i="2"/>
  <c r="W165" i="2" s="1"/>
  <c r="Q166" i="2"/>
  <c r="W166" i="2" s="1"/>
  <c r="Q167" i="2"/>
  <c r="W167" i="2" s="1"/>
  <c r="Q168" i="2"/>
  <c r="W168" i="2" s="1"/>
  <c r="Q169" i="2"/>
  <c r="W169" i="2" s="1"/>
  <c r="Q170" i="2"/>
  <c r="W170" i="2" s="1"/>
  <c r="Q171" i="2"/>
  <c r="W171" i="2" s="1"/>
  <c r="Q172" i="2"/>
  <c r="W172" i="2" s="1"/>
  <c r="Q173" i="2"/>
  <c r="W173" i="2" s="1"/>
  <c r="Q174" i="2"/>
  <c r="W174" i="2" s="1"/>
  <c r="Q175" i="2"/>
  <c r="W175" i="2" s="1"/>
  <c r="Q176" i="2"/>
  <c r="W176" i="2" s="1"/>
  <c r="Q177" i="2"/>
  <c r="W177" i="2" s="1"/>
  <c r="Q178" i="2"/>
  <c r="W178" i="2" s="1"/>
  <c r="Q179" i="2"/>
  <c r="W179" i="2" s="1"/>
  <c r="Q180" i="2"/>
  <c r="W180" i="2" s="1"/>
  <c r="Q181" i="2"/>
  <c r="W181" i="2" s="1"/>
  <c r="Q182" i="2"/>
  <c r="W182" i="2" s="1"/>
  <c r="Q183" i="2"/>
  <c r="W183" i="2" s="1"/>
  <c r="Q184" i="2"/>
  <c r="W184" i="2" s="1"/>
  <c r="Q185" i="2"/>
  <c r="W185" i="2" s="1"/>
  <c r="Q186" i="2"/>
  <c r="W186" i="2" s="1"/>
  <c r="Q187" i="2"/>
  <c r="W187" i="2" s="1"/>
  <c r="Q188" i="2"/>
  <c r="W188" i="2" s="1"/>
  <c r="Q189" i="2"/>
  <c r="W189" i="2" s="1"/>
  <c r="Q190" i="2"/>
  <c r="W190" i="2" s="1"/>
  <c r="Q191" i="2"/>
  <c r="W191" i="2" s="1"/>
  <c r="Q192" i="2"/>
  <c r="W192" i="2" s="1"/>
  <c r="Q193" i="2"/>
  <c r="W193" i="2" s="1"/>
  <c r="Q194" i="2"/>
  <c r="W194" i="2" s="1"/>
  <c r="Q195" i="2"/>
  <c r="W195" i="2" s="1"/>
  <c r="Q196" i="2"/>
  <c r="W196" i="2" s="1"/>
  <c r="Q197" i="2"/>
  <c r="W197" i="2" s="1"/>
  <c r="Q198" i="2"/>
  <c r="W198" i="2" s="1"/>
  <c r="Q199" i="2"/>
  <c r="W199" i="2" s="1"/>
  <c r="Q200" i="2"/>
  <c r="W200" i="2" s="1"/>
  <c r="Q201" i="2"/>
  <c r="W201" i="2" s="1"/>
  <c r="Q202" i="2"/>
  <c r="W202" i="2" s="1"/>
  <c r="Q203" i="2"/>
  <c r="W203" i="2" s="1"/>
  <c r="Q204" i="2"/>
  <c r="W204" i="2" s="1"/>
  <c r="Q205" i="2"/>
  <c r="W205" i="2" s="1"/>
  <c r="Q206" i="2"/>
  <c r="W206" i="2" s="1"/>
  <c r="Q207" i="2"/>
  <c r="W207" i="2" s="1"/>
  <c r="Q208" i="2"/>
  <c r="W208" i="2" s="1"/>
  <c r="Q209" i="2"/>
  <c r="W209" i="2" s="1"/>
  <c r="Q210" i="2"/>
  <c r="W210" i="2" s="1"/>
  <c r="Q211" i="2"/>
  <c r="W211" i="2" s="1"/>
  <c r="Q212" i="2"/>
  <c r="W212" i="2" s="1"/>
  <c r="Q213" i="2"/>
  <c r="W213" i="2" s="1"/>
  <c r="Q214" i="2"/>
  <c r="W214" i="2" s="1"/>
  <c r="Q215" i="2"/>
  <c r="W215" i="2" s="1"/>
  <c r="Q216" i="2"/>
  <c r="W216" i="2" s="1"/>
  <c r="Q217" i="2"/>
  <c r="W217" i="2" s="1"/>
  <c r="Q218" i="2"/>
  <c r="W218" i="2" s="1"/>
  <c r="Q219" i="2"/>
  <c r="W219" i="2" s="1"/>
  <c r="Q220" i="2"/>
  <c r="W220" i="2" s="1"/>
  <c r="Q221" i="2"/>
  <c r="W221" i="2" s="1"/>
  <c r="Q222" i="2"/>
  <c r="W222" i="2" s="1"/>
  <c r="Q223" i="2"/>
  <c r="W223" i="2" s="1"/>
  <c r="Q224" i="2"/>
  <c r="W224" i="2" s="1"/>
  <c r="Q225" i="2"/>
  <c r="W225" i="2" s="1"/>
  <c r="Q226" i="2"/>
  <c r="W226" i="2" s="1"/>
  <c r="Q227" i="2"/>
  <c r="W227" i="2" s="1"/>
  <c r="Q228" i="2"/>
  <c r="W228" i="2" s="1"/>
  <c r="Q229" i="2"/>
  <c r="W229" i="2" s="1"/>
  <c r="Q230" i="2"/>
  <c r="W230" i="2" s="1"/>
  <c r="Q231" i="2"/>
  <c r="W231" i="2" s="1"/>
  <c r="Q232" i="2"/>
  <c r="W232" i="2" s="1"/>
  <c r="Q233" i="2"/>
  <c r="W233" i="2" s="1"/>
  <c r="Q234" i="2"/>
  <c r="W234" i="2" s="1"/>
  <c r="Q235" i="2"/>
  <c r="W235" i="2" s="1"/>
  <c r="Q236" i="2"/>
  <c r="W236" i="2" s="1"/>
  <c r="Q237" i="2"/>
  <c r="W237" i="2" s="1"/>
  <c r="Q238" i="2"/>
  <c r="W238" i="2" s="1"/>
  <c r="Q239" i="2"/>
  <c r="W239" i="2" s="1"/>
  <c r="Q240" i="2"/>
  <c r="W240" i="2" s="1"/>
  <c r="Q241" i="2"/>
  <c r="W241" i="2" s="1"/>
  <c r="Q242" i="2"/>
  <c r="W242" i="2" s="1"/>
  <c r="Q243" i="2"/>
  <c r="W243" i="2" s="1"/>
  <c r="Q244" i="2"/>
  <c r="W244" i="2" s="1"/>
  <c r="Q245" i="2"/>
  <c r="W245" i="2" s="1"/>
  <c r="Q246" i="2"/>
  <c r="W246" i="2" s="1"/>
  <c r="Q247" i="2"/>
  <c r="W247" i="2" s="1"/>
  <c r="Q248" i="2"/>
  <c r="W248" i="2" s="1"/>
  <c r="Q249" i="2"/>
  <c r="W249" i="2" s="1"/>
  <c r="Q250" i="2"/>
  <c r="W250" i="2" s="1"/>
  <c r="Q251" i="2"/>
  <c r="W251" i="2" s="1"/>
  <c r="Q252" i="2"/>
  <c r="W252" i="2" s="1"/>
  <c r="Q253" i="2"/>
  <c r="W253" i="2" s="1"/>
  <c r="Q254" i="2"/>
  <c r="W254" i="2" s="1"/>
  <c r="Q255" i="2"/>
  <c r="W255" i="2" s="1"/>
  <c r="Q256" i="2"/>
  <c r="W256" i="2" s="1"/>
  <c r="Q257" i="2"/>
  <c r="W257" i="2" s="1"/>
  <c r="Q258" i="2"/>
  <c r="W258" i="2" s="1"/>
  <c r="Q259" i="2"/>
  <c r="W259" i="2" s="1"/>
  <c r="Q260" i="2"/>
  <c r="W260" i="2" s="1"/>
  <c r="Q261" i="2"/>
  <c r="W261" i="2" s="1"/>
  <c r="Q262" i="2"/>
  <c r="W262" i="2" s="1"/>
  <c r="Q263" i="2"/>
  <c r="W263" i="2" s="1"/>
  <c r="Q264" i="2"/>
  <c r="W264" i="2" s="1"/>
  <c r="Q265" i="2"/>
  <c r="W265" i="2" s="1"/>
  <c r="Q266" i="2"/>
  <c r="W266" i="2" s="1"/>
  <c r="Q267" i="2"/>
  <c r="W267" i="2" s="1"/>
  <c r="Q268" i="2"/>
  <c r="W268" i="2" s="1"/>
  <c r="Q269" i="2"/>
  <c r="W269" i="2" s="1"/>
  <c r="Q270" i="2"/>
  <c r="W270" i="2" s="1"/>
  <c r="Q271" i="2"/>
  <c r="W271" i="2" s="1"/>
  <c r="Q272" i="2"/>
  <c r="W272" i="2" s="1"/>
  <c r="Q273" i="2"/>
  <c r="W273" i="2" s="1"/>
  <c r="Q274" i="2"/>
  <c r="W274" i="2" s="1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O10" i="2"/>
  <c r="V10" i="2" s="1"/>
  <c r="O11" i="2"/>
  <c r="V11" i="2" s="1"/>
  <c r="O12" i="2"/>
  <c r="V12" i="2" s="1"/>
  <c r="O13" i="2"/>
  <c r="V13" i="2" s="1"/>
  <c r="O14" i="2"/>
  <c r="V14" i="2" s="1"/>
  <c r="O15" i="2"/>
  <c r="V15" i="2" s="1"/>
  <c r="O16" i="2"/>
  <c r="V16" i="2" s="1"/>
  <c r="O17" i="2"/>
  <c r="V17" i="2" s="1"/>
  <c r="O18" i="2"/>
  <c r="V18" i="2" s="1"/>
  <c r="O19" i="2"/>
  <c r="V19" i="2" s="1"/>
  <c r="O20" i="2"/>
  <c r="V20" i="2" s="1"/>
  <c r="O21" i="2"/>
  <c r="V21" i="2" s="1"/>
  <c r="O22" i="2"/>
  <c r="V22" i="2" s="1"/>
  <c r="O23" i="2"/>
  <c r="V23" i="2" s="1"/>
  <c r="O24" i="2"/>
  <c r="V24" i="2" s="1"/>
  <c r="O25" i="2"/>
  <c r="V25" i="2" s="1"/>
  <c r="O26" i="2"/>
  <c r="V26" i="2" s="1"/>
  <c r="O27" i="2"/>
  <c r="V27" i="2" s="1"/>
  <c r="O28" i="2"/>
  <c r="V28" i="2" s="1"/>
  <c r="O29" i="2"/>
  <c r="V29" i="2" s="1"/>
  <c r="O30" i="2"/>
  <c r="V30" i="2" s="1"/>
  <c r="O31" i="2"/>
  <c r="V31" i="2" s="1"/>
  <c r="O32" i="2"/>
  <c r="V32" i="2" s="1"/>
  <c r="O33" i="2"/>
  <c r="V33" i="2" s="1"/>
  <c r="O34" i="2"/>
  <c r="V34" i="2" s="1"/>
  <c r="O35" i="2"/>
  <c r="V35" i="2" s="1"/>
  <c r="O36" i="2"/>
  <c r="V36" i="2" s="1"/>
  <c r="O37" i="2"/>
  <c r="V37" i="2" s="1"/>
  <c r="O38" i="2"/>
  <c r="V38" i="2" s="1"/>
  <c r="O39" i="2"/>
  <c r="V39" i="2" s="1"/>
  <c r="O40" i="2"/>
  <c r="V40" i="2" s="1"/>
  <c r="O41" i="2"/>
  <c r="V41" i="2" s="1"/>
  <c r="O42" i="2"/>
  <c r="V42" i="2" s="1"/>
  <c r="O43" i="2"/>
  <c r="V43" i="2" s="1"/>
  <c r="O44" i="2"/>
  <c r="V44" i="2" s="1"/>
  <c r="O45" i="2"/>
  <c r="V45" i="2" s="1"/>
  <c r="O46" i="2"/>
  <c r="V46" i="2" s="1"/>
  <c r="O47" i="2"/>
  <c r="V47" i="2" s="1"/>
  <c r="O48" i="2"/>
  <c r="V48" i="2" s="1"/>
  <c r="O49" i="2"/>
  <c r="V49" i="2" s="1"/>
  <c r="O50" i="2"/>
  <c r="V50" i="2" s="1"/>
  <c r="O51" i="2"/>
  <c r="V51" i="2" s="1"/>
  <c r="O52" i="2"/>
  <c r="V52" i="2" s="1"/>
  <c r="O53" i="2"/>
  <c r="V53" i="2" s="1"/>
  <c r="O54" i="2"/>
  <c r="V54" i="2" s="1"/>
  <c r="O55" i="2"/>
  <c r="V55" i="2" s="1"/>
  <c r="O56" i="2"/>
  <c r="V56" i="2" s="1"/>
  <c r="O57" i="2"/>
  <c r="V57" i="2" s="1"/>
  <c r="O58" i="2"/>
  <c r="V58" i="2" s="1"/>
  <c r="O59" i="2"/>
  <c r="V59" i="2" s="1"/>
  <c r="O60" i="2"/>
  <c r="V60" i="2" s="1"/>
  <c r="O61" i="2"/>
  <c r="V61" i="2" s="1"/>
  <c r="O62" i="2"/>
  <c r="V62" i="2" s="1"/>
  <c r="O63" i="2"/>
  <c r="V63" i="2" s="1"/>
  <c r="O64" i="2"/>
  <c r="V64" i="2" s="1"/>
  <c r="O65" i="2"/>
  <c r="V65" i="2" s="1"/>
  <c r="O66" i="2"/>
  <c r="V66" i="2" s="1"/>
  <c r="O67" i="2"/>
  <c r="V67" i="2" s="1"/>
  <c r="O68" i="2"/>
  <c r="V68" i="2" s="1"/>
  <c r="O69" i="2"/>
  <c r="V69" i="2" s="1"/>
  <c r="O70" i="2"/>
  <c r="V70" i="2" s="1"/>
  <c r="O71" i="2"/>
  <c r="V71" i="2" s="1"/>
  <c r="O72" i="2"/>
  <c r="V72" i="2" s="1"/>
  <c r="O73" i="2"/>
  <c r="V73" i="2" s="1"/>
  <c r="O74" i="2"/>
  <c r="V74" i="2" s="1"/>
  <c r="O75" i="2"/>
  <c r="V75" i="2" s="1"/>
  <c r="O76" i="2"/>
  <c r="V76" i="2" s="1"/>
  <c r="O77" i="2"/>
  <c r="V77" i="2" s="1"/>
  <c r="O78" i="2"/>
  <c r="V78" i="2" s="1"/>
  <c r="O79" i="2"/>
  <c r="V79" i="2" s="1"/>
  <c r="O80" i="2"/>
  <c r="V80" i="2" s="1"/>
  <c r="O81" i="2"/>
  <c r="V81" i="2" s="1"/>
  <c r="O82" i="2"/>
  <c r="V82" i="2" s="1"/>
  <c r="O83" i="2"/>
  <c r="V83" i="2" s="1"/>
  <c r="O84" i="2"/>
  <c r="V84" i="2" s="1"/>
  <c r="O85" i="2"/>
  <c r="V85" i="2" s="1"/>
  <c r="O86" i="2"/>
  <c r="V86" i="2" s="1"/>
  <c r="O87" i="2"/>
  <c r="V87" i="2" s="1"/>
  <c r="O88" i="2"/>
  <c r="V88" i="2" s="1"/>
  <c r="O89" i="2"/>
  <c r="V89" i="2" s="1"/>
  <c r="O90" i="2"/>
  <c r="V90" i="2" s="1"/>
  <c r="O91" i="2"/>
  <c r="V91" i="2" s="1"/>
  <c r="O92" i="2"/>
  <c r="V92" i="2" s="1"/>
  <c r="O93" i="2"/>
  <c r="V93" i="2" s="1"/>
  <c r="O94" i="2"/>
  <c r="V94" i="2" s="1"/>
  <c r="O95" i="2"/>
  <c r="V95" i="2" s="1"/>
  <c r="O96" i="2"/>
  <c r="V96" i="2" s="1"/>
  <c r="O97" i="2"/>
  <c r="V97" i="2" s="1"/>
  <c r="O98" i="2"/>
  <c r="V98" i="2" s="1"/>
  <c r="O99" i="2"/>
  <c r="V99" i="2" s="1"/>
  <c r="O100" i="2"/>
  <c r="V100" i="2" s="1"/>
  <c r="O101" i="2"/>
  <c r="V101" i="2" s="1"/>
  <c r="O102" i="2"/>
  <c r="V102" i="2" s="1"/>
  <c r="O103" i="2"/>
  <c r="V103" i="2" s="1"/>
  <c r="O104" i="2"/>
  <c r="V104" i="2" s="1"/>
  <c r="O105" i="2"/>
  <c r="V105" i="2" s="1"/>
  <c r="O106" i="2"/>
  <c r="V106" i="2" s="1"/>
  <c r="O107" i="2"/>
  <c r="V107" i="2" s="1"/>
  <c r="O108" i="2"/>
  <c r="V108" i="2" s="1"/>
  <c r="O109" i="2"/>
  <c r="V109" i="2" s="1"/>
  <c r="O110" i="2"/>
  <c r="V110" i="2" s="1"/>
  <c r="O111" i="2"/>
  <c r="V111" i="2" s="1"/>
  <c r="O112" i="2"/>
  <c r="V112" i="2" s="1"/>
  <c r="O113" i="2"/>
  <c r="V113" i="2" s="1"/>
  <c r="O114" i="2"/>
  <c r="V114" i="2" s="1"/>
  <c r="O115" i="2"/>
  <c r="V115" i="2" s="1"/>
  <c r="O116" i="2"/>
  <c r="V116" i="2" s="1"/>
  <c r="O117" i="2"/>
  <c r="V117" i="2" s="1"/>
  <c r="O118" i="2"/>
  <c r="V118" i="2" s="1"/>
  <c r="O119" i="2"/>
  <c r="V119" i="2" s="1"/>
  <c r="O120" i="2"/>
  <c r="V120" i="2" s="1"/>
  <c r="O121" i="2"/>
  <c r="V121" i="2" s="1"/>
  <c r="O122" i="2"/>
  <c r="V122" i="2" s="1"/>
  <c r="O123" i="2"/>
  <c r="V123" i="2" s="1"/>
  <c r="O124" i="2"/>
  <c r="V124" i="2" s="1"/>
  <c r="O125" i="2"/>
  <c r="V125" i="2" s="1"/>
  <c r="O126" i="2"/>
  <c r="V126" i="2" s="1"/>
  <c r="O127" i="2"/>
  <c r="V127" i="2" s="1"/>
  <c r="O128" i="2"/>
  <c r="V128" i="2" s="1"/>
  <c r="O129" i="2"/>
  <c r="V129" i="2" s="1"/>
  <c r="O130" i="2"/>
  <c r="V130" i="2" s="1"/>
  <c r="O131" i="2"/>
  <c r="V131" i="2" s="1"/>
  <c r="O132" i="2"/>
  <c r="V132" i="2" s="1"/>
  <c r="O133" i="2"/>
  <c r="V133" i="2" s="1"/>
  <c r="O134" i="2"/>
  <c r="V134" i="2" s="1"/>
  <c r="O135" i="2"/>
  <c r="V135" i="2" s="1"/>
  <c r="O136" i="2"/>
  <c r="V136" i="2" s="1"/>
  <c r="O137" i="2"/>
  <c r="V137" i="2" s="1"/>
  <c r="O138" i="2"/>
  <c r="V138" i="2" s="1"/>
  <c r="O139" i="2"/>
  <c r="V139" i="2" s="1"/>
  <c r="O140" i="2"/>
  <c r="V140" i="2" s="1"/>
  <c r="O141" i="2"/>
  <c r="V141" i="2" s="1"/>
  <c r="O142" i="2"/>
  <c r="V142" i="2" s="1"/>
  <c r="O143" i="2"/>
  <c r="V143" i="2" s="1"/>
  <c r="O144" i="2"/>
  <c r="V144" i="2" s="1"/>
  <c r="O145" i="2"/>
  <c r="V145" i="2" s="1"/>
  <c r="O146" i="2"/>
  <c r="V146" i="2" s="1"/>
  <c r="O147" i="2"/>
  <c r="V147" i="2" s="1"/>
  <c r="O148" i="2"/>
  <c r="V148" i="2" s="1"/>
  <c r="O149" i="2"/>
  <c r="V149" i="2" s="1"/>
  <c r="O150" i="2"/>
  <c r="V150" i="2" s="1"/>
  <c r="O151" i="2"/>
  <c r="V151" i="2" s="1"/>
  <c r="O152" i="2"/>
  <c r="V152" i="2" s="1"/>
  <c r="O153" i="2"/>
  <c r="V153" i="2" s="1"/>
  <c r="O154" i="2"/>
  <c r="V154" i="2" s="1"/>
  <c r="O155" i="2"/>
  <c r="V155" i="2" s="1"/>
  <c r="O156" i="2"/>
  <c r="V156" i="2" s="1"/>
  <c r="O157" i="2"/>
  <c r="V157" i="2" s="1"/>
  <c r="O158" i="2"/>
  <c r="V158" i="2" s="1"/>
  <c r="O159" i="2"/>
  <c r="V159" i="2" s="1"/>
  <c r="O160" i="2"/>
  <c r="V160" i="2" s="1"/>
  <c r="O161" i="2"/>
  <c r="V161" i="2" s="1"/>
  <c r="O162" i="2"/>
  <c r="V162" i="2" s="1"/>
  <c r="O163" i="2"/>
  <c r="V163" i="2" s="1"/>
  <c r="O164" i="2"/>
  <c r="V164" i="2" s="1"/>
  <c r="O165" i="2"/>
  <c r="V165" i="2" s="1"/>
  <c r="O166" i="2"/>
  <c r="V166" i="2" s="1"/>
  <c r="O167" i="2"/>
  <c r="V167" i="2" s="1"/>
  <c r="O168" i="2"/>
  <c r="V168" i="2" s="1"/>
  <c r="O169" i="2"/>
  <c r="V169" i="2" s="1"/>
  <c r="O170" i="2"/>
  <c r="V170" i="2" s="1"/>
  <c r="O171" i="2"/>
  <c r="V171" i="2" s="1"/>
  <c r="O172" i="2"/>
  <c r="V172" i="2" s="1"/>
  <c r="O173" i="2"/>
  <c r="V173" i="2" s="1"/>
  <c r="O174" i="2"/>
  <c r="V174" i="2" s="1"/>
  <c r="O175" i="2"/>
  <c r="V175" i="2" s="1"/>
  <c r="O176" i="2"/>
  <c r="V176" i="2" s="1"/>
  <c r="O177" i="2"/>
  <c r="V177" i="2" s="1"/>
  <c r="O178" i="2"/>
  <c r="V178" i="2" s="1"/>
  <c r="O179" i="2"/>
  <c r="V179" i="2" s="1"/>
  <c r="O180" i="2"/>
  <c r="V180" i="2" s="1"/>
  <c r="O181" i="2"/>
  <c r="V181" i="2" s="1"/>
  <c r="O182" i="2"/>
  <c r="V182" i="2" s="1"/>
  <c r="O183" i="2"/>
  <c r="V183" i="2" s="1"/>
  <c r="O184" i="2"/>
  <c r="V184" i="2" s="1"/>
  <c r="O185" i="2"/>
  <c r="V185" i="2" s="1"/>
  <c r="O186" i="2"/>
  <c r="V186" i="2" s="1"/>
  <c r="O187" i="2"/>
  <c r="V187" i="2" s="1"/>
  <c r="O188" i="2"/>
  <c r="V188" i="2" s="1"/>
  <c r="O189" i="2"/>
  <c r="V189" i="2" s="1"/>
  <c r="O190" i="2"/>
  <c r="V190" i="2" s="1"/>
  <c r="O191" i="2"/>
  <c r="V191" i="2" s="1"/>
  <c r="O192" i="2"/>
  <c r="V192" i="2" s="1"/>
  <c r="O193" i="2"/>
  <c r="V193" i="2" s="1"/>
  <c r="O194" i="2"/>
  <c r="V194" i="2" s="1"/>
  <c r="O195" i="2"/>
  <c r="V195" i="2" s="1"/>
  <c r="O196" i="2"/>
  <c r="V196" i="2" s="1"/>
  <c r="O197" i="2"/>
  <c r="V197" i="2" s="1"/>
  <c r="O198" i="2"/>
  <c r="V198" i="2" s="1"/>
  <c r="O199" i="2"/>
  <c r="V199" i="2" s="1"/>
  <c r="O200" i="2"/>
  <c r="V200" i="2" s="1"/>
  <c r="O201" i="2"/>
  <c r="V201" i="2" s="1"/>
  <c r="O202" i="2"/>
  <c r="V202" i="2" s="1"/>
  <c r="O203" i="2"/>
  <c r="V203" i="2" s="1"/>
  <c r="O204" i="2"/>
  <c r="V204" i="2" s="1"/>
  <c r="O205" i="2"/>
  <c r="V205" i="2" s="1"/>
  <c r="O206" i="2"/>
  <c r="V206" i="2" s="1"/>
  <c r="O207" i="2"/>
  <c r="V207" i="2" s="1"/>
  <c r="O208" i="2"/>
  <c r="V208" i="2" s="1"/>
  <c r="O209" i="2"/>
  <c r="V209" i="2" s="1"/>
  <c r="O210" i="2"/>
  <c r="V210" i="2" s="1"/>
  <c r="O211" i="2"/>
  <c r="V211" i="2" s="1"/>
  <c r="O212" i="2"/>
  <c r="V212" i="2" s="1"/>
  <c r="O213" i="2"/>
  <c r="V213" i="2" s="1"/>
  <c r="O214" i="2"/>
  <c r="V214" i="2" s="1"/>
  <c r="O215" i="2"/>
  <c r="V215" i="2" s="1"/>
  <c r="O216" i="2"/>
  <c r="V216" i="2" s="1"/>
  <c r="O217" i="2"/>
  <c r="V217" i="2" s="1"/>
  <c r="O218" i="2"/>
  <c r="V218" i="2" s="1"/>
  <c r="O219" i="2"/>
  <c r="V219" i="2" s="1"/>
  <c r="O220" i="2"/>
  <c r="V220" i="2" s="1"/>
  <c r="O221" i="2"/>
  <c r="V221" i="2" s="1"/>
  <c r="O222" i="2"/>
  <c r="V222" i="2" s="1"/>
  <c r="O223" i="2"/>
  <c r="V223" i="2" s="1"/>
  <c r="O224" i="2"/>
  <c r="V224" i="2" s="1"/>
  <c r="O225" i="2"/>
  <c r="V225" i="2" s="1"/>
  <c r="O226" i="2"/>
  <c r="V226" i="2" s="1"/>
  <c r="O227" i="2"/>
  <c r="V227" i="2" s="1"/>
  <c r="O228" i="2"/>
  <c r="V228" i="2" s="1"/>
  <c r="O229" i="2"/>
  <c r="V229" i="2" s="1"/>
  <c r="O230" i="2"/>
  <c r="V230" i="2" s="1"/>
  <c r="O231" i="2"/>
  <c r="V231" i="2" s="1"/>
  <c r="O232" i="2"/>
  <c r="V232" i="2" s="1"/>
  <c r="O233" i="2"/>
  <c r="V233" i="2" s="1"/>
  <c r="O234" i="2"/>
  <c r="V234" i="2" s="1"/>
  <c r="O235" i="2"/>
  <c r="V235" i="2" s="1"/>
  <c r="O236" i="2"/>
  <c r="V236" i="2" s="1"/>
  <c r="O237" i="2"/>
  <c r="V237" i="2" s="1"/>
  <c r="O238" i="2"/>
  <c r="V238" i="2" s="1"/>
  <c r="O239" i="2"/>
  <c r="V239" i="2" s="1"/>
  <c r="O240" i="2"/>
  <c r="V240" i="2" s="1"/>
  <c r="O241" i="2"/>
  <c r="V241" i="2" s="1"/>
  <c r="O242" i="2"/>
  <c r="V242" i="2" s="1"/>
  <c r="O243" i="2"/>
  <c r="V243" i="2" s="1"/>
  <c r="O244" i="2"/>
  <c r="V244" i="2" s="1"/>
  <c r="O245" i="2"/>
  <c r="V245" i="2" s="1"/>
  <c r="O246" i="2"/>
  <c r="V246" i="2" s="1"/>
  <c r="O247" i="2"/>
  <c r="V247" i="2" s="1"/>
  <c r="O248" i="2"/>
  <c r="V248" i="2" s="1"/>
  <c r="O249" i="2"/>
  <c r="V249" i="2" s="1"/>
  <c r="O250" i="2"/>
  <c r="V250" i="2" s="1"/>
  <c r="O251" i="2"/>
  <c r="V251" i="2" s="1"/>
  <c r="O252" i="2"/>
  <c r="V252" i="2" s="1"/>
  <c r="O253" i="2"/>
  <c r="V253" i="2" s="1"/>
  <c r="O254" i="2"/>
  <c r="V254" i="2" s="1"/>
  <c r="O255" i="2"/>
  <c r="V255" i="2" s="1"/>
  <c r="O256" i="2"/>
  <c r="V256" i="2" s="1"/>
  <c r="O257" i="2"/>
  <c r="V257" i="2" s="1"/>
  <c r="O258" i="2"/>
  <c r="V258" i="2" s="1"/>
  <c r="O259" i="2"/>
  <c r="V259" i="2" s="1"/>
  <c r="O260" i="2"/>
  <c r="V260" i="2" s="1"/>
  <c r="O261" i="2"/>
  <c r="V261" i="2" s="1"/>
  <c r="O262" i="2"/>
  <c r="V262" i="2" s="1"/>
  <c r="O263" i="2"/>
  <c r="V263" i="2" s="1"/>
  <c r="O264" i="2"/>
  <c r="V264" i="2" s="1"/>
  <c r="O265" i="2"/>
  <c r="V265" i="2" s="1"/>
  <c r="O266" i="2"/>
  <c r="V266" i="2" s="1"/>
  <c r="O267" i="2"/>
  <c r="V267" i="2" s="1"/>
  <c r="O268" i="2"/>
  <c r="V268" i="2" s="1"/>
  <c r="O269" i="2"/>
  <c r="V269" i="2" s="1"/>
  <c r="O270" i="2"/>
  <c r="V270" i="2" s="1"/>
  <c r="O271" i="2"/>
  <c r="V271" i="2" s="1"/>
  <c r="O272" i="2"/>
  <c r="V272" i="2" s="1"/>
  <c r="O273" i="2"/>
  <c r="V273" i="2" s="1"/>
  <c r="O274" i="2"/>
  <c r="V274" i="2" s="1"/>
  <c r="N10" i="2"/>
  <c r="U10" i="2" s="1"/>
  <c r="N11" i="2"/>
  <c r="U11" i="2" s="1"/>
  <c r="N12" i="2"/>
  <c r="U12" i="2" s="1"/>
  <c r="N13" i="2"/>
  <c r="U13" i="2" s="1"/>
  <c r="N14" i="2"/>
  <c r="U14" i="2" s="1"/>
  <c r="N15" i="2"/>
  <c r="U15" i="2" s="1"/>
  <c r="N16" i="2"/>
  <c r="U16" i="2" s="1"/>
  <c r="N17" i="2"/>
  <c r="U17" i="2" s="1"/>
  <c r="N18" i="2"/>
  <c r="U18" i="2" s="1"/>
  <c r="N19" i="2"/>
  <c r="U19" i="2" s="1"/>
  <c r="N20" i="2"/>
  <c r="U20" i="2" s="1"/>
  <c r="N21" i="2"/>
  <c r="U21" i="2" s="1"/>
  <c r="N22" i="2"/>
  <c r="U22" i="2" s="1"/>
  <c r="N23" i="2"/>
  <c r="U23" i="2" s="1"/>
  <c r="N24" i="2"/>
  <c r="U24" i="2" s="1"/>
  <c r="N25" i="2"/>
  <c r="U25" i="2" s="1"/>
  <c r="N26" i="2"/>
  <c r="U26" i="2" s="1"/>
  <c r="N27" i="2"/>
  <c r="U27" i="2" s="1"/>
  <c r="N28" i="2"/>
  <c r="U28" i="2" s="1"/>
  <c r="N29" i="2"/>
  <c r="U29" i="2" s="1"/>
  <c r="N30" i="2"/>
  <c r="U30" i="2" s="1"/>
  <c r="N31" i="2"/>
  <c r="U31" i="2" s="1"/>
  <c r="N32" i="2"/>
  <c r="U32" i="2" s="1"/>
  <c r="N33" i="2"/>
  <c r="U33" i="2" s="1"/>
  <c r="N34" i="2"/>
  <c r="U34" i="2" s="1"/>
  <c r="N35" i="2"/>
  <c r="U35" i="2" s="1"/>
  <c r="N36" i="2"/>
  <c r="U36" i="2" s="1"/>
  <c r="N37" i="2"/>
  <c r="U37" i="2" s="1"/>
  <c r="N38" i="2"/>
  <c r="U38" i="2" s="1"/>
  <c r="N39" i="2"/>
  <c r="U39" i="2" s="1"/>
  <c r="N40" i="2"/>
  <c r="U40" i="2" s="1"/>
  <c r="N41" i="2"/>
  <c r="U41" i="2" s="1"/>
  <c r="N42" i="2"/>
  <c r="U42" i="2" s="1"/>
  <c r="N43" i="2"/>
  <c r="U43" i="2" s="1"/>
  <c r="N44" i="2"/>
  <c r="U44" i="2" s="1"/>
  <c r="N45" i="2"/>
  <c r="U45" i="2" s="1"/>
  <c r="N46" i="2"/>
  <c r="U46" i="2" s="1"/>
  <c r="N47" i="2"/>
  <c r="U47" i="2" s="1"/>
  <c r="N48" i="2"/>
  <c r="U48" i="2" s="1"/>
  <c r="N49" i="2"/>
  <c r="U49" i="2" s="1"/>
  <c r="N50" i="2"/>
  <c r="U50" i="2" s="1"/>
  <c r="N51" i="2"/>
  <c r="U51" i="2" s="1"/>
  <c r="N52" i="2"/>
  <c r="U52" i="2" s="1"/>
  <c r="N53" i="2"/>
  <c r="U53" i="2" s="1"/>
  <c r="N54" i="2"/>
  <c r="U54" i="2" s="1"/>
  <c r="N55" i="2"/>
  <c r="U55" i="2" s="1"/>
  <c r="N56" i="2"/>
  <c r="U56" i="2" s="1"/>
  <c r="N57" i="2"/>
  <c r="U57" i="2" s="1"/>
  <c r="N58" i="2"/>
  <c r="U58" i="2" s="1"/>
  <c r="N59" i="2"/>
  <c r="U59" i="2" s="1"/>
  <c r="N60" i="2"/>
  <c r="U60" i="2" s="1"/>
  <c r="N61" i="2"/>
  <c r="U61" i="2" s="1"/>
  <c r="N62" i="2"/>
  <c r="U62" i="2" s="1"/>
  <c r="N63" i="2"/>
  <c r="U63" i="2" s="1"/>
  <c r="N64" i="2"/>
  <c r="U64" i="2" s="1"/>
  <c r="N65" i="2"/>
  <c r="U65" i="2" s="1"/>
  <c r="N66" i="2"/>
  <c r="U66" i="2" s="1"/>
  <c r="N67" i="2"/>
  <c r="U67" i="2" s="1"/>
  <c r="N68" i="2"/>
  <c r="U68" i="2" s="1"/>
  <c r="N69" i="2"/>
  <c r="U69" i="2" s="1"/>
  <c r="N70" i="2"/>
  <c r="U70" i="2" s="1"/>
  <c r="N71" i="2"/>
  <c r="U71" i="2" s="1"/>
  <c r="N72" i="2"/>
  <c r="U72" i="2" s="1"/>
  <c r="N73" i="2"/>
  <c r="U73" i="2" s="1"/>
  <c r="N74" i="2"/>
  <c r="U74" i="2" s="1"/>
  <c r="N75" i="2"/>
  <c r="U75" i="2" s="1"/>
  <c r="N76" i="2"/>
  <c r="U76" i="2" s="1"/>
  <c r="N77" i="2"/>
  <c r="U77" i="2" s="1"/>
  <c r="N78" i="2"/>
  <c r="U78" i="2" s="1"/>
  <c r="N79" i="2"/>
  <c r="U79" i="2" s="1"/>
  <c r="N80" i="2"/>
  <c r="U80" i="2" s="1"/>
  <c r="N81" i="2"/>
  <c r="U81" i="2" s="1"/>
  <c r="N82" i="2"/>
  <c r="U82" i="2" s="1"/>
  <c r="N83" i="2"/>
  <c r="U83" i="2" s="1"/>
  <c r="N84" i="2"/>
  <c r="U84" i="2" s="1"/>
  <c r="N85" i="2"/>
  <c r="U85" i="2" s="1"/>
  <c r="N86" i="2"/>
  <c r="U86" i="2" s="1"/>
  <c r="N87" i="2"/>
  <c r="U87" i="2" s="1"/>
  <c r="N88" i="2"/>
  <c r="U88" i="2" s="1"/>
  <c r="N89" i="2"/>
  <c r="U89" i="2" s="1"/>
  <c r="N90" i="2"/>
  <c r="U90" i="2" s="1"/>
  <c r="N91" i="2"/>
  <c r="U91" i="2" s="1"/>
  <c r="N92" i="2"/>
  <c r="U92" i="2" s="1"/>
  <c r="N93" i="2"/>
  <c r="U93" i="2" s="1"/>
  <c r="N94" i="2"/>
  <c r="U94" i="2" s="1"/>
  <c r="N95" i="2"/>
  <c r="U95" i="2" s="1"/>
  <c r="N96" i="2"/>
  <c r="U96" i="2" s="1"/>
  <c r="N97" i="2"/>
  <c r="U97" i="2" s="1"/>
  <c r="N98" i="2"/>
  <c r="U98" i="2" s="1"/>
  <c r="N99" i="2"/>
  <c r="U99" i="2" s="1"/>
  <c r="N100" i="2"/>
  <c r="U100" i="2" s="1"/>
  <c r="N101" i="2"/>
  <c r="U101" i="2" s="1"/>
  <c r="N102" i="2"/>
  <c r="U102" i="2" s="1"/>
  <c r="N103" i="2"/>
  <c r="U103" i="2" s="1"/>
  <c r="N104" i="2"/>
  <c r="U104" i="2" s="1"/>
  <c r="N105" i="2"/>
  <c r="U105" i="2" s="1"/>
  <c r="N106" i="2"/>
  <c r="U106" i="2" s="1"/>
  <c r="N107" i="2"/>
  <c r="U107" i="2" s="1"/>
  <c r="N108" i="2"/>
  <c r="U108" i="2" s="1"/>
  <c r="N109" i="2"/>
  <c r="U109" i="2" s="1"/>
  <c r="N110" i="2"/>
  <c r="U110" i="2" s="1"/>
  <c r="N111" i="2"/>
  <c r="U111" i="2" s="1"/>
  <c r="N112" i="2"/>
  <c r="U112" i="2" s="1"/>
  <c r="N113" i="2"/>
  <c r="U113" i="2" s="1"/>
  <c r="N114" i="2"/>
  <c r="U114" i="2" s="1"/>
  <c r="N115" i="2"/>
  <c r="U115" i="2" s="1"/>
  <c r="N116" i="2"/>
  <c r="U116" i="2" s="1"/>
  <c r="N117" i="2"/>
  <c r="U117" i="2" s="1"/>
  <c r="N118" i="2"/>
  <c r="U118" i="2" s="1"/>
  <c r="N119" i="2"/>
  <c r="U119" i="2" s="1"/>
  <c r="N120" i="2"/>
  <c r="U120" i="2" s="1"/>
  <c r="N121" i="2"/>
  <c r="U121" i="2" s="1"/>
  <c r="N122" i="2"/>
  <c r="U122" i="2" s="1"/>
  <c r="N123" i="2"/>
  <c r="U123" i="2" s="1"/>
  <c r="N124" i="2"/>
  <c r="U124" i="2" s="1"/>
  <c r="N125" i="2"/>
  <c r="U125" i="2" s="1"/>
  <c r="N126" i="2"/>
  <c r="U126" i="2" s="1"/>
  <c r="N127" i="2"/>
  <c r="U127" i="2" s="1"/>
  <c r="N128" i="2"/>
  <c r="U128" i="2" s="1"/>
  <c r="N129" i="2"/>
  <c r="U129" i="2" s="1"/>
  <c r="N130" i="2"/>
  <c r="U130" i="2" s="1"/>
  <c r="N131" i="2"/>
  <c r="U131" i="2" s="1"/>
  <c r="N132" i="2"/>
  <c r="U132" i="2" s="1"/>
  <c r="N133" i="2"/>
  <c r="U133" i="2" s="1"/>
  <c r="N134" i="2"/>
  <c r="U134" i="2" s="1"/>
  <c r="N135" i="2"/>
  <c r="U135" i="2" s="1"/>
  <c r="N136" i="2"/>
  <c r="U136" i="2" s="1"/>
  <c r="N137" i="2"/>
  <c r="U137" i="2" s="1"/>
  <c r="N138" i="2"/>
  <c r="U138" i="2" s="1"/>
  <c r="N139" i="2"/>
  <c r="U139" i="2" s="1"/>
  <c r="N140" i="2"/>
  <c r="U140" i="2" s="1"/>
  <c r="N141" i="2"/>
  <c r="U141" i="2" s="1"/>
  <c r="N142" i="2"/>
  <c r="U142" i="2" s="1"/>
  <c r="N143" i="2"/>
  <c r="U143" i="2" s="1"/>
  <c r="N144" i="2"/>
  <c r="U144" i="2" s="1"/>
  <c r="N145" i="2"/>
  <c r="U145" i="2" s="1"/>
  <c r="N146" i="2"/>
  <c r="U146" i="2" s="1"/>
  <c r="N147" i="2"/>
  <c r="U147" i="2" s="1"/>
  <c r="N148" i="2"/>
  <c r="U148" i="2" s="1"/>
  <c r="N149" i="2"/>
  <c r="U149" i="2" s="1"/>
  <c r="N150" i="2"/>
  <c r="U150" i="2" s="1"/>
  <c r="N151" i="2"/>
  <c r="U151" i="2" s="1"/>
  <c r="N152" i="2"/>
  <c r="U152" i="2" s="1"/>
  <c r="N153" i="2"/>
  <c r="U153" i="2" s="1"/>
  <c r="N154" i="2"/>
  <c r="U154" i="2" s="1"/>
  <c r="N155" i="2"/>
  <c r="U155" i="2" s="1"/>
  <c r="N156" i="2"/>
  <c r="U156" i="2" s="1"/>
  <c r="N157" i="2"/>
  <c r="U157" i="2" s="1"/>
  <c r="N158" i="2"/>
  <c r="U158" i="2" s="1"/>
  <c r="N159" i="2"/>
  <c r="U159" i="2" s="1"/>
  <c r="N160" i="2"/>
  <c r="U160" i="2" s="1"/>
  <c r="N161" i="2"/>
  <c r="U161" i="2" s="1"/>
  <c r="N162" i="2"/>
  <c r="U162" i="2" s="1"/>
  <c r="N163" i="2"/>
  <c r="U163" i="2" s="1"/>
  <c r="N164" i="2"/>
  <c r="U164" i="2" s="1"/>
  <c r="N165" i="2"/>
  <c r="U165" i="2" s="1"/>
  <c r="N166" i="2"/>
  <c r="U166" i="2" s="1"/>
  <c r="N167" i="2"/>
  <c r="U167" i="2" s="1"/>
  <c r="N168" i="2"/>
  <c r="U168" i="2" s="1"/>
  <c r="N169" i="2"/>
  <c r="U169" i="2" s="1"/>
  <c r="N170" i="2"/>
  <c r="U170" i="2" s="1"/>
  <c r="N171" i="2"/>
  <c r="U171" i="2" s="1"/>
  <c r="N172" i="2"/>
  <c r="U172" i="2" s="1"/>
  <c r="N173" i="2"/>
  <c r="U173" i="2" s="1"/>
  <c r="N174" i="2"/>
  <c r="U174" i="2" s="1"/>
  <c r="N175" i="2"/>
  <c r="U175" i="2" s="1"/>
  <c r="N176" i="2"/>
  <c r="U176" i="2" s="1"/>
  <c r="N177" i="2"/>
  <c r="U177" i="2" s="1"/>
  <c r="N178" i="2"/>
  <c r="U178" i="2" s="1"/>
  <c r="N179" i="2"/>
  <c r="U179" i="2" s="1"/>
  <c r="N180" i="2"/>
  <c r="U180" i="2" s="1"/>
  <c r="N181" i="2"/>
  <c r="U181" i="2" s="1"/>
  <c r="N182" i="2"/>
  <c r="U182" i="2" s="1"/>
  <c r="N183" i="2"/>
  <c r="U183" i="2" s="1"/>
  <c r="N184" i="2"/>
  <c r="U184" i="2" s="1"/>
  <c r="N185" i="2"/>
  <c r="U185" i="2" s="1"/>
  <c r="N186" i="2"/>
  <c r="U186" i="2" s="1"/>
  <c r="N187" i="2"/>
  <c r="U187" i="2" s="1"/>
  <c r="N188" i="2"/>
  <c r="U188" i="2" s="1"/>
  <c r="N189" i="2"/>
  <c r="U189" i="2" s="1"/>
  <c r="N190" i="2"/>
  <c r="U190" i="2" s="1"/>
  <c r="N191" i="2"/>
  <c r="U191" i="2" s="1"/>
  <c r="N192" i="2"/>
  <c r="U192" i="2" s="1"/>
  <c r="N193" i="2"/>
  <c r="U193" i="2" s="1"/>
  <c r="N194" i="2"/>
  <c r="U194" i="2" s="1"/>
  <c r="N195" i="2"/>
  <c r="U195" i="2" s="1"/>
  <c r="N196" i="2"/>
  <c r="U196" i="2" s="1"/>
  <c r="N197" i="2"/>
  <c r="U197" i="2" s="1"/>
  <c r="N198" i="2"/>
  <c r="U198" i="2" s="1"/>
  <c r="N199" i="2"/>
  <c r="U199" i="2" s="1"/>
  <c r="N200" i="2"/>
  <c r="U200" i="2" s="1"/>
  <c r="N201" i="2"/>
  <c r="U201" i="2" s="1"/>
  <c r="N202" i="2"/>
  <c r="U202" i="2" s="1"/>
  <c r="N203" i="2"/>
  <c r="U203" i="2" s="1"/>
  <c r="N204" i="2"/>
  <c r="U204" i="2" s="1"/>
  <c r="N205" i="2"/>
  <c r="U205" i="2" s="1"/>
  <c r="N206" i="2"/>
  <c r="U206" i="2" s="1"/>
  <c r="N207" i="2"/>
  <c r="U207" i="2" s="1"/>
  <c r="N208" i="2"/>
  <c r="U208" i="2" s="1"/>
  <c r="N209" i="2"/>
  <c r="U209" i="2" s="1"/>
  <c r="N210" i="2"/>
  <c r="U210" i="2" s="1"/>
  <c r="N211" i="2"/>
  <c r="U211" i="2" s="1"/>
  <c r="N212" i="2"/>
  <c r="U212" i="2" s="1"/>
  <c r="N213" i="2"/>
  <c r="U213" i="2" s="1"/>
  <c r="N214" i="2"/>
  <c r="U214" i="2" s="1"/>
  <c r="N215" i="2"/>
  <c r="U215" i="2" s="1"/>
  <c r="N216" i="2"/>
  <c r="U216" i="2" s="1"/>
  <c r="N217" i="2"/>
  <c r="U217" i="2" s="1"/>
  <c r="N218" i="2"/>
  <c r="U218" i="2" s="1"/>
  <c r="N219" i="2"/>
  <c r="U219" i="2" s="1"/>
  <c r="N220" i="2"/>
  <c r="U220" i="2" s="1"/>
  <c r="N221" i="2"/>
  <c r="U221" i="2" s="1"/>
  <c r="N222" i="2"/>
  <c r="U222" i="2" s="1"/>
  <c r="N223" i="2"/>
  <c r="U223" i="2" s="1"/>
  <c r="N224" i="2"/>
  <c r="U224" i="2" s="1"/>
  <c r="N225" i="2"/>
  <c r="U225" i="2" s="1"/>
  <c r="N226" i="2"/>
  <c r="U226" i="2" s="1"/>
  <c r="N227" i="2"/>
  <c r="U227" i="2" s="1"/>
  <c r="N228" i="2"/>
  <c r="U228" i="2" s="1"/>
  <c r="N229" i="2"/>
  <c r="U229" i="2" s="1"/>
  <c r="N230" i="2"/>
  <c r="U230" i="2" s="1"/>
  <c r="N231" i="2"/>
  <c r="U231" i="2" s="1"/>
  <c r="N232" i="2"/>
  <c r="U232" i="2" s="1"/>
  <c r="N233" i="2"/>
  <c r="U233" i="2" s="1"/>
  <c r="N234" i="2"/>
  <c r="U234" i="2" s="1"/>
  <c r="N235" i="2"/>
  <c r="U235" i="2" s="1"/>
  <c r="N236" i="2"/>
  <c r="U236" i="2" s="1"/>
  <c r="N237" i="2"/>
  <c r="U237" i="2" s="1"/>
  <c r="N238" i="2"/>
  <c r="U238" i="2" s="1"/>
  <c r="N239" i="2"/>
  <c r="U239" i="2" s="1"/>
  <c r="N240" i="2"/>
  <c r="U240" i="2" s="1"/>
  <c r="N241" i="2"/>
  <c r="U241" i="2" s="1"/>
  <c r="N242" i="2"/>
  <c r="U242" i="2" s="1"/>
  <c r="N243" i="2"/>
  <c r="U243" i="2" s="1"/>
  <c r="N244" i="2"/>
  <c r="U244" i="2" s="1"/>
  <c r="N245" i="2"/>
  <c r="U245" i="2" s="1"/>
  <c r="N246" i="2"/>
  <c r="U246" i="2" s="1"/>
  <c r="N247" i="2"/>
  <c r="U247" i="2" s="1"/>
  <c r="N248" i="2"/>
  <c r="U248" i="2" s="1"/>
  <c r="N249" i="2"/>
  <c r="U249" i="2" s="1"/>
  <c r="N250" i="2"/>
  <c r="U250" i="2" s="1"/>
  <c r="N251" i="2"/>
  <c r="U251" i="2" s="1"/>
  <c r="N252" i="2"/>
  <c r="U252" i="2" s="1"/>
  <c r="N253" i="2"/>
  <c r="U253" i="2" s="1"/>
  <c r="N254" i="2"/>
  <c r="U254" i="2" s="1"/>
  <c r="N255" i="2"/>
  <c r="U255" i="2" s="1"/>
  <c r="N256" i="2"/>
  <c r="U256" i="2" s="1"/>
  <c r="N257" i="2"/>
  <c r="U257" i="2" s="1"/>
  <c r="N258" i="2"/>
  <c r="U258" i="2" s="1"/>
  <c r="N259" i="2"/>
  <c r="U259" i="2" s="1"/>
  <c r="N260" i="2"/>
  <c r="U260" i="2" s="1"/>
  <c r="N261" i="2"/>
  <c r="U261" i="2" s="1"/>
  <c r="N262" i="2"/>
  <c r="U262" i="2" s="1"/>
  <c r="N263" i="2"/>
  <c r="U263" i="2" s="1"/>
  <c r="N264" i="2"/>
  <c r="U264" i="2" s="1"/>
  <c r="N265" i="2"/>
  <c r="U265" i="2" s="1"/>
  <c r="N266" i="2"/>
  <c r="U266" i="2" s="1"/>
  <c r="N267" i="2"/>
  <c r="U267" i="2" s="1"/>
  <c r="N268" i="2"/>
  <c r="U268" i="2" s="1"/>
  <c r="N269" i="2"/>
  <c r="U269" i="2" s="1"/>
  <c r="N270" i="2"/>
  <c r="U270" i="2" s="1"/>
  <c r="N271" i="2"/>
  <c r="U271" i="2" s="1"/>
  <c r="N272" i="2"/>
  <c r="U272" i="2" s="1"/>
  <c r="N273" i="2"/>
  <c r="U273" i="2" s="1"/>
  <c r="N274" i="2"/>
  <c r="U274" i="2" s="1"/>
  <c r="R9" i="2"/>
  <c r="X9" i="2" s="1"/>
  <c r="Q9" i="2"/>
  <c r="W9" i="2" s="1"/>
  <c r="P9" i="2"/>
  <c r="O9" i="2"/>
  <c r="V9" i="2" s="1"/>
  <c r="N9" i="2"/>
  <c r="U9" i="2" s="1"/>
  <c r="M10" i="2"/>
  <c r="T10" i="2" s="1"/>
  <c r="M11" i="2"/>
  <c r="T11" i="2" s="1"/>
  <c r="M12" i="2"/>
  <c r="T12" i="2" s="1"/>
  <c r="M13" i="2"/>
  <c r="T13" i="2" s="1"/>
  <c r="M14" i="2"/>
  <c r="T14" i="2" s="1"/>
  <c r="M15" i="2"/>
  <c r="T15" i="2" s="1"/>
  <c r="M16" i="2"/>
  <c r="T16" i="2" s="1"/>
  <c r="M17" i="2"/>
  <c r="T17" i="2" s="1"/>
  <c r="M18" i="2"/>
  <c r="T18" i="2" s="1"/>
  <c r="M19" i="2"/>
  <c r="T19" i="2" s="1"/>
  <c r="M20" i="2"/>
  <c r="T20" i="2" s="1"/>
  <c r="M21" i="2"/>
  <c r="T21" i="2" s="1"/>
  <c r="M22" i="2"/>
  <c r="T22" i="2" s="1"/>
  <c r="M23" i="2"/>
  <c r="T23" i="2" s="1"/>
  <c r="M24" i="2"/>
  <c r="T24" i="2" s="1"/>
  <c r="M25" i="2"/>
  <c r="T25" i="2" s="1"/>
  <c r="M26" i="2"/>
  <c r="T26" i="2" s="1"/>
  <c r="M27" i="2"/>
  <c r="T27" i="2" s="1"/>
  <c r="M28" i="2"/>
  <c r="T28" i="2" s="1"/>
  <c r="M29" i="2"/>
  <c r="T29" i="2" s="1"/>
  <c r="M30" i="2"/>
  <c r="T30" i="2" s="1"/>
  <c r="M31" i="2"/>
  <c r="T31" i="2" s="1"/>
  <c r="M32" i="2"/>
  <c r="T32" i="2" s="1"/>
  <c r="M33" i="2"/>
  <c r="T33" i="2" s="1"/>
  <c r="M34" i="2"/>
  <c r="T34" i="2" s="1"/>
  <c r="M35" i="2"/>
  <c r="T35" i="2" s="1"/>
  <c r="M36" i="2"/>
  <c r="T36" i="2" s="1"/>
  <c r="M37" i="2"/>
  <c r="T37" i="2" s="1"/>
  <c r="M38" i="2"/>
  <c r="T38" i="2" s="1"/>
  <c r="M39" i="2"/>
  <c r="T39" i="2" s="1"/>
  <c r="M40" i="2"/>
  <c r="T40" i="2" s="1"/>
  <c r="M41" i="2"/>
  <c r="T41" i="2" s="1"/>
  <c r="M42" i="2"/>
  <c r="T42" i="2" s="1"/>
  <c r="M43" i="2"/>
  <c r="T43" i="2" s="1"/>
  <c r="M44" i="2"/>
  <c r="T44" i="2" s="1"/>
  <c r="M45" i="2"/>
  <c r="T45" i="2" s="1"/>
  <c r="M46" i="2"/>
  <c r="T46" i="2" s="1"/>
  <c r="M47" i="2"/>
  <c r="T47" i="2" s="1"/>
  <c r="M48" i="2"/>
  <c r="T48" i="2" s="1"/>
  <c r="M49" i="2"/>
  <c r="T49" i="2" s="1"/>
  <c r="M50" i="2"/>
  <c r="T50" i="2" s="1"/>
  <c r="M51" i="2"/>
  <c r="T51" i="2" s="1"/>
  <c r="M52" i="2"/>
  <c r="T52" i="2" s="1"/>
  <c r="M53" i="2"/>
  <c r="T53" i="2" s="1"/>
  <c r="M54" i="2"/>
  <c r="T54" i="2" s="1"/>
  <c r="M55" i="2"/>
  <c r="T55" i="2" s="1"/>
  <c r="M56" i="2"/>
  <c r="T56" i="2" s="1"/>
  <c r="M57" i="2"/>
  <c r="T57" i="2" s="1"/>
  <c r="M58" i="2"/>
  <c r="T58" i="2" s="1"/>
  <c r="M59" i="2"/>
  <c r="T59" i="2" s="1"/>
  <c r="M60" i="2"/>
  <c r="T60" i="2" s="1"/>
  <c r="M61" i="2"/>
  <c r="T61" i="2" s="1"/>
  <c r="M62" i="2"/>
  <c r="T62" i="2" s="1"/>
  <c r="M63" i="2"/>
  <c r="T63" i="2" s="1"/>
  <c r="M64" i="2"/>
  <c r="T64" i="2" s="1"/>
  <c r="M65" i="2"/>
  <c r="T65" i="2" s="1"/>
  <c r="M66" i="2"/>
  <c r="T66" i="2" s="1"/>
  <c r="M67" i="2"/>
  <c r="T67" i="2" s="1"/>
  <c r="M68" i="2"/>
  <c r="T68" i="2" s="1"/>
  <c r="M69" i="2"/>
  <c r="T69" i="2" s="1"/>
  <c r="M70" i="2"/>
  <c r="T70" i="2" s="1"/>
  <c r="M71" i="2"/>
  <c r="T71" i="2" s="1"/>
  <c r="M72" i="2"/>
  <c r="T72" i="2" s="1"/>
  <c r="M73" i="2"/>
  <c r="T73" i="2" s="1"/>
  <c r="M74" i="2"/>
  <c r="T74" i="2" s="1"/>
  <c r="M75" i="2"/>
  <c r="T75" i="2" s="1"/>
  <c r="M76" i="2"/>
  <c r="T76" i="2" s="1"/>
  <c r="M77" i="2"/>
  <c r="T77" i="2" s="1"/>
  <c r="M78" i="2"/>
  <c r="T78" i="2" s="1"/>
  <c r="M79" i="2"/>
  <c r="T79" i="2" s="1"/>
  <c r="M80" i="2"/>
  <c r="T80" i="2" s="1"/>
  <c r="M81" i="2"/>
  <c r="T81" i="2" s="1"/>
  <c r="M82" i="2"/>
  <c r="T82" i="2" s="1"/>
  <c r="M83" i="2"/>
  <c r="T83" i="2" s="1"/>
  <c r="M84" i="2"/>
  <c r="T84" i="2" s="1"/>
  <c r="M85" i="2"/>
  <c r="T85" i="2" s="1"/>
  <c r="M86" i="2"/>
  <c r="T86" i="2" s="1"/>
  <c r="M87" i="2"/>
  <c r="T87" i="2" s="1"/>
  <c r="M88" i="2"/>
  <c r="T88" i="2" s="1"/>
  <c r="M89" i="2"/>
  <c r="T89" i="2" s="1"/>
  <c r="M90" i="2"/>
  <c r="T90" i="2" s="1"/>
  <c r="M91" i="2"/>
  <c r="T91" i="2" s="1"/>
  <c r="M92" i="2"/>
  <c r="T92" i="2" s="1"/>
  <c r="M93" i="2"/>
  <c r="T93" i="2" s="1"/>
  <c r="M94" i="2"/>
  <c r="T94" i="2" s="1"/>
  <c r="M95" i="2"/>
  <c r="T95" i="2" s="1"/>
  <c r="M96" i="2"/>
  <c r="T96" i="2" s="1"/>
  <c r="M97" i="2"/>
  <c r="T97" i="2" s="1"/>
  <c r="M98" i="2"/>
  <c r="T98" i="2" s="1"/>
  <c r="M99" i="2"/>
  <c r="T99" i="2" s="1"/>
  <c r="M100" i="2"/>
  <c r="T100" i="2" s="1"/>
  <c r="M101" i="2"/>
  <c r="T101" i="2" s="1"/>
  <c r="M102" i="2"/>
  <c r="T102" i="2" s="1"/>
  <c r="M103" i="2"/>
  <c r="T103" i="2" s="1"/>
  <c r="M104" i="2"/>
  <c r="T104" i="2" s="1"/>
  <c r="M105" i="2"/>
  <c r="T105" i="2" s="1"/>
  <c r="M106" i="2"/>
  <c r="T106" i="2" s="1"/>
  <c r="M107" i="2"/>
  <c r="T107" i="2" s="1"/>
  <c r="M108" i="2"/>
  <c r="T108" i="2" s="1"/>
  <c r="M109" i="2"/>
  <c r="T109" i="2" s="1"/>
  <c r="M110" i="2"/>
  <c r="T110" i="2" s="1"/>
  <c r="M111" i="2"/>
  <c r="T111" i="2" s="1"/>
  <c r="M112" i="2"/>
  <c r="T112" i="2" s="1"/>
  <c r="M113" i="2"/>
  <c r="T113" i="2" s="1"/>
  <c r="M114" i="2"/>
  <c r="T114" i="2" s="1"/>
  <c r="M115" i="2"/>
  <c r="T115" i="2" s="1"/>
  <c r="M116" i="2"/>
  <c r="T116" i="2" s="1"/>
  <c r="M117" i="2"/>
  <c r="T117" i="2" s="1"/>
  <c r="M118" i="2"/>
  <c r="T118" i="2" s="1"/>
  <c r="M119" i="2"/>
  <c r="T119" i="2" s="1"/>
  <c r="M120" i="2"/>
  <c r="T120" i="2" s="1"/>
  <c r="M121" i="2"/>
  <c r="T121" i="2" s="1"/>
  <c r="M122" i="2"/>
  <c r="T122" i="2" s="1"/>
  <c r="M123" i="2"/>
  <c r="T123" i="2" s="1"/>
  <c r="M124" i="2"/>
  <c r="T124" i="2" s="1"/>
  <c r="M125" i="2"/>
  <c r="T125" i="2" s="1"/>
  <c r="M126" i="2"/>
  <c r="T126" i="2" s="1"/>
  <c r="M127" i="2"/>
  <c r="T127" i="2" s="1"/>
  <c r="M128" i="2"/>
  <c r="T128" i="2" s="1"/>
  <c r="M129" i="2"/>
  <c r="T129" i="2" s="1"/>
  <c r="M130" i="2"/>
  <c r="T130" i="2" s="1"/>
  <c r="M131" i="2"/>
  <c r="T131" i="2" s="1"/>
  <c r="M132" i="2"/>
  <c r="T132" i="2" s="1"/>
  <c r="M133" i="2"/>
  <c r="T133" i="2" s="1"/>
  <c r="M134" i="2"/>
  <c r="T134" i="2" s="1"/>
  <c r="M135" i="2"/>
  <c r="T135" i="2" s="1"/>
  <c r="M136" i="2"/>
  <c r="T136" i="2" s="1"/>
  <c r="M137" i="2"/>
  <c r="T137" i="2" s="1"/>
  <c r="M138" i="2"/>
  <c r="T138" i="2" s="1"/>
  <c r="M139" i="2"/>
  <c r="T139" i="2" s="1"/>
  <c r="M140" i="2"/>
  <c r="T140" i="2" s="1"/>
  <c r="M141" i="2"/>
  <c r="T141" i="2" s="1"/>
  <c r="M142" i="2"/>
  <c r="T142" i="2" s="1"/>
  <c r="M143" i="2"/>
  <c r="T143" i="2" s="1"/>
  <c r="M144" i="2"/>
  <c r="T144" i="2" s="1"/>
  <c r="M145" i="2"/>
  <c r="T145" i="2" s="1"/>
  <c r="M146" i="2"/>
  <c r="T146" i="2" s="1"/>
  <c r="M147" i="2"/>
  <c r="T147" i="2" s="1"/>
  <c r="M148" i="2"/>
  <c r="T148" i="2" s="1"/>
  <c r="M149" i="2"/>
  <c r="T149" i="2" s="1"/>
  <c r="M150" i="2"/>
  <c r="T150" i="2" s="1"/>
  <c r="M151" i="2"/>
  <c r="T151" i="2" s="1"/>
  <c r="M152" i="2"/>
  <c r="T152" i="2" s="1"/>
  <c r="M153" i="2"/>
  <c r="T153" i="2" s="1"/>
  <c r="M154" i="2"/>
  <c r="T154" i="2" s="1"/>
  <c r="M155" i="2"/>
  <c r="T155" i="2" s="1"/>
  <c r="M156" i="2"/>
  <c r="T156" i="2" s="1"/>
  <c r="M157" i="2"/>
  <c r="T157" i="2" s="1"/>
  <c r="M158" i="2"/>
  <c r="T158" i="2" s="1"/>
  <c r="M159" i="2"/>
  <c r="T159" i="2" s="1"/>
  <c r="M160" i="2"/>
  <c r="T160" i="2" s="1"/>
  <c r="M161" i="2"/>
  <c r="T161" i="2" s="1"/>
  <c r="M162" i="2"/>
  <c r="T162" i="2" s="1"/>
  <c r="M163" i="2"/>
  <c r="T163" i="2" s="1"/>
  <c r="M164" i="2"/>
  <c r="T164" i="2" s="1"/>
  <c r="M165" i="2"/>
  <c r="T165" i="2" s="1"/>
  <c r="M166" i="2"/>
  <c r="T166" i="2" s="1"/>
  <c r="M167" i="2"/>
  <c r="T167" i="2" s="1"/>
  <c r="M168" i="2"/>
  <c r="T168" i="2" s="1"/>
  <c r="M169" i="2"/>
  <c r="T169" i="2" s="1"/>
  <c r="M170" i="2"/>
  <c r="T170" i="2" s="1"/>
  <c r="M171" i="2"/>
  <c r="T171" i="2" s="1"/>
  <c r="M172" i="2"/>
  <c r="T172" i="2" s="1"/>
  <c r="M173" i="2"/>
  <c r="T173" i="2" s="1"/>
  <c r="M174" i="2"/>
  <c r="T174" i="2" s="1"/>
  <c r="M175" i="2"/>
  <c r="T175" i="2" s="1"/>
  <c r="M176" i="2"/>
  <c r="T176" i="2" s="1"/>
  <c r="M177" i="2"/>
  <c r="T177" i="2" s="1"/>
  <c r="M178" i="2"/>
  <c r="T178" i="2" s="1"/>
  <c r="M179" i="2"/>
  <c r="T179" i="2" s="1"/>
  <c r="M180" i="2"/>
  <c r="T180" i="2" s="1"/>
  <c r="M181" i="2"/>
  <c r="T181" i="2" s="1"/>
  <c r="M182" i="2"/>
  <c r="T182" i="2" s="1"/>
  <c r="M183" i="2"/>
  <c r="T183" i="2" s="1"/>
  <c r="M184" i="2"/>
  <c r="T184" i="2" s="1"/>
  <c r="M185" i="2"/>
  <c r="T185" i="2" s="1"/>
  <c r="M186" i="2"/>
  <c r="T186" i="2" s="1"/>
  <c r="M187" i="2"/>
  <c r="T187" i="2" s="1"/>
  <c r="M188" i="2"/>
  <c r="T188" i="2" s="1"/>
  <c r="M189" i="2"/>
  <c r="T189" i="2" s="1"/>
  <c r="M190" i="2"/>
  <c r="T190" i="2" s="1"/>
  <c r="M191" i="2"/>
  <c r="T191" i="2" s="1"/>
  <c r="M192" i="2"/>
  <c r="T192" i="2" s="1"/>
  <c r="M193" i="2"/>
  <c r="T193" i="2" s="1"/>
  <c r="M194" i="2"/>
  <c r="T194" i="2" s="1"/>
  <c r="M195" i="2"/>
  <c r="T195" i="2" s="1"/>
  <c r="M196" i="2"/>
  <c r="T196" i="2" s="1"/>
  <c r="M197" i="2"/>
  <c r="T197" i="2" s="1"/>
  <c r="M198" i="2"/>
  <c r="T198" i="2" s="1"/>
  <c r="M199" i="2"/>
  <c r="T199" i="2" s="1"/>
  <c r="M200" i="2"/>
  <c r="T200" i="2" s="1"/>
  <c r="M201" i="2"/>
  <c r="T201" i="2" s="1"/>
  <c r="M202" i="2"/>
  <c r="T202" i="2" s="1"/>
  <c r="M203" i="2"/>
  <c r="T203" i="2" s="1"/>
  <c r="M204" i="2"/>
  <c r="T204" i="2" s="1"/>
  <c r="M205" i="2"/>
  <c r="T205" i="2" s="1"/>
  <c r="M206" i="2"/>
  <c r="T206" i="2" s="1"/>
  <c r="M207" i="2"/>
  <c r="T207" i="2" s="1"/>
  <c r="M208" i="2"/>
  <c r="T208" i="2" s="1"/>
  <c r="M209" i="2"/>
  <c r="T209" i="2" s="1"/>
  <c r="M210" i="2"/>
  <c r="T210" i="2" s="1"/>
  <c r="M211" i="2"/>
  <c r="T211" i="2" s="1"/>
  <c r="M212" i="2"/>
  <c r="T212" i="2" s="1"/>
  <c r="M213" i="2"/>
  <c r="T213" i="2" s="1"/>
  <c r="M214" i="2"/>
  <c r="T214" i="2" s="1"/>
  <c r="M215" i="2"/>
  <c r="T215" i="2" s="1"/>
  <c r="M216" i="2"/>
  <c r="T216" i="2" s="1"/>
  <c r="M217" i="2"/>
  <c r="T217" i="2" s="1"/>
  <c r="M218" i="2"/>
  <c r="T218" i="2" s="1"/>
  <c r="M219" i="2"/>
  <c r="T219" i="2" s="1"/>
  <c r="M220" i="2"/>
  <c r="T220" i="2" s="1"/>
  <c r="M221" i="2"/>
  <c r="T221" i="2" s="1"/>
  <c r="M222" i="2"/>
  <c r="T222" i="2" s="1"/>
  <c r="M223" i="2"/>
  <c r="T223" i="2" s="1"/>
  <c r="M224" i="2"/>
  <c r="T224" i="2" s="1"/>
  <c r="M225" i="2"/>
  <c r="T225" i="2" s="1"/>
  <c r="M226" i="2"/>
  <c r="T226" i="2" s="1"/>
  <c r="M227" i="2"/>
  <c r="T227" i="2" s="1"/>
  <c r="M228" i="2"/>
  <c r="T228" i="2" s="1"/>
  <c r="M229" i="2"/>
  <c r="T229" i="2" s="1"/>
  <c r="M230" i="2"/>
  <c r="T230" i="2" s="1"/>
  <c r="M231" i="2"/>
  <c r="T231" i="2" s="1"/>
  <c r="M232" i="2"/>
  <c r="T232" i="2" s="1"/>
  <c r="M233" i="2"/>
  <c r="T233" i="2" s="1"/>
  <c r="M234" i="2"/>
  <c r="T234" i="2" s="1"/>
  <c r="M235" i="2"/>
  <c r="T235" i="2" s="1"/>
  <c r="M236" i="2"/>
  <c r="T236" i="2" s="1"/>
  <c r="M237" i="2"/>
  <c r="T237" i="2" s="1"/>
  <c r="M238" i="2"/>
  <c r="T238" i="2" s="1"/>
  <c r="M239" i="2"/>
  <c r="T239" i="2" s="1"/>
  <c r="M240" i="2"/>
  <c r="T240" i="2" s="1"/>
  <c r="M241" i="2"/>
  <c r="T241" i="2" s="1"/>
  <c r="M242" i="2"/>
  <c r="T242" i="2" s="1"/>
  <c r="M243" i="2"/>
  <c r="T243" i="2" s="1"/>
  <c r="M244" i="2"/>
  <c r="T244" i="2" s="1"/>
  <c r="M245" i="2"/>
  <c r="T245" i="2" s="1"/>
  <c r="M246" i="2"/>
  <c r="T246" i="2" s="1"/>
  <c r="M247" i="2"/>
  <c r="T247" i="2" s="1"/>
  <c r="M248" i="2"/>
  <c r="T248" i="2" s="1"/>
  <c r="M249" i="2"/>
  <c r="T249" i="2" s="1"/>
  <c r="M250" i="2"/>
  <c r="T250" i="2" s="1"/>
  <c r="M251" i="2"/>
  <c r="T251" i="2" s="1"/>
  <c r="M252" i="2"/>
  <c r="T252" i="2" s="1"/>
  <c r="M253" i="2"/>
  <c r="T253" i="2" s="1"/>
  <c r="M254" i="2"/>
  <c r="T254" i="2" s="1"/>
  <c r="M255" i="2"/>
  <c r="T255" i="2" s="1"/>
  <c r="M256" i="2"/>
  <c r="T256" i="2" s="1"/>
  <c r="M257" i="2"/>
  <c r="T257" i="2" s="1"/>
  <c r="M258" i="2"/>
  <c r="T258" i="2" s="1"/>
  <c r="M259" i="2"/>
  <c r="T259" i="2" s="1"/>
  <c r="M260" i="2"/>
  <c r="T260" i="2" s="1"/>
  <c r="M261" i="2"/>
  <c r="T261" i="2" s="1"/>
  <c r="M262" i="2"/>
  <c r="T262" i="2" s="1"/>
  <c r="M263" i="2"/>
  <c r="T263" i="2" s="1"/>
  <c r="M264" i="2"/>
  <c r="T264" i="2" s="1"/>
  <c r="M265" i="2"/>
  <c r="T265" i="2" s="1"/>
  <c r="M266" i="2"/>
  <c r="T266" i="2" s="1"/>
  <c r="M267" i="2"/>
  <c r="T267" i="2" s="1"/>
  <c r="M268" i="2"/>
  <c r="T268" i="2" s="1"/>
  <c r="M269" i="2"/>
  <c r="T269" i="2" s="1"/>
  <c r="M270" i="2"/>
  <c r="T270" i="2" s="1"/>
  <c r="M271" i="2"/>
  <c r="T271" i="2" s="1"/>
  <c r="M272" i="2"/>
  <c r="T272" i="2" s="1"/>
  <c r="M273" i="2"/>
  <c r="T273" i="2" s="1"/>
  <c r="M274" i="2"/>
  <c r="T274" i="2" s="1"/>
  <c r="M9" i="2"/>
  <c r="T9" i="2" s="1"/>
  <c r="L10" i="2"/>
  <c r="S10" i="2" s="1"/>
  <c r="L11" i="2"/>
  <c r="S11" i="2" s="1"/>
  <c r="L12" i="2"/>
  <c r="S12" i="2" s="1"/>
  <c r="L13" i="2"/>
  <c r="S13" i="2" s="1"/>
  <c r="L14" i="2"/>
  <c r="S14" i="2" s="1"/>
  <c r="L15" i="2"/>
  <c r="S15" i="2" s="1"/>
  <c r="L16" i="2"/>
  <c r="S16" i="2" s="1"/>
  <c r="L17" i="2"/>
  <c r="S17" i="2" s="1"/>
  <c r="L18" i="2"/>
  <c r="S18" i="2" s="1"/>
  <c r="L19" i="2"/>
  <c r="S19" i="2" s="1"/>
  <c r="L20" i="2"/>
  <c r="S20" i="2" s="1"/>
  <c r="L21" i="2"/>
  <c r="S21" i="2" s="1"/>
  <c r="L22" i="2"/>
  <c r="S22" i="2" s="1"/>
  <c r="L23" i="2"/>
  <c r="S23" i="2" s="1"/>
  <c r="L24" i="2"/>
  <c r="S24" i="2" s="1"/>
  <c r="L25" i="2"/>
  <c r="S25" i="2" s="1"/>
  <c r="L26" i="2"/>
  <c r="S26" i="2" s="1"/>
  <c r="L27" i="2"/>
  <c r="S27" i="2" s="1"/>
  <c r="L28" i="2"/>
  <c r="S28" i="2" s="1"/>
  <c r="L29" i="2"/>
  <c r="S29" i="2" s="1"/>
  <c r="L30" i="2"/>
  <c r="S30" i="2" s="1"/>
  <c r="L31" i="2"/>
  <c r="S31" i="2" s="1"/>
  <c r="L32" i="2"/>
  <c r="S32" i="2" s="1"/>
  <c r="L33" i="2"/>
  <c r="S33" i="2" s="1"/>
  <c r="L34" i="2"/>
  <c r="S34" i="2" s="1"/>
  <c r="L35" i="2"/>
  <c r="S35" i="2" s="1"/>
  <c r="L36" i="2"/>
  <c r="S36" i="2" s="1"/>
  <c r="L37" i="2"/>
  <c r="S37" i="2" s="1"/>
  <c r="L38" i="2"/>
  <c r="S38" i="2" s="1"/>
  <c r="L39" i="2"/>
  <c r="S39" i="2" s="1"/>
  <c r="L40" i="2"/>
  <c r="S40" i="2" s="1"/>
  <c r="L41" i="2"/>
  <c r="S41" i="2" s="1"/>
  <c r="L42" i="2"/>
  <c r="S42" i="2" s="1"/>
  <c r="L43" i="2"/>
  <c r="S43" i="2" s="1"/>
  <c r="L44" i="2"/>
  <c r="S44" i="2" s="1"/>
  <c r="L45" i="2"/>
  <c r="S45" i="2" s="1"/>
  <c r="L46" i="2"/>
  <c r="S46" i="2" s="1"/>
  <c r="L47" i="2"/>
  <c r="S47" i="2" s="1"/>
  <c r="L48" i="2"/>
  <c r="S48" i="2" s="1"/>
  <c r="L49" i="2"/>
  <c r="S49" i="2" s="1"/>
  <c r="L50" i="2"/>
  <c r="S50" i="2" s="1"/>
  <c r="L51" i="2"/>
  <c r="S51" i="2" s="1"/>
  <c r="L52" i="2"/>
  <c r="S52" i="2" s="1"/>
  <c r="L53" i="2"/>
  <c r="S53" i="2" s="1"/>
  <c r="L54" i="2"/>
  <c r="S54" i="2" s="1"/>
  <c r="L55" i="2"/>
  <c r="S55" i="2" s="1"/>
  <c r="L56" i="2"/>
  <c r="S56" i="2" s="1"/>
  <c r="L57" i="2"/>
  <c r="S57" i="2" s="1"/>
  <c r="L58" i="2"/>
  <c r="S58" i="2" s="1"/>
  <c r="L59" i="2"/>
  <c r="S59" i="2" s="1"/>
  <c r="L60" i="2"/>
  <c r="S60" i="2" s="1"/>
  <c r="L61" i="2"/>
  <c r="S61" i="2" s="1"/>
  <c r="L62" i="2"/>
  <c r="S62" i="2" s="1"/>
  <c r="L63" i="2"/>
  <c r="S63" i="2" s="1"/>
  <c r="L64" i="2"/>
  <c r="S64" i="2" s="1"/>
  <c r="L65" i="2"/>
  <c r="S65" i="2" s="1"/>
  <c r="L66" i="2"/>
  <c r="S66" i="2" s="1"/>
  <c r="L67" i="2"/>
  <c r="S67" i="2" s="1"/>
  <c r="L68" i="2"/>
  <c r="S68" i="2" s="1"/>
  <c r="L69" i="2"/>
  <c r="S69" i="2" s="1"/>
  <c r="L70" i="2"/>
  <c r="S70" i="2" s="1"/>
  <c r="L71" i="2"/>
  <c r="S71" i="2" s="1"/>
  <c r="L72" i="2"/>
  <c r="S72" i="2" s="1"/>
  <c r="L73" i="2"/>
  <c r="S73" i="2" s="1"/>
  <c r="L74" i="2"/>
  <c r="S74" i="2" s="1"/>
  <c r="L75" i="2"/>
  <c r="S75" i="2" s="1"/>
  <c r="L76" i="2"/>
  <c r="S76" i="2" s="1"/>
  <c r="L77" i="2"/>
  <c r="S77" i="2" s="1"/>
  <c r="L78" i="2"/>
  <c r="S78" i="2" s="1"/>
  <c r="L79" i="2"/>
  <c r="S79" i="2" s="1"/>
  <c r="L80" i="2"/>
  <c r="S80" i="2" s="1"/>
  <c r="L81" i="2"/>
  <c r="S81" i="2" s="1"/>
  <c r="L82" i="2"/>
  <c r="S82" i="2" s="1"/>
  <c r="L83" i="2"/>
  <c r="S83" i="2" s="1"/>
  <c r="L84" i="2"/>
  <c r="S84" i="2" s="1"/>
  <c r="L85" i="2"/>
  <c r="S85" i="2" s="1"/>
  <c r="L86" i="2"/>
  <c r="S86" i="2" s="1"/>
  <c r="L87" i="2"/>
  <c r="S87" i="2" s="1"/>
  <c r="L88" i="2"/>
  <c r="S88" i="2" s="1"/>
  <c r="L89" i="2"/>
  <c r="S89" i="2" s="1"/>
  <c r="L90" i="2"/>
  <c r="S90" i="2" s="1"/>
  <c r="L91" i="2"/>
  <c r="S91" i="2" s="1"/>
  <c r="L92" i="2"/>
  <c r="S92" i="2" s="1"/>
  <c r="L93" i="2"/>
  <c r="S93" i="2" s="1"/>
  <c r="L94" i="2"/>
  <c r="S94" i="2" s="1"/>
  <c r="L95" i="2"/>
  <c r="S95" i="2" s="1"/>
  <c r="L96" i="2"/>
  <c r="S96" i="2" s="1"/>
  <c r="L97" i="2"/>
  <c r="S97" i="2" s="1"/>
  <c r="L98" i="2"/>
  <c r="S98" i="2" s="1"/>
  <c r="L99" i="2"/>
  <c r="S99" i="2" s="1"/>
  <c r="L100" i="2"/>
  <c r="S100" i="2" s="1"/>
  <c r="L101" i="2"/>
  <c r="S101" i="2" s="1"/>
  <c r="L102" i="2"/>
  <c r="S102" i="2" s="1"/>
  <c r="L103" i="2"/>
  <c r="S103" i="2" s="1"/>
  <c r="L104" i="2"/>
  <c r="S104" i="2" s="1"/>
  <c r="L105" i="2"/>
  <c r="S105" i="2" s="1"/>
  <c r="L106" i="2"/>
  <c r="S106" i="2" s="1"/>
  <c r="L107" i="2"/>
  <c r="S107" i="2" s="1"/>
  <c r="L108" i="2"/>
  <c r="S108" i="2" s="1"/>
  <c r="L109" i="2"/>
  <c r="S109" i="2" s="1"/>
  <c r="L110" i="2"/>
  <c r="S110" i="2" s="1"/>
  <c r="L111" i="2"/>
  <c r="S111" i="2" s="1"/>
  <c r="L112" i="2"/>
  <c r="S112" i="2" s="1"/>
  <c r="L113" i="2"/>
  <c r="S113" i="2" s="1"/>
  <c r="L114" i="2"/>
  <c r="S114" i="2" s="1"/>
  <c r="L115" i="2"/>
  <c r="S115" i="2" s="1"/>
  <c r="L116" i="2"/>
  <c r="S116" i="2" s="1"/>
  <c r="L117" i="2"/>
  <c r="S117" i="2" s="1"/>
  <c r="L118" i="2"/>
  <c r="S118" i="2" s="1"/>
  <c r="L119" i="2"/>
  <c r="S119" i="2" s="1"/>
  <c r="L120" i="2"/>
  <c r="S120" i="2" s="1"/>
  <c r="L121" i="2"/>
  <c r="S121" i="2" s="1"/>
  <c r="L122" i="2"/>
  <c r="S122" i="2" s="1"/>
  <c r="L123" i="2"/>
  <c r="S123" i="2" s="1"/>
  <c r="L124" i="2"/>
  <c r="S124" i="2" s="1"/>
  <c r="L125" i="2"/>
  <c r="S125" i="2" s="1"/>
  <c r="L126" i="2"/>
  <c r="S126" i="2" s="1"/>
  <c r="L127" i="2"/>
  <c r="S127" i="2" s="1"/>
  <c r="L128" i="2"/>
  <c r="S128" i="2" s="1"/>
  <c r="L129" i="2"/>
  <c r="S129" i="2" s="1"/>
  <c r="L130" i="2"/>
  <c r="S130" i="2" s="1"/>
  <c r="L131" i="2"/>
  <c r="S131" i="2" s="1"/>
  <c r="L132" i="2"/>
  <c r="S132" i="2" s="1"/>
  <c r="L133" i="2"/>
  <c r="S133" i="2" s="1"/>
  <c r="L134" i="2"/>
  <c r="S134" i="2" s="1"/>
  <c r="L135" i="2"/>
  <c r="S135" i="2" s="1"/>
  <c r="L136" i="2"/>
  <c r="S136" i="2" s="1"/>
  <c r="L137" i="2"/>
  <c r="S137" i="2" s="1"/>
  <c r="L138" i="2"/>
  <c r="S138" i="2" s="1"/>
  <c r="L139" i="2"/>
  <c r="S139" i="2" s="1"/>
  <c r="L140" i="2"/>
  <c r="S140" i="2" s="1"/>
  <c r="L141" i="2"/>
  <c r="S141" i="2" s="1"/>
  <c r="L142" i="2"/>
  <c r="S142" i="2" s="1"/>
  <c r="L143" i="2"/>
  <c r="S143" i="2" s="1"/>
  <c r="L144" i="2"/>
  <c r="S144" i="2" s="1"/>
  <c r="L145" i="2"/>
  <c r="S145" i="2" s="1"/>
  <c r="L146" i="2"/>
  <c r="S146" i="2" s="1"/>
  <c r="L147" i="2"/>
  <c r="S147" i="2" s="1"/>
  <c r="L148" i="2"/>
  <c r="S148" i="2" s="1"/>
  <c r="L149" i="2"/>
  <c r="S149" i="2" s="1"/>
  <c r="L150" i="2"/>
  <c r="S150" i="2" s="1"/>
  <c r="L151" i="2"/>
  <c r="S151" i="2" s="1"/>
  <c r="L152" i="2"/>
  <c r="S152" i="2" s="1"/>
  <c r="L153" i="2"/>
  <c r="S153" i="2" s="1"/>
  <c r="L154" i="2"/>
  <c r="S154" i="2" s="1"/>
  <c r="L155" i="2"/>
  <c r="S155" i="2" s="1"/>
  <c r="L156" i="2"/>
  <c r="S156" i="2" s="1"/>
  <c r="L157" i="2"/>
  <c r="S157" i="2" s="1"/>
  <c r="L158" i="2"/>
  <c r="S158" i="2" s="1"/>
  <c r="L159" i="2"/>
  <c r="S159" i="2" s="1"/>
  <c r="L160" i="2"/>
  <c r="S160" i="2" s="1"/>
  <c r="L161" i="2"/>
  <c r="S161" i="2" s="1"/>
  <c r="L162" i="2"/>
  <c r="S162" i="2" s="1"/>
  <c r="L163" i="2"/>
  <c r="S163" i="2" s="1"/>
  <c r="L164" i="2"/>
  <c r="S164" i="2" s="1"/>
  <c r="L165" i="2"/>
  <c r="S165" i="2" s="1"/>
  <c r="L166" i="2"/>
  <c r="S166" i="2" s="1"/>
  <c r="L167" i="2"/>
  <c r="S167" i="2" s="1"/>
  <c r="L168" i="2"/>
  <c r="S168" i="2" s="1"/>
  <c r="L169" i="2"/>
  <c r="S169" i="2" s="1"/>
  <c r="L170" i="2"/>
  <c r="S170" i="2" s="1"/>
  <c r="L171" i="2"/>
  <c r="S171" i="2" s="1"/>
  <c r="L172" i="2"/>
  <c r="S172" i="2" s="1"/>
  <c r="L173" i="2"/>
  <c r="S173" i="2" s="1"/>
  <c r="L174" i="2"/>
  <c r="S174" i="2" s="1"/>
  <c r="L175" i="2"/>
  <c r="S175" i="2" s="1"/>
  <c r="L176" i="2"/>
  <c r="S176" i="2" s="1"/>
  <c r="L177" i="2"/>
  <c r="S177" i="2" s="1"/>
  <c r="L178" i="2"/>
  <c r="S178" i="2" s="1"/>
  <c r="L179" i="2"/>
  <c r="S179" i="2" s="1"/>
  <c r="L180" i="2"/>
  <c r="S180" i="2" s="1"/>
  <c r="L181" i="2"/>
  <c r="S181" i="2" s="1"/>
  <c r="L182" i="2"/>
  <c r="S182" i="2" s="1"/>
  <c r="L183" i="2"/>
  <c r="S183" i="2" s="1"/>
  <c r="L184" i="2"/>
  <c r="S184" i="2" s="1"/>
  <c r="L185" i="2"/>
  <c r="S185" i="2" s="1"/>
  <c r="L186" i="2"/>
  <c r="S186" i="2" s="1"/>
  <c r="L187" i="2"/>
  <c r="S187" i="2" s="1"/>
  <c r="L188" i="2"/>
  <c r="S188" i="2" s="1"/>
  <c r="L189" i="2"/>
  <c r="S189" i="2" s="1"/>
  <c r="L190" i="2"/>
  <c r="S190" i="2" s="1"/>
  <c r="L191" i="2"/>
  <c r="S191" i="2" s="1"/>
  <c r="L192" i="2"/>
  <c r="S192" i="2" s="1"/>
  <c r="L193" i="2"/>
  <c r="S193" i="2" s="1"/>
  <c r="L194" i="2"/>
  <c r="S194" i="2" s="1"/>
  <c r="L195" i="2"/>
  <c r="S195" i="2" s="1"/>
  <c r="L196" i="2"/>
  <c r="S196" i="2" s="1"/>
  <c r="L197" i="2"/>
  <c r="S197" i="2" s="1"/>
  <c r="L198" i="2"/>
  <c r="S198" i="2" s="1"/>
  <c r="L199" i="2"/>
  <c r="S199" i="2" s="1"/>
  <c r="L200" i="2"/>
  <c r="S200" i="2" s="1"/>
  <c r="L201" i="2"/>
  <c r="S201" i="2" s="1"/>
  <c r="L202" i="2"/>
  <c r="S202" i="2" s="1"/>
  <c r="L203" i="2"/>
  <c r="S203" i="2" s="1"/>
  <c r="L204" i="2"/>
  <c r="S204" i="2" s="1"/>
  <c r="L205" i="2"/>
  <c r="S205" i="2" s="1"/>
  <c r="L206" i="2"/>
  <c r="S206" i="2" s="1"/>
  <c r="L207" i="2"/>
  <c r="S207" i="2" s="1"/>
  <c r="L208" i="2"/>
  <c r="S208" i="2" s="1"/>
  <c r="L209" i="2"/>
  <c r="S209" i="2" s="1"/>
  <c r="L210" i="2"/>
  <c r="S210" i="2" s="1"/>
  <c r="L211" i="2"/>
  <c r="S211" i="2" s="1"/>
  <c r="L212" i="2"/>
  <c r="S212" i="2" s="1"/>
  <c r="L213" i="2"/>
  <c r="S213" i="2" s="1"/>
  <c r="L214" i="2"/>
  <c r="S214" i="2" s="1"/>
  <c r="L215" i="2"/>
  <c r="S215" i="2" s="1"/>
  <c r="L216" i="2"/>
  <c r="S216" i="2" s="1"/>
  <c r="L217" i="2"/>
  <c r="S217" i="2" s="1"/>
  <c r="L218" i="2"/>
  <c r="S218" i="2" s="1"/>
  <c r="L219" i="2"/>
  <c r="S219" i="2" s="1"/>
  <c r="L220" i="2"/>
  <c r="S220" i="2" s="1"/>
  <c r="L221" i="2"/>
  <c r="S221" i="2" s="1"/>
  <c r="L222" i="2"/>
  <c r="S222" i="2" s="1"/>
  <c r="L223" i="2"/>
  <c r="S223" i="2" s="1"/>
  <c r="L224" i="2"/>
  <c r="S224" i="2" s="1"/>
  <c r="L225" i="2"/>
  <c r="S225" i="2" s="1"/>
  <c r="L226" i="2"/>
  <c r="S226" i="2" s="1"/>
  <c r="L227" i="2"/>
  <c r="S227" i="2" s="1"/>
  <c r="L228" i="2"/>
  <c r="S228" i="2" s="1"/>
  <c r="L229" i="2"/>
  <c r="S229" i="2" s="1"/>
  <c r="L230" i="2"/>
  <c r="S230" i="2" s="1"/>
  <c r="L231" i="2"/>
  <c r="S231" i="2" s="1"/>
  <c r="L232" i="2"/>
  <c r="S232" i="2" s="1"/>
  <c r="L233" i="2"/>
  <c r="S233" i="2" s="1"/>
  <c r="L234" i="2"/>
  <c r="S234" i="2" s="1"/>
  <c r="L235" i="2"/>
  <c r="S235" i="2" s="1"/>
  <c r="L236" i="2"/>
  <c r="S236" i="2" s="1"/>
  <c r="L237" i="2"/>
  <c r="S237" i="2" s="1"/>
  <c r="L238" i="2"/>
  <c r="S238" i="2" s="1"/>
  <c r="L239" i="2"/>
  <c r="S239" i="2" s="1"/>
  <c r="L240" i="2"/>
  <c r="S240" i="2" s="1"/>
  <c r="L241" i="2"/>
  <c r="S241" i="2" s="1"/>
  <c r="L242" i="2"/>
  <c r="S242" i="2" s="1"/>
  <c r="L243" i="2"/>
  <c r="S243" i="2" s="1"/>
  <c r="L244" i="2"/>
  <c r="S244" i="2" s="1"/>
  <c r="L245" i="2"/>
  <c r="S245" i="2" s="1"/>
  <c r="L246" i="2"/>
  <c r="S246" i="2" s="1"/>
  <c r="L247" i="2"/>
  <c r="S247" i="2" s="1"/>
  <c r="L248" i="2"/>
  <c r="S248" i="2" s="1"/>
  <c r="L249" i="2"/>
  <c r="S249" i="2" s="1"/>
  <c r="L250" i="2"/>
  <c r="S250" i="2" s="1"/>
  <c r="L251" i="2"/>
  <c r="S251" i="2" s="1"/>
  <c r="L252" i="2"/>
  <c r="S252" i="2" s="1"/>
  <c r="L253" i="2"/>
  <c r="S253" i="2" s="1"/>
  <c r="L254" i="2"/>
  <c r="S254" i="2" s="1"/>
  <c r="L255" i="2"/>
  <c r="S255" i="2" s="1"/>
  <c r="L256" i="2"/>
  <c r="S256" i="2" s="1"/>
  <c r="L257" i="2"/>
  <c r="S257" i="2" s="1"/>
  <c r="L258" i="2"/>
  <c r="S258" i="2" s="1"/>
  <c r="L259" i="2"/>
  <c r="S259" i="2" s="1"/>
  <c r="L260" i="2"/>
  <c r="S260" i="2" s="1"/>
  <c r="L261" i="2"/>
  <c r="S261" i="2" s="1"/>
  <c r="L262" i="2"/>
  <c r="S262" i="2" s="1"/>
  <c r="L263" i="2"/>
  <c r="S263" i="2" s="1"/>
  <c r="L264" i="2"/>
  <c r="S264" i="2" s="1"/>
  <c r="L265" i="2"/>
  <c r="S265" i="2" s="1"/>
  <c r="L266" i="2"/>
  <c r="S266" i="2" s="1"/>
  <c r="L267" i="2"/>
  <c r="S267" i="2" s="1"/>
  <c r="L268" i="2"/>
  <c r="S268" i="2" s="1"/>
  <c r="L269" i="2"/>
  <c r="S269" i="2" s="1"/>
  <c r="L270" i="2"/>
  <c r="S270" i="2" s="1"/>
  <c r="L271" i="2"/>
  <c r="S271" i="2" s="1"/>
  <c r="L272" i="2"/>
  <c r="S272" i="2" s="1"/>
  <c r="L273" i="2"/>
  <c r="S273" i="2" s="1"/>
  <c r="L274" i="2"/>
  <c r="S274" i="2" s="1"/>
  <c r="S9" i="2"/>
  <c r="AJ9" i="2" a="1"/>
  <c r="AN9" i="2" a="1"/>
  <c r="AI9" i="2" a="1"/>
  <c r="AL9" i="2" a="1"/>
  <c r="AM9" i="2" a="1"/>
  <c r="AK9" i="2" a="1"/>
  <c r="A1" i="1"/>
  <c r="A1" i="2"/>
  <c r="AJ9" i="2" l="1"/>
  <c r="AQ9" i="2" s="1"/>
  <c r="AI9" i="2"/>
  <c r="AP9" i="2" s="1"/>
  <c r="AH224" i="2"/>
  <c r="AH69" i="2"/>
  <c r="AH46" i="2"/>
  <c r="AH121" i="2"/>
  <c r="AH47" i="2"/>
  <c r="AH222" i="2"/>
  <c r="AH221" i="2"/>
  <c r="AH198" i="2"/>
  <c r="AH123" i="2"/>
  <c r="AH119" i="2"/>
  <c r="AH52" i="2"/>
  <c r="AH219" i="2"/>
  <c r="AH250" i="2"/>
  <c r="AH223" i="2"/>
  <c r="AH138" i="2"/>
  <c r="AH49" i="2"/>
  <c r="AH99" i="2"/>
  <c r="AH98" i="2"/>
  <c r="AH21" i="2"/>
  <c r="AH20" i="2"/>
  <c r="AH18" i="2"/>
  <c r="AH16" i="2"/>
  <c r="AH41" i="2"/>
  <c r="AH44" i="2"/>
  <c r="AH96" i="2"/>
  <c r="AH94" i="2"/>
  <c r="AH95" i="2"/>
  <c r="AH232" i="2"/>
  <c r="AH227" i="2"/>
  <c r="AH179" i="2"/>
  <c r="AH164" i="2"/>
  <c r="AH22" i="2"/>
  <c r="AH266" i="2"/>
  <c r="AH67" i="2"/>
  <c r="AH64" i="2"/>
  <c r="AH225" i="2"/>
  <c r="AH70" i="2"/>
  <c r="AH87" i="2"/>
  <c r="AH230" i="2"/>
  <c r="AH214" i="2"/>
  <c r="AH183" i="2"/>
  <c r="AH178" i="2"/>
  <c r="AH167" i="2"/>
  <c r="AH160" i="2"/>
  <c r="AH158" i="2"/>
  <c r="AH114" i="2"/>
  <c r="AH85" i="2"/>
  <c r="AH79" i="2"/>
  <c r="AH72" i="2"/>
  <c r="AH177" i="2"/>
  <c r="AH37" i="2"/>
  <c r="AH201" i="2"/>
  <c r="AH196" i="2"/>
  <c r="AH180" i="2"/>
  <c r="AH97" i="2"/>
  <c r="AH56" i="2"/>
  <c r="AH251" i="2"/>
  <c r="AH127" i="2"/>
  <c r="AH243" i="2"/>
  <c r="AH216" i="2"/>
  <c r="AH155" i="2"/>
  <c r="AH39" i="2"/>
  <c r="AH134" i="2"/>
  <c r="AH135" i="2"/>
  <c r="AH245" i="2"/>
  <c r="AH140" i="2"/>
  <c r="AH143" i="2"/>
  <c r="AH142" i="2"/>
  <c r="AH144" i="2"/>
  <c r="AH104" i="2"/>
  <c r="AH100" i="2"/>
  <c r="AH103" i="2"/>
  <c r="AH101" i="2"/>
  <c r="AH60" i="2"/>
  <c r="AH57" i="2"/>
  <c r="AH59" i="2"/>
  <c r="AH12" i="2"/>
  <c r="AH15" i="2"/>
  <c r="AH113" i="2"/>
  <c r="AH226" i="2"/>
  <c r="AH162" i="2"/>
  <c r="AH38" i="2"/>
  <c r="AH150" i="2"/>
  <c r="AH148" i="2"/>
  <c r="AH124" i="2"/>
  <c r="BF19" i="2" a="1"/>
  <c r="BF19" i="2" s="1"/>
  <c r="AF72" i="2" s="1"/>
  <c r="AH268" i="2"/>
  <c r="AH137" i="2"/>
  <c r="AH237" i="2"/>
  <c r="AH215" i="2"/>
  <c r="AH71" i="2"/>
  <c r="AH271" i="2"/>
  <c r="AH220" i="2"/>
  <c r="AH209" i="2"/>
  <c r="AH169" i="2"/>
  <c r="AH34" i="2"/>
  <c r="AH32" i="2"/>
  <c r="AH65" i="2"/>
  <c r="AH182" i="2"/>
  <c r="AH75" i="2"/>
  <c r="AH73" i="2"/>
  <c r="AH211" i="2"/>
  <c r="AH181" i="2"/>
  <c r="AH74" i="2"/>
  <c r="AH235" i="2"/>
  <c r="AH236" i="2"/>
  <c r="AH77" i="2"/>
  <c r="AH149" i="2"/>
  <c r="AH76" i="2"/>
  <c r="AH68" i="2"/>
  <c r="AH122" i="2"/>
  <c r="AH102" i="2"/>
  <c r="AH66" i="2"/>
  <c r="AH255" i="2"/>
  <c r="AH254" i="2"/>
  <c r="AH240" i="2"/>
  <c r="AH129" i="2"/>
  <c r="AH132" i="2"/>
  <c r="BF18" i="2" a="1"/>
  <c r="BF18" i="2" s="1"/>
  <c r="AE174" i="2" s="1"/>
  <c r="AH43" i="2"/>
  <c r="AH19" i="2"/>
  <c r="AP76" i="2"/>
  <c r="AT18" i="2"/>
  <c r="AT40" i="2"/>
  <c r="AT60" i="2"/>
  <c r="AT82" i="2"/>
  <c r="AT104" i="2"/>
  <c r="AT126" i="2"/>
  <c r="AT148" i="2"/>
  <c r="AT168" i="2"/>
  <c r="AT35" i="2"/>
  <c r="AT79" i="2"/>
  <c r="AT123" i="2"/>
  <c r="AT167" i="2"/>
  <c r="AT192" i="2"/>
  <c r="AT214" i="2"/>
  <c r="AT236" i="2"/>
  <c r="AT258" i="2"/>
  <c r="AT21" i="2"/>
  <c r="AT61" i="2"/>
  <c r="AT105" i="2"/>
  <c r="AT149" i="2"/>
  <c r="AT185" i="2"/>
  <c r="AT207" i="2"/>
  <c r="AT227" i="2"/>
  <c r="AT247" i="2"/>
  <c r="AT265" i="2"/>
  <c r="AT267" i="2"/>
  <c r="AT10" i="2"/>
  <c r="AT32" i="2"/>
  <c r="AT54" i="2"/>
  <c r="AT76" i="2"/>
  <c r="AT96" i="2"/>
  <c r="AT118" i="2"/>
  <c r="AT140" i="2"/>
  <c r="AT162" i="2"/>
  <c r="AT23" i="2"/>
  <c r="AT63" i="2"/>
  <c r="AT107" i="2"/>
  <c r="AT151" i="2"/>
  <c r="AT186" i="2"/>
  <c r="AT208" i="2"/>
  <c r="AT228" i="2"/>
  <c r="AT250" i="2"/>
  <c r="AT272" i="2"/>
  <c r="AT49" i="2"/>
  <c r="AT93" i="2"/>
  <c r="AT133" i="2"/>
  <c r="AT177" i="2"/>
  <c r="AT199" i="2"/>
  <c r="AT221" i="2"/>
  <c r="AT241" i="2"/>
  <c r="AT259" i="2"/>
  <c r="AT44" i="2"/>
  <c r="AT72" i="2"/>
  <c r="AT108" i="2"/>
  <c r="AT138" i="2"/>
  <c r="AT174" i="2"/>
  <c r="AT59" i="2"/>
  <c r="AT131" i="2"/>
  <c r="AT184" i="2"/>
  <c r="AT220" i="2"/>
  <c r="AT248" i="2"/>
  <c r="AT29" i="2"/>
  <c r="AT85" i="2"/>
  <c r="AT157" i="2"/>
  <c r="AT197" i="2"/>
  <c r="AT233" i="2"/>
  <c r="AT257" i="2"/>
  <c r="AT16" i="2"/>
  <c r="AT46" i="2"/>
  <c r="AT80" i="2"/>
  <c r="AT112" i="2"/>
  <c r="AT144" i="2"/>
  <c r="AT176" i="2"/>
  <c r="AT75" i="2"/>
  <c r="AT135" i="2"/>
  <c r="AT190" i="2"/>
  <c r="AT222" i="2"/>
  <c r="AT256" i="2"/>
  <c r="AT33" i="2"/>
  <c r="AT101" i="2"/>
  <c r="AT165" i="2"/>
  <c r="AT203" i="2"/>
  <c r="AT235" i="2"/>
  <c r="AT263" i="2"/>
  <c r="AT22" i="2"/>
  <c r="AT52" i="2"/>
  <c r="AT88" i="2"/>
  <c r="AT116" i="2"/>
  <c r="AT152" i="2"/>
  <c r="AT15" i="2"/>
  <c r="AT87" i="2"/>
  <c r="AT147" i="2"/>
  <c r="AT198" i="2"/>
  <c r="AT226" i="2"/>
  <c r="AT262" i="2"/>
  <c r="AT45" i="2"/>
  <c r="AT117" i="2"/>
  <c r="AT173" i="2"/>
  <c r="AT211" i="2"/>
  <c r="AT239" i="2"/>
  <c r="AT273" i="2"/>
  <c r="AT24" i="2"/>
  <c r="AT58" i="2"/>
  <c r="AT90" i="2"/>
  <c r="AT124" i="2"/>
  <c r="AT154" i="2"/>
  <c r="AT31" i="2"/>
  <c r="AT95" i="2"/>
  <c r="AT159" i="2"/>
  <c r="AT200" i="2"/>
  <c r="AT234" i="2"/>
  <c r="AT264" i="2"/>
  <c r="AT57" i="2"/>
  <c r="AT121" i="2"/>
  <c r="AT183" i="2"/>
  <c r="AT213" i="2"/>
  <c r="AT245" i="2"/>
  <c r="AT30" i="2"/>
  <c r="AT66" i="2"/>
  <c r="AT94" i="2"/>
  <c r="AT130" i="2"/>
  <c r="AT160" i="2"/>
  <c r="AT47" i="2"/>
  <c r="AT103" i="2"/>
  <c r="AT175" i="2"/>
  <c r="AT204" i="2"/>
  <c r="AT240" i="2"/>
  <c r="AT270" i="2"/>
  <c r="AT73" i="2"/>
  <c r="AT129" i="2"/>
  <c r="AT189" i="2"/>
  <c r="AT219" i="2"/>
  <c r="AT251" i="2"/>
  <c r="AT102" i="2"/>
  <c r="AT212" i="2"/>
  <c r="AT225" i="2"/>
  <c r="AT119" i="2"/>
  <c r="AT68" i="2"/>
  <c r="AT132" i="2"/>
  <c r="AT244" i="2"/>
  <c r="AT253" i="2"/>
  <c r="AT36" i="2"/>
  <c r="AT166" i="2"/>
  <c r="AT13" i="2"/>
  <c r="AT271" i="2"/>
  <c r="AT191" i="2"/>
  <c r="AT51" i="2"/>
  <c r="AT77" i="2"/>
  <c r="AT145" i="2"/>
  <c r="AT178" i="2"/>
  <c r="AR12" i="2"/>
  <c r="AR19" i="2"/>
  <c r="AR176" i="2"/>
  <c r="AR243" i="2"/>
  <c r="AU20" i="2"/>
  <c r="AU34" i="2"/>
  <c r="AU48" i="2"/>
  <c r="AU62" i="2"/>
  <c r="AU76" i="2"/>
  <c r="AU92" i="2"/>
  <c r="AU106" i="2"/>
  <c r="AU120" i="2"/>
  <c r="AU134" i="2"/>
  <c r="AU148" i="2"/>
  <c r="AU164" i="2"/>
  <c r="AU178" i="2"/>
  <c r="AU192" i="2"/>
  <c r="AU206" i="2"/>
  <c r="AU220" i="2"/>
  <c r="AU236" i="2"/>
  <c r="AU250" i="2"/>
  <c r="AU264" i="2"/>
  <c r="AU17" i="2"/>
  <c r="AU45" i="2"/>
  <c r="AU77" i="2"/>
  <c r="AU11" i="2"/>
  <c r="AU67" i="2"/>
  <c r="AU113" i="2"/>
  <c r="AU141" i="2"/>
  <c r="AU173" i="2"/>
  <c r="AU201" i="2"/>
  <c r="AU229" i="2"/>
  <c r="AU257" i="2"/>
  <c r="AU31" i="2"/>
  <c r="AU95" i="2"/>
  <c r="AU127" i="2"/>
  <c r="AU155" i="2"/>
  <c r="AU179" i="2"/>
  <c r="AU203" i="2"/>
  <c r="AU227" i="2"/>
  <c r="AU251" i="2"/>
  <c r="AU12" i="2"/>
  <c r="AU26" i="2"/>
  <c r="AU40" i="2"/>
  <c r="AU56" i="2"/>
  <c r="AU70" i="2"/>
  <c r="AU84" i="2"/>
  <c r="AU98" i="2"/>
  <c r="AU112" i="2"/>
  <c r="AU128" i="2"/>
  <c r="AU142" i="2"/>
  <c r="AU156" i="2"/>
  <c r="AU170" i="2"/>
  <c r="AU184" i="2"/>
  <c r="AU200" i="2"/>
  <c r="AU214" i="2"/>
  <c r="AU228" i="2"/>
  <c r="AU242" i="2"/>
  <c r="AU256" i="2"/>
  <c r="AU272" i="2"/>
  <c r="AU33" i="2"/>
  <c r="AU61" i="2"/>
  <c r="AU89" i="2"/>
  <c r="AU35" i="2"/>
  <c r="AU99" i="2"/>
  <c r="AU129" i="2"/>
  <c r="AU157" i="2"/>
  <c r="AU185" i="2"/>
  <c r="AU213" i="2"/>
  <c r="AU245" i="2"/>
  <c r="AU273" i="2"/>
  <c r="AU63" i="2"/>
  <c r="AU111" i="2"/>
  <c r="AU139" i="2"/>
  <c r="AU167" i="2"/>
  <c r="AU191" i="2"/>
  <c r="AU215" i="2"/>
  <c r="AU14" i="2"/>
  <c r="AU28" i="2"/>
  <c r="AU44" i="2"/>
  <c r="AU58" i="2"/>
  <c r="AU72" i="2"/>
  <c r="AU86" i="2"/>
  <c r="AU100" i="2"/>
  <c r="AU116" i="2"/>
  <c r="AU130" i="2"/>
  <c r="AU144" i="2"/>
  <c r="AU158" i="2"/>
  <c r="AU172" i="2"/>
  <c r="AU188" i="2"/>
  <c r="AU202" i="2"/>
  <c r="AU216" i="2"/>
  <c r="AU230" i="2"/>
  <c r="AU244" i="2"/>
  <c r="AU260" i="2"/>
  <c r="AU274" i="2"/>
  <c r="AU37" i="2"/>
  <c r="AU65" i="2"/>
  <c r="AU93" i="2"/>
  <c r="AU51" i="2"/>
  <c r="AU105" i="2"/>
  <c r="AU133" i="2"/>
  <c r="AU161" i="2"/>
  <c r="AU189" i="2"/>
  <c r="AU221" i="2"/>
  <c r="AU249" i="2"/>
  <c r="AU15" i="2"/>
  <c r="AU71" i="2"/>
  <c r="AU115" i="2"/>
  <c r="AU147" i="2"/>
  <c r="AU171" i="2"/>
  <c r="AU195" i="2"/>
  <c r="AU219" i="2"/>
  <c r="AU243" i="2"/>
  <c r="AU267" i="2"/>
  <c r="AU24" i="2"/>
  <c r="AU52" i="2"/>
  <c r="AU82" i="2"/>
  <c r="AU110" i="2"/>
  <c r="AU140" i="2"/>
  <c r="AU168" i="2"/>
  <c r="AU196" i="2"/>
  <c r="AU226" i="2"/>
  <c r="AU254" i="2"/>
  <c r="AU29" i="2"/>
  <c r="AU85" i="2"/>
  <c r="AU83" i="2"/>
  <c r="AU153" i="2"/>
  <c r="AU209" i="2"/>
  <c r="AU269" i="2"/>
  <c r="AU107" i="2"/>
  <c r="AU163" i="2"/>
  <c r="AU211" i="2"/>
  <c r="AU255" i="2"/>
  <c r="AU32" i="2"/>
  <c r="AU60" i="2"/>
  <c r="AU88" i="2"/>
  <c r="AU118" i="2"/>
  <c r="AU146" i="2"/>
  <c r="AU176" i="2"/>
  <c r="AU204" i="2"/>
  <c r="AU232" i="2"/>
  <c r="AU262" i="2"/>
  <c r="AU41" i="2"/>
  <c r="AU101" i="2"/>
  <c r="AU109" i="2"/>
  <c r="AU165" i="2"/>
  <c r="AU225" i="2"/>
  <c r="AU23" i="2"/>
  <c r="AU123" i="2"/>
  <c r="AU175" i="2"/>
  <c r="AU223" i="2"/>
  <c r="AU259" i="2"/>
  <c r="AU36" i="2"/>
  <c r="AU64" i="2"/>
  <c r="AU94" i="2"/>
  <c r="AU122" i="2"/>
  <c r="AU152" i="2"/>
  <c r="AU180" i="2"/>
  <c r="AU208" i="2"/>
  <c r="AU238" i="2"/>
  <c r="AU266" i="2"/>
  <c r="AU53" i="2"/>
  <c r="AU19" i="2"/>
  <c r="AU117" i="2"/>
  <c r="AU177" i="2"/>
  <c r="AU233" i="2"/>
  <c r="AU47" i="2"/>
  <c r="AU131" i="2"/>
  <c r="AU183" i="2"/>
  <c r="AU231" i="2"/>
  <c r="AU263" i="2"/>
  <c r="AU10" i="2"/>
  <c r="AU38" i="2"/>
  <c r="AU68" i="2"/>
  <c r="AU96" i="2"/>
  <c r="AU124" i="2"/>
  <c r="AU154" i="2"/>
  <c r="AU182" i="2"/>
  <c r="AU212" i="2"/>
  <c r="AU240" i="2"/>
  <c r="AU268" i="2"/>
  <c r="AU57" i="2"/>
  <c r="AU27" i="2"/>
  <c r="AU125" i="2"/>
  <c r="AU181" i="2"/>
  <c r="AU237" i="2"/>
  <c r="AU55" i="2"/>
  <c r="AU135" i="2"/>
  <c r="AU187" i="2"/>
  <c r="AU235" i="2"/>
  <c r="AU271" i="2"/>
  <c r="AU16" i="2"/>
  <c r="AU46" i="2"/>
  <c r="AU74" i="2"/>
  <c r="AU104" i="2"/>
  <c r="AU132" i="2"/>
  <c r="AU160" i="2"/>
  <c r="AU190" i="2"/>
  <c r="AU218" i="2"/>
  <c r="AU248" i="2"/>
  <c r="AU13" i="2"/>
  <c r="AU69" i="2"/>
  <c r="AU59" i="2"/>
  <c r="AU137" i="2"/>
  <c r="AU197" i="2"/>
  <c r="AU253" i="2"/>
  <c r="AU79" i="2"/>
  <c r="AU151" i="2"/>
  <c r="AU199" i="2"/>
  <c r="AU239" i="2"/>
  <c r="AU136" i="2"/>
  <c r="AU81" i="2"/>
  <c r="AU159" i="2"/>
  <c r="AU108" i="2"/>
  <c r="AU166" i="2"/>
  <c r="AU75" i="2"/>
  <c r="AU207" i="2"/>
  <c r="AU252" i="2"/>
  <c r="AU103" i="2"/>
  <c r="AU22" i="2"/>
  <c r="AU194" i="2"/>
  <c r="AU149" i="2"/>
  <c r="AU247" i="2"/>
  <c r="AU261" i="2"/>
  <c r="AU50" i="2"/>
  <c r="AU224" i="2"/>
  <c r="AU205" i="2"/>
  <c r="AU80" i="2"/>
  <c r="AU21" i="2"/>
  <c r="AQ42" i="2"/>
  <c r="AQ64" i="2"/>
  <c r="AQ102" i="2"/>
  <c r="AQ138" i="2"/>
  <c r="AQ25" i="2"/>
  <c r="AQ41" i="2"/>
  <c r="AQ61" i="2"/>
  <c r="AQ127" i="2"/>
  <c r="AQ73" i="2"/>
  <c r="AQ12" i="2"/>
  <c r="AQ28" i="2"/>
  <c r="AQ90" i="2"/>
  <c r="AQ126" i="2"/>
  <c r="AQ13" i="2"/>
  <c r="AQ10" i="2"/>
  <c r="AQ30" i="2"/>
  <c r="AQ54" i="2"/>
  <c r="AQ166" i="2"/>
  <c r="AQ241" i="2"/>
  <c r="AQ271" i="2"/>
  <c r="AQ117" i="2"/>
  <c r="AQ184" i="2"/>
  <c r="AQ78" i="2"/>
  <c r="AQ114" i="2"/>
  <c r="AQ150" i="2"/>
  <c r="AQ37" i="2"/>
  <c r="AQ79" i="2"/>
  <c r="AQ111" i="2"/>
  <c r="AQ151" i="2"/>
  <c r="AQ133" i="2"/>
  <c r="AQ77" i="2"/>
  <c r="AQ66" i="2"/>
  <c r="AQ124" i="2"/>
  <c r="AQ178" i="2"/>
  <c r="AQ49" i="2"/>
  <c r="AQ103" i="2"/>
  <c r="AQ175" i="2"/>
  <c r="AQ211" i="2"/>
  <c r="AQ239" i="2"/>
  <c r="AQ153" i="2"/>
  <c r="AQ101" i="2"/>
  <c r="AQ252" i="2"/>
  <c r="AQ157" i="2"/>
  <c r="AQ18" i="2"/>
  <c r="AQ82" i="2"/>
  <c r="AQ136" i="2"/>
  <c r="AQ21" i="2"/>
  <c r="AQ57" i="2"/>
  <c r="AQ185" i="2"/>
  <c r="AQ217" i="2"/>
  <c r="AQ247" i="2"/>
  <c r="AQ69" i="2"/>
  <c r="AQ182" i="2"/>
  <c r="AQ238" i="2"/>
  <c r="AQ149" i="2"/>
  <c r="AQ109" i="2"/>
  <c r="AQ216" i="2"/>
  <c r="AQ26" i="2"/>
  <c r="AQ88" i="2"/>
  <c r="AQ142" i="2"/>
  <c r="AQ27" i="2"/>
  <c r="AQ63" i="2"/>
  <c r="AQ131" i="2"/>
  <c r="AQ191" i="2"/>
  <c r="AQ223" i="2"/>
  <c r="AQ89" i="2"/>
  <c r="AQ190" i="2"/>
  <c r="AQ246" i="2"/>
  <c r="AQ188" i="2"/>
  <c r="AQ173" i="2"/>
  <c r="AQ264" i="2"/>
  <c r="AQ40" i="2"/>
  <c r="AQ100" i="2"/>
  <c r="AQ154" i="2"/>
  <c r="AQ29" i="2"/>
  <c r="AQ135" i="2"/>
  <c r="AQ193" i="2"/>
  <c r="AQ225" i="2"/>
  <c r="AQ253" i="2"/>
  <c r="AQ97" i="2"/>
  <c r="AQ194" i="2"/>
  <c r="AQ254" i="2"/>
  <c r="AQ196" i="2"/>
  <c r="AQ192" i="2"/>
  <c r="AQ46" i="2"/>
  <c r="AQ106" i="2"/>
  <c r="AQ160" i="2"/>
  <c r="AQ39" i="2"/>
  <c r="AQ261" i="2"/>
  <c r="AQ121" i="2"/>
  <c r="AQ256" i="2"/>
  <c r="AQ62" i="2"/>
  <c r="AQ209" i="2"/>
  <c r="AQ244" i="2"/>
  <c r="AQ118" i="2"/>
  <c r="AQ237" i="2"/>
  <c r="AQ93" i="2"/>
  <c r="AQ95" i="2"/>
  <c r="AQ85" i="2"/>
  <c r="AQ172" i="2"/>
  <c r="AQ265" i="2"/>
  <c r="AQ218" i="2"/>
  <c r="AQ167" i="2"/>
  <c r="AQ45" i="2"/>
  <c r="AQ145" i="2"/>
  <c r="AH261" i="2"/>
  <c r="AH260" i="2"/>
  <c r="AH263" i="2"/>
  <c r="AH233" i="2"/>
  <c r="AH228" i="2"/>
  <c r="AH229" i="2"/>
  <c r="AH195" i="2"/>
  <c r="AH191" i="2"/>
  <c r="AH194" i="2"/>
  <c r="AH189" i="2"/>
  <c r="AH186" i="2"/>
  <c r="AH185" i="2"/>
  <c r="AH108" i="2"/>
  <c r="AH110" i="2"/>
  <c r="AH107" i="2"/>
  <c r="AH92" i="2"/>
  <c r="AH93" i="2"/>
  <c r="AH91" i="2"/>
  <c r="AH33" i="2"/>
  <c r="BF14" i="2" a="1"/>
  <c r="BF14" i="2" s="1"/>
  <c r="AH14" i="2"/>
  <c r="AQ269" i="2"/>
  <c r="AQ251" i="2"/>
  <c r="AQ233" i="2"/>
  <c r="AQ229" i="2"/>
  <c r="AQ222" i="2"/>
  <c r="AQ215" i="2"/>
  <c r="AQ204" i="2"/>
  <c r="AQ197" i="2"/>
  <c r="AQ186" i="2"/>
  <c r="AQ179" i="2"/>
  <c r="AQ161" i="2"/>
  <c r="AQ119" i="2"/>
  <c r="AQ107" i="2"/>
  <c r="AQ86" i="2"/>
  <c r="AQ74" i="2"/>
  <c r="AQ65" i="2"/>
  <c r="AQ53" i="2"/>
  <c r="AH190" i="2"/>
  <c r="AH234" i="2"/>
  <c r="AH30" i="2"/>
  <c r="AH239" i="2"/>
  <c r="AH242" i="2"/>
  <c r="AH241" i="2"/>
  <c r="AH238" i="2"/>
  <c r="AH200" i="2"/>
  <c r="AH199" i="2"/>
  <c r="AH151" i="2"/>
  <c r="AH154" i="2"/>
  <c r="AH153" i="2"/>
  <c r="AH156" i="2"/>
  <c r="AH120" i="2"/>
  <c r="AH116" i="2"/>
  <c r="AH115" i="2"/>
  <c r="AQ240" i="2"/>
  <c r="AH29" i="2"/>
  <c r="AH203" i="2"/>
  <c r="AH36" i="2"/>
  <c r="AH264" i="2"/>
  <c r="AH157" i="2"/>
  <c r="AH205" i="2"/>
  <c r="AH170" i="2"/>
  <c r="AH262" i="2"/>
  <c r="AH173" i="2"/>
  <c r="AQ228" i="2"/>
  <c r="AQ210" i="2"/>
  <c r="AQ203" i="2"/>
  <c r="AQ155" i="2"/>
  <c r="AH259" i="2"/>
  <c r="AH258" i="2"/>
  <c r="AH253" i="2"/>
  <c r="AH257" i="2"/>
  <c r="AH248" i="2"/>
  <c r="AH247" i="2"/>
  <c r="AH249" i="2"/>
  <c r="AH176" i="2"/>
  <c r="AH172" i="2"/>
  <c r="AH174" i="2"/>
  <c r="AH82" i="2"/>
  <c r="AH84" i="2"/>
  <c r="AH80" i="2"/>
  <c r="AH78" i="2"/>
  <c r="AH83" i="2"/>
  <c r="AH54" i="2"/>
  <c r="AH53" i="2"/>
  <c r="AH55" i="2"/>
  <c r="AH51" i="2"/>
  <c r="AP52" i="2"/>
  <c r="AH23" i="2"/>
  <c r="AH28" i="2"/>
  <c r="AH27" i="2"/>
  <c r="AH165" i="2"/>
  <c r="AH106" i="2"/>
  <c r="AH35" i="2"/>
  <c r="AH26" i="2"/>
  <c r="AH244" i="2"/>
  <c r="AH111" i="2"/>
  <c r="AH256" i="2"/>
  <c r="AH188" i="2"/>
  <c r="AQ266" i="2"/>
  <c r="AH210" i="2"/>
  <c r="AH206" i="2"/>
  <c r="AH171" i="2"/>
  <c r="AQ258" i="2"/>
  <c r="AH13" i="2"/>
  <c r="AH265" i="2"/>
  <c r="AH117" i="2"/>
  <c r="AQ83" i="2"/>
  <c r="AH130" i="2"/>
  <c r="AH131" i="2"/>
  <c r="AH48" i="2"/>
  <c r="AH187" i="2"/>
  <c r="AH45" i="2"/>
  <c r="AH204" i="2"/>
  <c r="AH175" i="2"/>
  <c r="AH159" i="2"/>
  <c r="AH139" i="2"/>
  <c r="AH133" i="2"/>
  <c r="AH128" i="2"/>
  <c r="AH112" i="2"/>
  <c r="AH42" i="2"/>
  <c r="AH40" i="2"/>
  <c r="AH17" i="2"/>
  <c r="AQ272" i="2"/>
  <c r="AQ236" i="2"/>
  <c r="AQ232" i="2"/>
  <c r="AQ214" i="2"/>
  <c r="AQ200" i="2"/>
  <c r="AQ189" i="2"/>
  <c r="AQ148" i="2"/>
  <c r="AQ98" i="2"/>
  <c r="AQ94" i="2"/>
  <c r="AQ15" i="2"/>
  <c r="AH267" i="2"/>
  <c r="AH252" i="2"/>
  <c r="AH218" i="2"/>
  <c r="AH213" i="2"/>
  <c r="AH212" i="2"/>
  <c r="AH207" i="2"/>
  <c r="AH208" i="2"/>
  <c r="AH197" i="2"/>
  <c r="AH146" i="2"/>
  <c r="AH147" i="2"/>
  <c r="AH118" i="2"/>
  <c r="AH109" i="2"/>
  <c r="AH90" i="2"/>
  <c r="AH88" i="2"/>
  <c r="AH89" i="2"/>
  <c r="AH86" i="2"/>
  <c r="AH81" i="2"/>
  <c r="AH62" i="2"/>
  <c r="AH61" i="2"/>
  <c r="AH63" i="2"/>
  <c r="AQ257" i="2"/>
  <c r="AQ235" i="2"/>
  <c r="AQ221" i="2"/>
  <c r="AQ181" i="2"/>
  <c r="AQ174" i="2"/>
  <c r="AQ143" i="2"/>
  <c r="AQ122" i="2"/>
  <c r="AQ110" i="2"/>
  <c r="AQ14" i="2"/>
  <c r="AH217" i="2"/>
  <c r="AH202" i="2"/>
  <c r="AH193" i="2"/>
  <c r="AH168" i="2"/>
  <c r="AH166" i="2"/>
  <c r="AH50" i="2"/>
  <c r="AH31" i="2"/>
  <c r="AP28" i="2"/>
  <c r="AH25" i="2"/>
  <c r="AQ260" i="2"/>
  <c r="AQ249" i="2"/>
  <c r="AQ242" i="2"/>
  <c r="AQ224" i="2"/>
  <c r="AQ213" i="2"/>
  <c r="AQ206" i="2"/>
  <c r="AQ170" i="2"/>
  <c r="AQ159" i="2"/>
  <c r="AQ134" i="2"/>
  <c r="AQ130" i="2"/>
  <c r="AQ113" i="2"/>
  <c r="AQ105" i="2"/>
  <c r="AQ76" i="2"/>
  <c r="AQ51" i="2"/>
  <c r="AQ22" i="2"/>
  <c r="AH270" i="2"/>
  <c r="AH246" i="2"/>
  <c r="AH231" i="2"/>
  <c r="AH192" i="2"/>
  <c r="AH163" i="2"/>
  <c r="AH161" i="2"/>
  <c r="AH145" i="2"/>
  <c r="AH141" i="2"/>
  <c r="AH136" i="2"/>
  <c r="AQ270" i="2"/>
  <c r="AQ263" i="2"/>
  <c r="AQ259" i="2"/>
  <c r="AQ245" i="2"/>
  <c r="AQ234" i="2"/>
  <c r="AQ227" i="2"/>
  <c r="AQ205" i="2"/>
  <c r="AQ198" i="2"/>
  <c r="AQ180" i="2"/>
  <c r="AQ169" i="2"/>
  <c r="AQ162" i="2"/>
  <c r="AQ158" i="2"/>
  <c r="AQ146" i="2"/>
  <c r="AQ137" i="2"/>
  <c r="AQ71" i="2"/>
  <c r="AQ50" i="2"/>
  <c r="AQ38" i="2"/>
  <c r="AQ17" i="2"/>
  <c r="AH269" i="2"/>
  <c r="AH184" i="2"/>
  <c r="AH152" i="2"/>
  <c r="AH126" i="2"/>
  <c r="AH125" i="2"/>
  <c r="AH105" i="2"/>
  <c r="AH58" i="2"/>
  <c r="AH24" i="2"/>
  <c r="AQ273" i="2"/>
  <c r="AQ262" i="2"/>
  <c r="AQ230" i="2"/>
  <c r="AQ212" i="2"/>
  <c r="AQ201" i="2"/>
  <c r="AQ141" i="2"/>
  <c r="AQ112" i="2"/>
  <c r="AQ87" i="2"/>
  <c r="AQ58" i="2"/>
  <c r="AQ33" i="2"/>
  <c r="BF15" i="2" a="1"/>
  <c r="BF15" i="2" s="1"/>
  <c r="AB114" i="2" s="1"/>
  <c r="AQ70" i="2"/>
  <c r="AQ52" i="2"/>
  <c r="AQ34" i="2"/>
  <c r="AQ16" i="2"/>
  <c r="BF17" i="2" a="1"/>
  <c r="BF17" i="2" s="1"/>
  <c r="AD34" i="2" s="1"/>
  <c r="AM9" i="2"/>
  <c r="AT9" i="2" s="1"/>
  <c r="AU18" i="2"/>
  <c r="AN9" i="2"/>
  <c r="AU9" i="2" s="1"/>
  <c r="AP21" i="2"/>
  <c r="AP33" i="2"/>
  <c r="AP45" i="2"/>
  <c r="AP57" i="2"/>
  <c r="AP69" i="2"/>
  <c r="AP81" i="2"/>
  <c r="AP93" i="2"/>
  <c r="AP105" i="2"/>
  <c r="AP117" i="2"/>
  <c r="AP129" i="2"/>
  <c r="AP141" i="2"/>
  <c r="AP153" i="2"/>
  <c r="AP165" i="2"/>
  <c r="AP177" i="2"/>
  <c r="AP189" i="2"/>
  <c r="AP201" i="2"/>
  <c r="AP213" i="2"/>
  <c r="AP225" i="2"/>
  <c r="AP237" i="2"/>
  <c r="AP249" i="2"/>
  <c r="AP261" i="2"/>
  <c r="AP273" i="2"/>
  <c r="AP30" i="2"/>
  <c r="AP54" i="2"/>
  <c r="AP78" i="2"/>
  <c r="AP102" i="2"/>
  <c r="AP126" i="2"/>
  <c r="AP150" i="2"/>
  <c r="AP174" i="2"/>
  <c r="AP198" i="2"/>
  <c r="AP222" i="2"/>
  <c r="AP246" i="2"/>
  <c r="AP270" i="2"/>
  <c r="AP264" i="2"/>
  <c r="AP240" i="2"/>
  <c r="AP216" i="2"/>
  <c r="AP192" i="2"/>
  <c r="AP168" i="2"/>
  <c r="AP144" i="2"/>
  <c r="AP120" i="2"/>
  <c r="AP96" i="2"/>
  <c r="AP72" i="2"/>
  <c r="AP48" i="2"/>
  <c r="AP24" i="2"/>
  <c r="AP11" i="2"/>
  <c r="AP23" i="2"/>
  <c r="AP35" i="2"/>
  <c r="AP47" i="2"/>
  <c r="AP59" i="2"/>
  <c r="AP71" i="2"/>
  <c r="AP83" i="2"/>
  <c r="AP95" i="2"/>
  <c r="AP107" i="2"/>
  <c r="AP119" i="2"/>
  <c r="AP131" i="2"/>
  <c r="AP143" i="2"/>
  <c r="AP155" i="2"/>
  <c r="AP167" i="2"/>
  <c r="AP179" i="2"/>
  <c r="AP191" i="2"/>
  <c r="AP203" i="2"/>
  <c r="AP215" i="2"/>
  <c r="AP227" i="2"/>
  <c r="AP239" i="2"/>
  <c r="AP251" i="2"/>
  <c r="AP263" i="2"/>
  <c r="AP10" i="2"/>
  <c r="AP34" i="2"/>
  <c r="AP58" i="2"/>
  <c r="AP82" i="2"/>
  <c r="AP106" i="2"/>
  <c r="AP130" i="2"/>
  <c r="AP154" i="2"/>
  <c r="AP178" i="2"/>
  <c r="AP202" i="2"/>
  <c r="AP226" i="2"/>
  <c r="AP250" i="2"/>
  <c r="AP274" i="2"/>
  <c r="AP260" i="2"/>
  <c r="AP236" i="2"/>
  <c r="AP212" i="2"/>
  <c r="AP188" i="2"/>
  <c r="AP164" i="2"/>
  <c r="AP140" i="2"/>
  <c r="AP116" i="2"/>
  <c r="AP92" i="2"/>
  <c r="AP68" i="2"/>
  <c r="AP44" i="2"/>
  <c r="AP20" i="2"/>
  <c r="AP13" i="2"/>
  <c r="AP25" i="2"/>
  <c r="AP37" i="2"/>
  <c r="AP49" i="2"/>
  <c r="AP61" i="2"/>
  <c r="AP73" i="2"/>
  <c r="AP85" i="2"/>
  <c r="AP97" i="2"/>
  <c r="AP109" i="2"/>
  <c r="AP121" i="2"/>
  <c r="AP133" i="2"/>
  <c r="AP145" i="2"/>
  <c r="AP157" i="2"/>
  <c r="AP169" i="2"/>
  <c r="AP181" i="2"/>
  <c r="AP193" i="2"/>
  <c r="AP205" i="2"/>
  <c r="AP217" i="2"/>
  <c r="AP229" i="2"/>
  <c r="AP241" i="2"/>
  <c r="AP253" i="2"/>
  <c r="AP265" i="2"/>
  <c r="AP14" i="2"/>
  <c r="AP38" i="2"/>
  <c r="AP62" i="2"/>
  <c r="AP86" i="2"/>
  <c r="AP110" i="2"/>
  <c r="AP134" i="2"/>
  <c r="AP158" i="2"/>
  <c r="AP182" i="2"/>
  <c r="AP206" i="2"/>
  <c r="AP230" i="2"/>
  <c r="AP254" i="2"/>
  <c r="AP256" i="2"/>
  <c r="AP232" i="2"/>
  <c r="AP208" i="2"/>
  <c r="AP184" i="2"/>
  <c r="AP160" i="2"/>
  <c r="AP136" i="2"/>
  <c r="AP112" i="2"/>
  <c r="AP88" i="2"/>
  <c r="AP64" i="2"/>
  <c r="AP40" i="2"/>
  <c r="AP16" i="2"/>
  <c r="AP15" i="2"/>
  <c r="AP27" i="2"/>
  <c r="AP39" i="2"/>
  <c r="AP51" i="2"/>
  <c r="AP63" i="2"/>
  <c r="AP75" i="2"/>
  <c r="AP87" i="2"/>
  <c r="AP99" i="2"/>
  <c r="AP111" i="2"/>
  <c r="AP123" i="2"/>
  <c r="AP135" i="2"/>
  <c r="AP147" i="2"/>
  <c r="AP159" i="2"/>
  <c r="AP171" i="2"/>
  <c r="AP183" i="2"/>
  <c r="AP195" i="2"/>
  <c r="AP207" i="2"/>
  <c r="AP219" i="2"/>
  <c r="AP231" i="2"/>
  <c r="AP243" i="2"/>
  <c r="AP255" i="2"/>
  <c r="AP267" i="2"/>
  <c r="AP18" i="2"/>
  <c r="AP42" i="2"/>
  <c r="AP66" i="2"/>
  <c r="AP90" i="2"/>
  <c r="AP114" i="2"/>
  <c r="AP138" i="2"/>
  <c r="AP162" i="2"/>
  <c r="AP186" i="2"/>
  <c r="AP210" i="2"/>
  <c r="AP234" i="2"/>
  <c r="AP258" i="2"/>
  <c r="AP252" i="2"/>
  <c r="AP228" i="2"/>
  <c r="AP204" i="2"/>
  <c r="AP180" i="2"/>
  <c r="AP156" i="2"/>
  <c r="AP132" i="2"/>
  <c r="AP108" i="2"/>
  <c r="AP84" i="2"/>
  <c r="AP60" i="2"/>
  <c r="AP36" i="2"/>
  <c r="AP12" i="2"/>
  <c r="AP17" i="2"/>
  <c r="AP29" i="2"/>
  <c r="AP41" i="2"/>
  <c r="AP53" i="2"/>
  <c r="AP65" i="2"/>
  <c r="AP77" i="2"/>
  <c r="AP89" i="2"/>
  <c r="AP101" i="2"/>
  <c r="AP113" i="2"/>
  <c r="AP125" i="2"/>
  <c r="AP137" i="2"/>
  <c r="AP149" i="2"/>
  <c r="AP161" i="2"/>
  <c r="AP173" i="2"/>
  <c r="AP185" i="2"/>
  <c r="AP197" i="2"/>
  <c r="AP209" i="2"/>
  <c r="AP221" i="2"/>
  <c r="AP233" i="2"/>
  <c r="AP245" i="2"/>
  <c r="AP257" i="2"/>
  <c r="AP269" i="2"/>
  <c r="AP22" i="2"/>
  <c r="AP46" i="2"/>
  <c r="AP70" i="2"/>
  <c r="AP94" i="2"/>
  <c r="AP118" i="2"/>
  <c r="AP142" i="2"/>
  <c r="AP166" i="2"/>
  <c r="AP190" i="2"/>
  <c r="AP214" i="2"/>
  <c r="AP238" i="2"/>
  <c r="AP262" i="2"/>
  <c r="AP272" i="2"/>
  <c r="AP248" i="2"/>
  <c r="AP224" i="2"/>
  <c r="AP200" i="2"/>
  <c r="AP176" i="2"/>
  <c r="AP152" i="2"/>
  <c r="AP128" i="2"/>
  <c r="AP104" i="2"/>
  <c r="AP80" i="2"/>
  <c r="AP56" i="2"/>
  <c r="AP32" i="2"/>
  <c r="AP100" i="2"/>
  <c r="AP124" i="2"/>
  <c r="AP148" i="2"/>
  <c r="AP172" i="2"/>
  <c r="AP196" i="2"/>
  <c r="AP220" i="2"/>
  <c r="AP244" i="2"/>
  <c r="AP268" i="2"/>
  <c r="AP266" i="2"/>
  <c r="AP242" i="2"/>
  <c r="AP218" i="2"/>
  <c r="AP194" i="2"/>
  <c r="AP170" i="2"/>
  <c r="AP146" i="2"/>
  <c r="AP122" i="2"/>
  <c r="AP98" i="2"/>
  <c r="AP74" i="2"/>
  <c r="AP50" i="2"/>
  <c r="AP26" i="2"/>
  <c r="AP271" i="2"/>
  <c r="AP259" i="2"/>
  <c r="AP247" i="2"/>
  <c r="AP235" i="2"/>
  <c r="AP223" i="2"/>
  <c r="AP211" i="2"/>
  <c r="AP199" i="2"/>
  <c r="AP187" i="2"/>
  <c r="AP175" i="2"/>
  <c r="AP163" i="2"/>
  <c r="AP151" i="2"/>
  <c r="AP139" i="2"/>
  <c r="AP127" i="2"/>
  <c r="AP115" i="2"/>
  <c r="AP103" i="2"/>
  <c r="AP91" i="2"/>
  <c r="AP79" i="2"/>
  <c r="AP67" i="2"/>
  <c r="AP55" i="2"/>
  <c r="AP43" i="2"/>
  <c r="AP31" i="2"/>
  <c r="AP19" i="2"/>
  <c r="AS12" i="2"/>
  <c r="AS24" i="2"/>
  <c r="AS36" i="2"/>
  <c r="AS48" i="2"/>
  <c r="AS18" i="2"/>
  <c r="AS30" i="2"/>
  <c r="AS42" i="2"/>
  <c r="AS54" i="2"/>
  <c r="AS66" i="2"/>
  <c r="AS78" i="2"/>
  <c r="AS90" i="2"/>
  <c r="AS102" i="2"/>
  <c r="AS114" i="2"/>
  <c r="AS126" i="2"/>
  <c r="AS138" i="2"/>
  <c r="AS150" i="2"/>
  <c r="AS162" i="2"/>
  <c r="AS174" i="2"/>
  <c r="AS186" i="2"/>
  <c r="AS198" i="2"/>
  <c r="AS210" i="2"/>
  <c r="AS222" i="2"/>
  <c r="AS20" i="2"/>
  <c r="AS38" i="2"/>
  <c r="AS56" i="2"/>
  <c r="AS70" i="2"/>
  <c r="AS84" i="2"/>
  <c r="AS98" i="2"/>
  <c r="AS112" i="2"/>
  <c r="AS128" i="2"/>
  <c r="AS142" i="2"/>
  <c r="AS156" i="2"/>
  <c r="AS170" i="2"/>
  <c r="AS184" i="2"/>
  <c r="AS200" i="2"/>
  <c r="AS214" i="2"/>
  <c r="AS228" i="2"/>
  <c r="AS240" i="2"/>
  <c r="AS252" i="2"/>
  <c r="AS264" i="2"/>
  <c r="AS11" i="2"/>
  <c r="AS35" i="2"/>
  <c r="AS59" i="2"/>
  <c r="AS83" i="2"/>
  <c r="AS107" i="2"/>
  <c r="AS131" i="2"/>
  <c r="AS155" i="2"/>
  <c r="AS179" i="2"/>
  <c r="AS203" i="2"/>
  <c r="AS227" i="2"/>
  <c r="AS251" i="2"/>
  <c r="AS273" i="2"/>
  <c r="AS249" i="2"/>
  <c r="AS225" i="2"/>
  <c r="AS201" i="2"/>
  <c r="AS177" i="2"/>
  <c r="AS153" i="2"/>
  <c r="AS129" i="2"/>
  <c r="AS105" i="2"/>
  <c r="AS81" i="2"/>
  <c r="AS57" i="2"/>
  <c r="AS33" i="2"/>
  <c r="AL9" i="2"/>
  <c r="AS9" i="2" s="1"/>
  <c r="AS22" i="2"/>
  <c r="AS40" i="2"/>
  <c r="AS58" i="2"/>
  <c r="AS72" i="2"/>
  <c r="AS86" i="2"/>
  <c r="AS100" i="2"/>
  <c r="AS116" i="2"/>
  <c r="AS130" i="2"/>
  <c r="AS144" i="2"/>
  <c r="AS158" i="2"/>
  <c r="AS172" i="2"/>
  <c r="AS188" i="2"/>
  <c r="AS202" i="2"/>
  <c r="AS216" i="2"/>
  <c r="AS230" i="2"/>
  <c r="AS242" i="2"/>
  <c r="AS254" i="2"/>
  <c r="AS266" i="2"/>
  <c r="AS15" i="2"/>
  <c r="AS39" i="2"/>
  <c r="AS63" i="2"/>
  <c r="AS87" i="2"/>
  <c r="AS111" i="2"/>
  <c r="AS135" i="2"/>
  <c r="AS159" i="2"/>
  <c r="AS183" i="2"/>
  <c r="AS207" i="2"/>
  <c r="AS231" i="2"/>
  <c r="AS255" i="2"/>
  <c r="AS269" i="2"/>
  <c r="AS245" i="2"/>
  <c r="AS221" i="2"/>
  <c r="AS197" i="2"/>
  <c r="AS173" i="2"/>
  <c r="AS149" i="2"/>
  <c r="AS125" i="2"/>
  <c r="AS101" i="2"/>
  <c r="AS77" i="2"/>
  <c r="AS53" i="2"/>
  <c r="AS29" i="2"/>
  <c r="AS10" i="2"/>
  <c r="AS28" i="2"/>
  <c r="AS46" i="2"/>
  <c r="AS62" i="2"/>
  <c r="AS76" i="2"/>
  <c r="AS92" i="2"/>
  <c r="AS106" i="2"/>
  <c r="AS120" i="2"/>
  <c r="AS14" i="2"/>
  <c r="AS50" i="2"/>
  <c r="AS80" i="2"/>
  <c r="AS108" i="2"/>
  <c r="AS134" i="2"/>
  <c r="AS154" i="2"/>
  <c r="AS178" i="2"/>
  <c r="AS196" i="2"/>
  <c r="AS220" i="2"/>
  <c r="AS238" i="2"/>
  <c r="AS258" i="2"/>
  <c r="AS274" i="2"/>
  <c r="AS47" i="2"/>
  <c r="AS79" i="2"/>
  <c r="AS119" i="2"/>
  <c r="AS151" i="2"/>
  <c r="AS191" i="2"/>
  <c r="AS223" i="2"/>
  <c r="AS263" i="2"/>
  <c r="AS253" i="2"/>
  <c r="AS213" i="2"/>
  <c r="AS181" i="2"/>
  <c r="AS141" i="2"/>
  <c r="AS109" i="2"/>
  <c r="AS69" i="2"/>
  <c r="AS37" i="2"/>
  <c r="AS16" i="2"/>
  <c r="AS52" i="2"/>
  <c r="AS82" i="2"/>
  <c r="AS110" i="2"/>
  <c r="AS136" i="2"/>
  <c r="AS160" i="2"/>
  <c r="AS180" i="2"/>
  <c r="AS204" i="2"/>
  <c r="AS224" i="2"/>
  <c r="AS244" i="2"/>
  <c r="AS260" i="2"/>
  <c r="AS19" i="2"/>
  <c r="AS51" i="2"/>
  <c r="AS91" i="2"/>
  <c r="AS123" i="2"/>
  <c r="AS163" i="2"/>
  <c r="AS195" i="2"/>
  <c r="AS235" i="2"/>
  <c r="AS267" i="2"/>
  <c r="AS241" i="2"/>
  <c r="AS209" i="2"/>
  <c r="AS169" i="2"/>
  <c r="AS137" i="2"/>
  <c r="AS97" i="2"/>
  <c r="AS65" i="2"/>
  <c r="AS25" i="2"/>
  <c r="AS26" i="2"/>
  <c r="AS60" i="2"/>
  <c r="AS88" i="2"/>
  <c r="AS118" i="2"/>
  <c r="AS140" i="2"/>
  <c r="AS164" i="2"/>
  <c r="AS182" i="2"/>
  <c r="AS206" i="2"/>
  <c r="AS226" i="2"/>
  <c r="AS246" i="2"/>
  <c r="AS262" i="2"/>
  <c r="AS23" i="2"/>
  <c r="AS55" i="2"/>
  <c r="AS95" i="2"/>
  <c r="AS127" i="2"/>
  <c r="AS167" i="2"/>
  <c r="AS199" i="2"/>
  <c r="AS239" i="2"/>
  <c r="AS271" i="2"/>
  <c r="AS237" i="2"/>
  <c r="AS205" i="2"/>
  <c r="AS165" i="2"/>
  <c r="AS133" i="2"/>
  <c r="AS93" i="2"/>
  <c r="AS61" i="2"/>
  <c r="AS21" i="2"/>
  <c r="AS34" i="2"/>
  <c r="AS96" i="2"/>
  <c r="AS148" i="2"/>
  <c r="AS192" i="2"/>
  <c r="AS234" i="2"/>
  <c r="AS270" i="2"/>
  <c r="AS71" i="2"/>
  <c r="AS143" i="2"/>
  <c r="AS215" i="2"/>
  <c r="AS261" i="2"/>
  <c r="AS189" i="2"/>
  <c r="AS117" i="2"/>
  <c r="AS45" i="2"/>
  <c r="AS74" i="2"/>
  <c r="AS218" i="2"/>
  <c r="AS115" i="2"/>
  <c r="AS259" i="2"/>
  <c r="AS145" i="2"/>
  <c r="AS44" i="2"/>
  <c r="AS104" i="2"/>
  <c r="AS152" i="2"/>
  <c r="AS194" i="2"/>
  <c r="AS236" i="2"/>
  <c r="AS272" i="2"/>
  <c r="AS75" i="2"/>
  <c r="AS147" i="2"/>
  <c r="AS219" i="2"/>
  <c r="AS257" i="2"/>
  <c r="AS185" i="2"/>
  <c r="AS113" i="2"/>
  <c r="AS41" i="2"/>
  <c r="AS64" i="2"/>
  <c r="AS122" i="2"/>
  <c r="AS166" i="2"/>
  <c r="AS208" i="2"/>
  <c r="AS248" i="2"/>
  <c r="AS27" i="2"/>
  <c r="AS99" i="2"/>
  <c r="AS171" i="2"/>
  <c r="AS243" i="2"/>
  <c r="AS233" i="2"/>
  <c r="AS161" i="2"/>
  <c r="AS89" i="2"/>
  <c r="AS17" i="2"/>
  <c r="AS43" i="2"/>
  <c r="AS73" i="2"/>
  <c r="AS68" i="2"/>
  <c r="AS124" i="2"/>
  <c r="AS168" i="2"/>
  <c r="AS212" i="2"/>
  <c r="AS250" i="2"/>
  <c r="AS31" i="2"/>
  <c r="AS103" i="2"/>
  <c r="AS175" i="2"/>
  <c r="AS247" i="2"/>
  <c r="AS229" i="2"/>
  <c r="AS157" i="2"/>
  <c r="AS85" i="2"/>
  <c r="AS13" i="2"/>
  <c r="AS132" i="2"/>
  <c r="AS176" i="2"/>
  <c r="AS256" i="2"/>
  <c r="AS187" i="2"/>
  <c r="AS217" i="2"/>
  <c r="AS32" i="2"/>
  <c r="AS67" i="2"/>
  <c r="AS49" i="2"/>
  <c r="AS121" i="2"/>
  <c r="AS193" i="2"/>
  <c r="AS232" i="2"/>
  <c r="AR16" i="2"/>
  <c r="AR28" i="2"/>
  <c r="AR40" i="2"/>
  <c r="AR52" i="2"/>
  <c r="AR64" i="2"/>
  <c r="AR76" i="2"/>
  <c r="AR88" i="2"/>
  <c r="AR100" i="2"/>
  <c r="AR112" i="2"/>
  <c r="AR124" i="2"/>
  <c r="AR136" i="2"/>
  <c r="AR148" i="2"/>
  <c r="AR160" i="2"/>
  <c r="AR172" i="2"/>
  <c r="AR184" i="2"/>
  <c r="AR196" i="2"/>
  <c r="AR33" i="2"/>
  <c r="AR57" i="2"/>
  <c r="AR81" i="2"/>
  <c r="AR105" i="2"/>
  <c r="AR129" i="2"/>
  <c r="AR153" i="2"/>
  <c r="AR177" i="2"/>
  <c r="AR199" i="2"/>
  <c r="AR211" i="2"/>
  <c r="AR223" i="2"/>
  <c r="AR235" i="2"/>
  <c r="AR247" i="2"/>
  <c r="AR259" i="2"/>
  <c r="AR271" i="2"/>
  <c r="AR47" i="2"/>
  <c r="AR95" i="2"/>
  <c r="AR143" i="2"/>
  <c r="AR191" i="2"/>
  <c r="AR218" i="2"/>
  <c r="AR242" i="2"/>
  <c r="AR266" i="2"/>
  <c r="AR59" i="2"/>
  <c r="AR155" i="2"/>
  <c r="AR224" i="2"/>
  <c r="AR272" i="2"/>
  <c r="AR99" i="2"/>
  <c r="AR195" i="2"/>
  <c r="AR244" i="2"/>
  <c r="AR18" i="2"/>
  <c r="AR30" i="2"/>
  <c r="AR42" i="2"/>
  <c r="AR54" i="2"/>
  <c r="AR66" i="2"/>
  <c r="AR78" i="2"/>
  <c r="AR90" i="2"/>
  <c r="AR102" i="2"/>
  <c r="AR114" i="2"/>
  <c r="AR126" i="2"/>
  <c r="AR138" i="2"/>
  <c r="AR150" i="2"/>
  <c r="AR162" i="2"/>
  <c r="AR174" i="2"/>
  <c r="AR186" i="2"/>
  <c r="AR13" i="2"/>
  <c r="AR37" i="2"/>
  <c r="AR61" i="2"/>
  <c r="AR85" i="2"/>
  <c r="AR109" i="2"/>
  <c r="AR133" i="2"/>
  <c r="AR157" i="2"/>
  <c r="AR181" i="2"/>
  <c r="AR201" i="2"/>
  <c r="AR213" i="2"/>
  <c r="AR225" i="2"/>
  <c r="AR237" i="2"/>
  <c r="AR249" i="2"/>
  <c r="AR261" i="2"/>
  <c r="AR273" i="2"/>
  <c r="AR55" i="2"/>
  <c r="AR103" i="2"/>
  <c r="AR151" i="2"/>
  <c r="AR198" i="2"/>
  <c r="AR222" i="2"/>
  <c r="AR246" i="2"/>
  <c r="AR270" i="2"/>
  <c r="AR75" i="2"/>
  <c r="AR171" i="2"/>
  <c r="AR232" i="2"/>
  <c r="AR14" i="2"/>
  <c r="AR34" i="2"/>
  <c r="AR50" i="2"/>
  <c r="AR70" i="2"/>
  <c r="AR86" i="2"/>
  <c r="AR106" i="2"/>
  <c r="AR122" i="2"/>
  <c r="AR142" i="2"/>
  <c r="AR158" i="2"/>
  <c r="AR178" i="2"/>
  <c r="AR194" i="2"/>
  <c r="AR45" i="2"/>
  <c r="AR77" i="2"/>
  <c r="AR117" i="2"/>
  <c r="AR149" i="2"/>
  <c r="AR189" i="2"/>
  <c r="AR209" i="2"/>
  <c r="AR229" i="2"/>
  <c r="AR245" i="2"/>
  <c r="AR265" i="2"/>
  <c r="AR39" i="2"/>
  <c r="AR119" i="2"/>
  <c r="AR183" i="2"/>
  <c r="AR230" i="2"/>
  <c r="AR262" i="2"/>
  <c r="AR107" i="2"/>
  <c r="AR216" i="2"/>
  <c r="AR35" i="2"/>
  <c r="AR147" i="2"/>
  <c r="AR228" i="2"/>
  <c r="AR24" i="2"/>
  <c r="AR44" i="2"/>
  <c r="AR60" i="2"/>
  <c r="AR80" i="2"/>
  <c r="AR96" i="2"/>
  <c r="AR116" i="2"/>
  <c r="AR132" i="2"/>
  <c r="AR152" i="2"/>
  <c r="AR168" i="2"/>
  <c r="AR188" i="2"/>
  <c r="AR25" i="2"/>
  <c r="AR65" i="2"/>
  <c r="AR97" i="2"/>
  <c r="AR137" i="2"/>
  <c r="AR169" i="2"/>
  <c r="AR203" i="2"/>
  <c r="AR219" i="2"/>
  <c r="AR239" i="2"/>
  <c r="AR255" i="2"/>
  <c r="AR15" i="2"/>
  <c r="AR79" i="2"/>
  <c r="AR159" i="2"/>
  <c r="AR210" i="2"/>
  <c r="AR250" i="2"/>
  <c r="AR27" i="2"/>
  <c r="AR187" i="2"/>
  <c r="AR256" i="2"/>
  <c r="AR83" i="2"/>
  <c r="AR204" i="2"/>
  <c r="AR260" i="2"/>
  <c r="AR20" i="2"/>
  <c r="AR46" i="2"/>
  <c r="AR72" i="2"/>
  <c r="AR98" i="2"/>
  <c r="AR128" i="2"/>
  <c r="AR154" i="2"/>
  <c r="AR180" i="2"/>
  <c r="AR29" i="2"/>
  <c r="AR89" i="2"/>
  <c r="AR141" i="2"/>
  <c r="AR193" i="2"/>
  <c r="AR221" i="2"/>
  <c r="AR251" i="2"/>
  <c r="AR23" i="2"/>
  <c r="AR127" i="2"/>
  <c r="AR214" i="2"/>
  <c r="AR274" i="2"/>
  <c r="AR200" i="2"/>
  <c r="AR51" i="2"/>
  <c r="AR212" i="2"/>
  <c r="AR22" i="2"/>
  <c r="AR48" i="2"/>
  <c r="AR74" i="2"/>
  <c r="AR104" i="2"/>
  <c r="AR130" i="2"/>
  <c r="AR156" i="2"/>
  <c r="AR182" i="2"/>
  <c r="AR41" i="2"/>
  <c r="AR93" i="2"/>
  <c r="AR145" i="2"/>
  <c r="AR197" i="2"/>
  <c r="AR227" i="2"/>
  <c r="AR253" i="2"/>
  <c r="AR31" i="2"/>
  <c r="AR135" i="2"/>
  <c r="AR226" i="2"/>
  <c r="AR11" i="2"/>
  <c r="AR208" i="2"/>
  <c r="AR67" i="2"/>
  <c r="AR220" i="2"/>
  <c r="AR26" i="2"/>
  <c r="AR56" i="2"/>
  <c r="AR82" i="2"/>
  <c r="AR108" i="2"/>
  <c r="AR134" i="2"/>
  <c r="AR164" i="2"/>
  <c r="AR190" i="2"/>
  <c r="AR49" i="2"/>
  <c r="AR101" i="2"/>
  <c r="AR161" i="2"/>
  <c r="AR205" i="2"/>
  <c r="AR231" i="2"/>
  <c r="AR257" i="2"/>
  <c r="AR63" i="2"/>
  <c r="AR167" i="2"/>
  <c r="AR234" i="2"/>
  <c r="AR43" i="2"/>
  <c r="AR240" i="2"/>
  <c r="AR115" i="2"/>
  <c r="AR236" i="2"/>
  <c r="AR32" i="2"/>
  <c r="AR58" i="2"/>
  <c r="AR84" i="2"/>
  <c r="AR110" i="2"/>
  <c r="AR140" i="2"/>
  <c r="AR166" i="2"/>
  <c r="AR192" i="2"/>
  <c r="AR53" i="2"/>
  <c r="AR113" i="2"/>
  <c r="AR165" i="2"/>
  <c r="AR207" i="2"/>
  <c r="AR233" i="2"/>
  <c r="AR263" i="2"/>
  <c r="AR71" i="2"/>
  <c r="AR175" i="2"/>
  <c r="AR238" i="2"/>
  <c r="AR91" i="2"/>
  <c r="AR248" i="2"/>
  <c r="AR131" i="2"/>
  <c r="AR252" i="2"/>
  <c r="AR38" i="2"/>
  <c r="AR120" i="2"/>
  <c r="AR21" i="2"/>
  <c r="AR185" i="2"/>
  <c r="AR269" i="2"/>
  <c r="AR258" i="2"/>
  <c r="AR179" i="2"/>
  <c r="AR62" i="2"/>
  <c r="AR144" i="2"/>
  <c r="AR69" i="2"/>
  <c r="AR215" i="2"/>
  <c r="AR87" i="2"/>
  <c r="AR123" i="2"/>
  <c r="AR268" i="2"/>
  <c r="AR68" i="2"/>
  <c r="AR146" i="2"/>
  <c r="AR73" i="2"/>
  <c r="AR217" i="2"/>
  <c r="AR111" i="2"/>
  <c r="AR139" i="2"/>
  <c r="AR36" i="2"/>
  <c r="AR17" i="2"/>
  <c r="AR267" i="2"/>
  <c r="AR163" i="2"/>
  <c r="AR170" i="2"/>
  <c r="AR92" i="2"/>
  <c r="AR121" i="2"/>
  <c r="AR202" i="2"/>
  <c r="AR94" i="2"/>
  <c r="AR125" i="2"/>
  <c r="AR206" i="2"/>
  <c r="AR241" i="2"/>
  <c r="AR118" i="2"/>
  <c r="AR173" i="2"/>
  <c r="AR254" i="2"/>
  <c r="AK9" i="2"/>
  <c r="AR9" i="2" s="1"/>
  <c r="AS265" i="2"/>
  <c r="AS190" i="2"/>
  <c r="AS211" i="2"/>
  <c r="AS146" i="2"/>
  <c r="AS139" i="2"/>
  <c r="AS94" i="2"/>
  <c r="AS268" i="2"/>
  <c r="AR264" i="2"/>
  <c r="AR10" i="2"/>
  <c r="BF16" i="2" a="1"/>
  <c r="BF16" i="2" s="1"/>
  <c r="AT14" i="2"/>
  <c r="AT26" i="2"/>
  <c r="AT38" i="2"/>
  <c r="AT50" i="2"/>
  <c r="AT62" i="2"/>
  <c r="AT74" i="2"/>
  <c r="AT86" i="2"/>
  <c r="AT98" i="2"/>
  <c r="AT110" i="2"/>
  <c r="AT122" i="2"/>
  <c r="AT134" i="2"/>
  <c r="AT146" i="2"/>
  <c r="AT158" i="2"/>
  <c r="AT170" i="2"/>
  <c r="AT19" i="2"/>
  <c r="AT43" i="2"/>
  <c r="AT67" i="2"/>
  <c r="AT91" i="2"/>
  <c r="AT115" i="2"/>
  <c r="AT139" i="2"/>
  <c r="AT163" i="2"/>
  <c r="AT182" i="2"/>
  <c r="AT194" i="2"/>
  <c r="AT206" i="2"/>
  <c r="AT218" i="2"/>
  <c r="AT230" i="2"/>
  <c r="AT242" i="2"/>
  <c r="AT254" i="2"/>
  <c r="AT266" i="2"/>
  <c r="AT17" i="2"/>
  <c r="AT41" i="2"/>
  <c r="AT65" i="2"/>
  <c r="AT89" i="2"/>
  <c r="AT113" i="2"/>
  <c r="AT137" i="2"/>
  <c r="AT161" i="2"/>
  <c r="AT181" i="2"/>
  <c r="AT193" i="2"/>
  <c r="AT205" i="2"/>
  <c r="AT217" i="2"/>
  <c r="AT229" i="2"/>
  <c r="AT269" i="2"/>
  <c r="AT255" i="2"/>
  <c r="AT243" i="2"/>
  <c r="AT231" i="2"/>
  <c r="AT215" i="2"/>
  <c r="AT201" i="2"/>
  <c r="AT187" i="2"/>
  <c r="AT169" i="2"/>
  <c r="AT141" i="2"/>
  <c r="AT109" i="2"/>
  <c r="AT81" i="2"/>
  <c r="AT53" i="2"/>
  <c r="AT25" i="2"/>
  <c r="AT268" i="2"/>
  <c r="AT252" i="2"/>
  <c r="AT238" i="2"/>
  <c r="AT224" i="2"/>
  <c r="AT210" i="2"/>
  <c r="AT196" i="2"/>
  <c r="AT180" i="2"/>
  <c r="AT155" i="2"/>
  <c r="AT127" i="2"/>
  <c r="AT99" i="2"/>
  <c r="AT71" i="2"/>
  <c r="AT39" i="2"/>
  <c r="AT11" i="2"/>
  <c r="AT164" i="2"/>
  <c r="AT150" i="2"/>
  <c r="AT136" i="2"/>
  <c r="AT120" i="2"/>
  <c r="AT106" i="2"/>
  <c r="AT92" i="2"/>
  <c r="AT78" i="2"/>
  <c r="AT64" i="2"/>
  <c r="AT48" i="2"/>
  <c r="AT34" i="2"/>
  <c r="AT20" i="2"/>
  <c r="AT261" i="2"/>
  <c r="AT249" i="2"/>
  <c r="AT237" i="2"/>
  <c r="AT223" i="2"/>
  <c r="AT209" i="2"/>
  <c r="AT195" i="2"/>
  <c r="AT179" i="2"/>
  <c r="AT153" i="2"/>
  <c r="AT125" i="2"/>
  <c r="AT97" i="2"/>
  <c r="AT69" i="2"/>
  <c r="AT37" i="2"/>
  <c r="AT274" i="2"/>
  <c r="AT260" i="2"/>
  <c r="AT246" i="2"/>
  <c r="AT232" i="2"/>
  <c r="AT216" i="2"/>
  <c r="AT202" i="2"/>
  <c r="AT188" i="2"/>
  <c r="AT171" i="2"/>
  <c r="AT143" i="2"/>
  <c r="AT111" i="2"/>
  <c r="AT83" i="2"/>
  <c r="AT55" i="2"/>
  <c r="AT27" i="2"/>
  <c r="AT172" i="2"/>
  <c r="AT156" i="2"/>
  <c r="AT142" i="2"/>
  <c r="AT128" i="2"/>
  <c r="AT114" i="2"/>
  <c r="AT100" i="2"/>
  <c r="AT84" i="2"/>
  <c r="AT70" i="2"/>
  <c r="AT56" i="2"/>
  <c r="AT42" i="2"/>
  <c r="AT28" i="2"/>
  <c r="AT12" i="2"/>
  <c r="AU143" i="2"/>
  <c r="AU119" i="2"/>
  <c r="AU87" i="2"/>
  <c r="AU39" i="2"/>
  <c r="AU265" i="2"/>
  <c r="AU241" i="2"/>
  <c r="AU217" i="2"/>
  <c r="AU193" i="2"/>
  <c r="AU169" i="2"/>
  <c r="AU145" i="2"/>
  <c r="AU121" i="2"/>
  <c r="AU91" i="2"/>
  <c r="AU43" i="2"/>
  <c r="AU97" i="2"/>
  <c r="AU73" i="2"/>
  <c r="AU49" i="2"/>
  <c r="AU25" i="2"/>
  <c r="AU270" i="2"/>
  <c r="AU258" i="2"/>
  <c r="AU246" i="2"/>
  <c r="AU234" i="2"/>
  <c r="AU222" i="2"/>
  <c r="AU210" i="2"/>
  <c r="AU198" i="2"/>
  <c r="AU186" i="2"/>
  <c r="AU174" i="2"/>
  <c r="AU162" i="2"/>
  <c r="AU150" i="2"/>
  <c r="AU138" i="2"/>
  <c r="AU126" i="2"/>
  <c r="AU114" i="2"/>
  <c r="AU102" i="2"/>
  <c r="AU90" i="2"/>
  <c r="AU78" i="2"/>
  <c r="AU66" i="2"/>
  <c r="AU54" i="2"/>
  <c r="AU42" i="2"/>
  <c r="AU30" i="2"/>
  <c r="AQ248" i="2"/>
  <c r="AQ125" i="2"/>
  <c r="AQ208" i="2"/>
  <c r="AQ268" i="2"/>
  <c r="AQ220" i="2"/>
  <c r="AQ165" i="2"/>
  <c r="AQ274" i="2"/>
  <c r="AQ250" i="2"/>
  <c r="AQ226" i="2"/>
  <c r="AQ202" i="2"/>
  <c r="AQ177" i="2"/>
  <c r="AQ129" i="2"/>
  <c r="AQ81" i="2"/>
  <c r="AQ267" i="2"/>
  <c r="AQ255" i="2"/>
  <c r="AQ243" i="2"/>
  <c r="AQ231" i="2"/>
  <c r="AQ219" i="2"/>
  <c r="AQ207" i="2"/>
  <c r="AQ195" i="2"/>
  <c r="AQ183" i="2"/>
  <c r="AQ163" i="2"/>
  <c r="AQ139" i="2"/>
  <c r="AQ115" i="2"/>
  <c r="AQ91" i="2"/>
  <c r="AQ67" i="2"/>
  <c r="AQ55" i="2"/>
  <c r="AQ43" i="2"/>
  <c r="AQ31" i="2"/>
  <c r="AQ19" i="2"/>
  <c r="AQ176" i="2"/>
  <c r="AQ164" i="2"/>
  <c r="AQ152" i="2"/>
  <c r="AQ140" i="2"/>
  <c r="AQ128" i="2"/>
  <c r="AQ116" i="2"/>
  <c r="AQ104" i="2"/>
  <c r="AQ92" i="2"/>
  <c r="AQ80" i="2"/>
  <c r="AQ68" i="2"/>
  <c r="AQ56" i="2"/>
  <c r="AQ44" i="2"/>
  <c r="AQ32" i="2"/>
  <c r="AQ20" i="2"/>
  <c r="AQ199" i="2"/>
  <c r="AQ187" i="2"/>
  <c r="AQ171" i="2"/>
  <c r="AQ147" i="2"/>
  <c r="AQ123" i="2"/>
  <c r="AQ99" i="2"/>
  <c r="AQ75" i="2"/>
  <c r="AQ59" i="2"/>
  <c r="AQ47" i="2"/>
  <c r="AQ35" i="2"/>
  <c r="AQ23" i="2"/>
  <c r="AQ11" i="2"/>
  <c r="AQ168" i="2"/>
  <c r="AQ156" i="2"/>
  <c r="AQ144" i="2"/>
  <c r="AQ132" i="2"/>
  <c r="AQ120" i="2"/>
  <c r="AQ108" i="2"/>
  <c r="AQ96" i="2"/>
  <c r="AQ84" i="2"/>
  <c r="AQ72" i="2"/>
  <c r="AQ60" i="2"/>
  <c r="AQ48" i="2"/>
  <c r="AQ36" i="2"/>
  <c r="AQ24" i="2"/>
  <c r="BB9" i="2" a="1"/>
  <c r="BF37" i="2" l="1"/>
  <c r="BG43" i="2"/>
  <c r="BH37" i="2"/>
  <c r="BI38" i="2"/>
  <c r="BJ39" i="2"/>
  <c r="BK40" i="2"/>
  <c r="BH42" i="2"/>
  <c r="BJ43" i="2"/>
  <c r="BK44" i="2"/>
  <c r="BJ44" i="2"/>
  <c r="BG41" i="2"/>
  <c r="BI37" i="2"/>
  <c r="BJ38" i="2"/>
  <c r="BK39" i="2"/>
  <c r="BH41" i="2"/>
  <c r="BI42" i="2"/>
  <c r="BK43" i="2"/>
  <c r="BG45" i="2"/>
  <c r="BK45" i="2"/>
  <c r="BJ37" i="2"/>
  <c r="BK38" i="2"/>
  <c r="BG40" i="2"/>
  <c r="BI41" i="2"/>
  <c r="BJ42" i="2"/>
  <c r="BG44" i="2"/>
  <c r="BH45" i="2"/>
  <c r="BI39" i="2"/>
  <c r="BG42" i="2"/>
  <c r="BK37" i="2"/>
  <c r="BG39" i="2"/>
  <c r="BH40" i="2"/>
  <c r="BJ41" i="2"/>
  <c r="BK42" i="2"/>
  <c r="BH44" i="2"/>
  <c r="BI45" i="2"/>
  <c r="BG38" i="2"/>
  <c r="BH39" i="2"/>
  <c r="BI40" i="2"/>
  <c r="BK41" i="2"/>
  <c r="BH43" i="2"/>
  <c r="BI44" i="2"/>
  <c r="BJ45" i="2"/>
  <c r="BG37" i="2"/>
  <c r="BH38" i="2"/>
  <c r="BJ40" i="2"/>
  <c r="BI43" i="2"/>
  <c r="BF40" i="2"/>
  <c r="BF42" i="2"/>
  <c r="BF43" i="2"/>
  <c r="BF44" i="2"/>
  <c r="BF38" i="2"/>
  <c r="BF39" i="2"/>
  <c r="BF41" i="2"/>
  <c r="BF45" i="2"/>
  <c r="BF30" i="2"/>
  <c r="BF29" i="2"/>
  <c r="BF28" i="2"/>
  <c r="BF27" i="2"/>
  <c r="BF26" i="2"/>
  <c r="BH14" i="2"/>
  <c r="BF25" i="2"/>
  <c r="BC14" i="2"/>
  <c r="BC50" i="2"/>
  <c r="BC20" i="2"/>
  <c r="BC56" i="2"/>
  <c r="BC26" i="2"/>
  <c r="BC62" i="2"/>
  <c r="BC32" i="2"/>
  <c r="BC68" i="2"/>
  <c r="BC38" i="2"/>
  <c r="BC44" i="2"/>
  <c r="BC15" i="2"/>
  <c r="BC49" i="2"/>
  <c r="BC13" i="2"/>
  <c r="BC36" i="2"/>
  <c r="BC65" i="2"/>
  <c r="BC29" i="2"/>
  <c r="BC58" i="2"/>
  <c r="BC22" i="2"/>
  <c r="BC51" i="2"/>
  <c r="BB9" i="2"/>
  <c r="BC9" i="2" s="1"/>
  <c r="BC43" i="2"/>
  <c r="BC66" i="2"/>
  <c r="BC30" i="2"/>
  <c r="BC59" i="2"/>
  <c r="BC23" i="2"/>
  <c r="BC52" i="2"/>
  <c r="BC16" i="2"/>
  <c r="BC45" i="2"/>
  <c r="BC37" i="2"/>
  <c r="BC60" i="2"/>
  <c r="BC24" i="2"/>
  <c r="BC53" i="2"/>
  <c r="BC17" i="2"/>
  <c r="BC46" i="2"/>
  <c r="BC10" i="2"/>
  <c r="BC39" i="2"/>
  <c r="BC67" i="2"/>
  <c r="BC31" i="2"/>
  <c r="BC54" i="2"/>
  <c r="BC18" i="2"/>
  <c r="BC47" i="2"/>
  <c r="BC11" i="2"/>
  <c r="BC40" i="2"/>
  <c r="BC33" i="2"/>
  <c r="BC61" i="2"/>
  <c r="BC25" i="2"/>
  <c r="BC48" i="2"/>
  <c r="BC12" i="2"/>
  <c r="BC41" i="2"/>
  <c r="BC34" i="2"/>
  <c r="BC63" i="2"/>
  <c r="BC27" i="2"/>
  <c r="BC55" i="2"/>
  <c r="BC19" i="2"/>
  <c r="BC42" i="2"/>
  <c r="BC35" i="2"/>
  <c r="BC64" i="2"/>
  <c r="BC28" i="2"/>
  <c r="BC57" i="2"/>
  <c r="BC21" i="2"/>
  <c r="BF20" i="2" a="1"/>
  <c r="BF20" i="2" s="1"/>
  <c r="AE159" i="2"/>
  <c r="AE47" i="2"/>
  <c r="AE157" i="2"/>
  <c r="AE260" i="2"/>
  <c r="AE19" i="2"/>
  <c r="AE51" i="2"/>
  <c r="AE119" i="2"/>
  <c r="AE89" i="2"/>
  <c r="AE96" i="2"/>
  <c r="AE186" i="2"/>
  <c r="AE68" i="2"/>
  <c r="AE233" i="2"/>
  <c r="AE102" i="2"/>
  <c r="AE143" i="2"/>
  <c r="AE31" i="2"/>
  <c r="AE145" i="2"/>
  <c r="AE242" i="2"/>
  <c r="AE80" i="2"/>
  <c r="AE235" i="2"/>
  <c r="AE63" i="2"/>
  <c r="AE91" i="2"/>
  <c r="AE241" i="2"/>
  <c r="AE118" i="2"/>
  <c r="AE221" i="2"/>
  <c r="AE146" i="2"/>
  <c r="AE64" i="2"/>
  <c r="AE138" i="2"/>
  <c r="AE44" i="2"/>
  <c r="AE257" i="2"/>
  <c r="AE211" i="2"/>
  <c r="AE246" i="2"/>
  <c r="AE129" i="2"/>
  <c r="AE205" i="2"/>
  <c r="AE106" i="2"/>
  <c r="AE11" i="2"/>
  <c r="AE27" i="2"/>
  <c r="AE240" i="2"/>
  <c r="AE133" i="2"/>
  <c r="AD102" i="2"/>
  <c r="AD26" i="2"/>
  <c r="AD235" i="2"/>
  <c r="AD70" i="2"/>
  <c r="AD37" i="2"/>
  <c r="AE162" i="2"/>
  <c r="AD92" i="2"/>
  <c r="AE220" i="2"/>
  <c r="AE94" i="2"/>
  <c r="AE84" i="2"/>
  <c r="AE24" i="2"/>
  <c r="AD196" i="2"/>
  <c r="AD128" i="2"/>
  <c r="AE198" i="2"/>
  <c r="AD48" i="2"/>
  <c r="AD139" i="2"/>
  <c r="AD119" i="2"/>
  <c r="AD168" i="2"/>
  <c r="AD74" i="2"/>
  <c r="AD261" i="2"/>
  <c r="AD126" i="2"/>
  <c r="AE188" i="2"/>
  <c r="AE88" i="2"/>
  <c r="AE93" i="2"/>
  <c r="AE158" i="2"/>
  <c r="AD218" i="2"/>
  <c r="AD173" i="2"/>
  <c r="AD169" i="2"/>
  <c r="AD52" i="2"/>
  <c r="AE98" i="2"/>
  <c r="AE40" i="2"/>
  <c r="AD252" i="2"/>
  <c r="AE227" i="2"/>
  <c r="AE223" i="2"/>
  <c r="AE142" i="2"/>
  <c r="AE33" i="2"/>
  <c r="AE60" i="2"/>
  <c r="AE141" i="2"/>
  <c r="AE79" i="2"/>
  <c r="AE207" i="2"/>
  <c r="AE134" i="2"/>
  <c r="AE37" i="2"/>
  <c r="AD9" i="2"/>
  <c r="AD176" i="2"/>
  <c r="AD197" i="2"/>
  <c r="AD238" i="2"/>
  <c r="AD181" i="2"/>
  <c r="AE212" i="2"/>
  <c r="AE58" i="2"/>
  <c r="AE273" i="2"/>
  <c r="AE225" i="2"/>
  <c r="AE163" i="2"/>
  <c r="AE55" i="2"/>
  <c r="AD46" i="2"/>
  <c r="AE253" i="2"/>
  <c r="AD233" i="2"/>
  <c r="AD141" i="2"/>
  <c r="AD78" i="2"/>
  <c r="AD14" i="2"/>
  <c r="AD187" i="2"/>
  <c r="AD251" i="2"/>
  <c r="AD194" i="2"/>
  <c r="AE237" i="2"/>
  <c r="AE53" i="2"/>
  <c r="AE155" i="2"/>
  <c r="AE231" i="2"/>
  <c r="AE61" i="2"/>
  <c r="AD148" i="2"/>
  <c r="AD190" i="2"/>
  <c r="AE194" i="2"/>
  <c r="AE165" i="2"/>
  <c r="AE226" i="2"/>
  <c r="AE153" i="2"/>
  <c r="AE209" i="2"/>
  <c r="AE114" i="2"/>
  <c r="AE17" i="2"/>
  <c r="AE244" i="2"/>
  <c r="AE127" i="2"/>
  <c r="AE59" i="2"/>
  <c r="AE195" i="2"/>
  <c r="AE110" i="2"/>
  <c r="AE13" i="2"/>
  <c r="AD19" i="2"/>
  <c r="AD234" i="2"/>
  <c r="AD117" i="2"/>
  <c r="AD83" i="2"/>
  <c r="AD151" i="2"/>
  <c r="AE189" i="2"/>
  <c r="AE41" i="2"/>
  <c r="AE268" i="2"/>
  <c r="AE196" i="2"/>
  <c r="AE135" i="2"/>
  <c r="AE9" i="2"/>
  <c r="AD150" i="2"/>
  <c r="AB140" i="2"/>
  <c r="AD230" i="2"/>
  <c r="AD210" i="2"/>
  <c r="AD30" i="2"/>
  <c r="AD223" i="2"/>
  <c r="AD96" i="2"/>
  <c r="AD20" i="2"/>
  <c r="AD136" i="2"/>
  <c r="AD199" i="2"/>
  <c r="AD157" i="2"/>
  <c r="AD203" i="2"/>
  <c r="AD59" i="2"/>
  <c r="AD178" i="2"/>
  <c r="AD249" i="2"/>
  <c r="AD93" i="2"/>
  <c r="AD101" i="2"/>
  <c r="AD43" i="2"/>
  <c r="AD120" i="2"/>
  <c r="AD185" i="2"/>
  <c r="AD204" i="2"/>
  <c r="AD24" i="2"/>
  <c r="AD87" i="2"/>
  <c r="AD254" i="2"/>
  <c r="AD175" i="2"/>
  <c r="AD268" i="2"/>
  <c r="AD266" i="2"/>
  <c r="AD85" i="2"/>
  <c r="AD11" i="2"/>
  <c r="AD177" i="2"/>
  <c r="AD13" i="2"/>
  <c r="AD90" i="2"/>
  <c r="AD132" i="2"/>
  <c r="AD200" i="2"/>
  <c r="AD216" i="2"/>
  <c r="AD186" i="2"/>
  <c r="AD205" i="2"/>
  <c r="AD262" i="2"/>
  <c r="AD165" i="2"/>
  <c r="AD147" i="2"/>
  <c r="AD255" i="2"/>
  <c r="AD212" i="2"/>
  <c r="AD231" i="2"/>
  <c r="AD111" i="2"/>
  <c r="AD180" i="2"/>
  <c r="AD10" i="2"/>
  <c r="AD97" i="2"/>
  <c r="AD191" i="2"/>
  <c r="AD35" i="2"/>
  <c r="AD166" i="2"/>
  <c r="AD237" i="2"/>
  <c r="AD45" i="2"/>
  <c r="AD53" i="2"/>
  <c r="AD25" i="2"/>
  <c r="AD104" i="2"/>
  <c r="AD137" i="2"/>
  <c r="AD160" i="2"/>
  <c r="AD138" i="2"/>
  <c r="AD17" i="2"/>
  <c r="AD229" i="2"/>
  <c r="AD179" i="2"/>
  <c r="AD142" i="2"/>
  <c r="AD33" i="2"/>
  <c r="AD264" i="2"/>
  <c r="AD41" i="2"/>
  <c r="AD31" i="2"/>
  <c r="AD272" i="2"/>
  <c r="AD61" i="2"/>
  <c r="AD94" i="2"/>
  <c r="AD21" i="2"/>
  <c r="AD18" i="2"/>
  <c r="AD32" i="2"/>
  <c r="AD131" i="2"/>
  <c r="AB253" i="2"/>
  <c r="AB139" i="2"/>
  <c r="AB222" i="2"/>
  <c r="AB195" i="2"/>
  <c r="AB266" i="2"/>
  <c r="AB258" i="2"/>
  <c r="AB229" i="2"/>
  <c r="AB41" i="2"/>
  <c r="AB126" i="2"/>
  <c r="AB43" i="2"/>
  <c r="AB37" i="2"/>
  <c r="AB217" i="2"/>
  <c r="AB248" i="2"/>
  <c r="AB187" i="2"/>
  <c r="AE232" i="2"/>
  <c r="AE269" i="2"/>
  <c r="AE230" i="2"/>
  <c r="AE113" i="2"/>
  <c r="AE23" i="2"/>
  <c r="AE183" i="2"/>
  <c r="AE86" i="2"/>
  <c r="AE265" i="2"/>
  <c r="AE28" i="2"/>
  <c r="AE199" i="2"/>
  <c r="AE46" i="2"/>
  <c r="AE71" i="2"/>
  <c r="AE234" i="2"/>
  <c r="AE70" i="2"/>
  <c r="AE10" i="2"/>
  <c r="AE264" i="2"/>
  <c r="AE152" i="2"/>
  <c r="AE218" i="2"/>
  <c r="AE54" i="2"/>
  <c r="AE101" i="2"/>
  <c r="AE263" i="2"/>
  <c r="AE148" i="2"/>
  <c r="AE214" i="2"/>
  <c r="AE50" i="2"/>
  <c r="AE99" i="2"/>
  <c r="AE123" i="2"/>
  <c r="AE254" i="2"/>
  <c r="AE262" i="2"/>
  <c r="AE140" i="2"/>
  <c r="AE216" i="2"/>
  <c r="AE14" i="2"/>
  <c r="AE85" i="2"/>
  <c r="AE250" i="2"/>
  <c r="AE167" i="2"/>
  <c r="AE76" i="2"/>
  <c r="AE56" i="2"/>
  <c r="AE217" i="2"/>
  <c r="AE147" i="2"/>
  <c r="AE48" i="2"/>
  <c r="AE29" i="2"/>
  <c r="AE270" i="2"/>
  <c r="AE208" i="2"/>
  <c r="AE229" i="2"/>
  <c r="AE18" i="2"/>
  <c r="AE128" i="2"/>
  <c r="AE45" i="2"/>
  <c r="AE179" i="2"/>
  <c r="AE82" i="2"/>
  <c r="AE115" i="2"/>
  <c r="AE176" i="2"/>
  <c r="AE78" i="2"/>
  <c r="AE271" i="2"/>
  <c r="AE15" i="2"/>
  <c r="AE228" i="2"/>
  <c r="AE97" i="2"/>
  <c r="AE149" i="2"/>
  <c r="AE245" i="2"/>
  <c r="AE100" i="2"/>
  <c r="AE177" i="2"/>
  <c r="AE272" i="2"/>
  <c r="AE252" i="2"/>
  <c r="AE251" i="2"/>
  <c r="AE124" i="2"/>
  <c r="AE202" i="2"/>
  <c r="AE26" i="2"/>
  <c r="AE69" i="2"/>
  <c r="AE249" i="2"/>
  <c r="AE120" i="2"/>
  <c r="AE200" i="2"/>
  <c r="AE22" i="2"/>
  <c r="AE67" i="2"/>
  <c r="AE107" i="2"/>
  <c r="AE75" i="2"/>
  <c r="AE255" i="2"/>
  <c r="AE116" i="2"/>
  <c r="AE192" i="2"/>
  <c r="AE169" i="2"/>
  <c r="AE73" i="2"/>
  <c r="AE74" i="2"/>
  <c r="AE160" i="2"/>
  <c r="AE222" i="2"/>
  <c r="AE52" i="2"/>
  <c r="AE35" i="2"/>
  <c r="AE238" i="2"/>
  <c r="AE247" i="2"/>
  <c r="AE261" i="2"/>
  <c r="AE30" i="2"/>
  <c r="AE132" i="2"/>
  <c r="AE161" i="2"/>
  <c r="AE72" i="2"/>
  <c r="AE201" i="2"/>
  <c r="AF197" i="2"/>
  <c r="AF198" i="2"/>
  <c r="AF66" i="2"/>
  <c r="AF9" i="2"/>
  <c r="AF218" i="2"/>
  <c r="AF86" i="2"/>
  <c r="AF77" i="2"/>
  <c r="AF251" i="2"/>
  <c r="AB108" i="2"/>
  <c r="AB82" i="2"/>
  <c r="AB136" i="2"/>
  <c r="AB137" i="2"/>
  <c r="AF262" i="2"/>
  <c r="AF120" i="2"/>
  <c r="AF109" i="2"/>
  <c r="AF252" i="2"/>
  <c r="AF274" i="2"/>
  <c r="AB155" i="2"/>
  <c r="AB186" i="2"/>
  <c r="AB162" i="2"/>
  <c r="AB122" i="2"/>
  <c r="AB188" i="2"/>
  <c r="AB256" i="2"/>
  <c r="AB189" i="2"/>
  <c r="AB200" i="2"/>
  <c r="AB202" i="2"/>
  <c r="AB99" i="2"/>
  <c r="AB54" i="2"/>
  <c r="AB66" i="2"/>
  <c r="AB157" i="2"/>
  <c r="AB240" i="2"/>
  <c r="AB73" i="2"/>
  <c r="AB21" i="2"/>
  <c r="AB220" i="2"/>
  <c r="AB247" i="2"/>
  <c r="AB107" i="2"/>
  <c r="AB130" i="2"/>
  <c r="AB93" i="2"/>
  <c r="AB156" i="2"/>
  <c r="AB10" i="2"/>
  <c r="AB47" i="2"/>
  <c r="AB154" i="2"/>
  <c r="AB239" i="2"/>
  <c r="AE193" i="2"/>
  <c r="AE36" i="2"/>
  <c r="AE170" i="2"/>
  <c r="AE173" i="2"/>
  <c r="AE87" i="2"/>
  <c r="AE266" i="2"/>
  <c r="AE191" i="2"/>
  <c r="AE32" i="2"/>
  <c r="AE166" i="2"/>
  <c r="AE171" i="2"/>
  <c r="AE83" i="2"/>
  <c r="AE137" i="2"/>
  <c r="AE43" i="2"/>
  <c r="AE39" i="2"/>
  <c r="AE219" i="2"/>
  <c r="AE92" i="2"/>
  <c r="AE204" i="2"/>
  <c r="AE62" i="2"/>
  <c r="AE109" i="2"/>
  <c r="AE25" i="2"/>
  <c r="AF58" i="2"/>
  <c r="AF196" i="2"/>
  <c r="AF111" i="2"/>
  <c r="AF81" i="2"/>
  <c r="AD36" i="2"/>
  <c r="AD188" i="2"/>
  <c r="AD89" i="2"/>
  <c r="AD38" i="2"/>
  <c r="AD206" i="2"/>
  <c r="AD163" i="2"/>
  <c r="AD149" i="2"/>
  <c r="AD69" i="2"/>
  <c r="AD189" i="2"/>
  <c r="AD118" i="2"/>
  <c r="AD250" i="2"/>
  <c r="AD107" i="2"/>
  <c r="AD227" i="2"/>
  <c r="AD109" i="2"/>
  <c r="AD253" i="2"/>
  <c r="AF154" i="2"/>
  <c r="AF91" i="2"/>
  <c r="AF44" i="2"/>
  <c r="AF46" i="2"/>
  <c r="AE57" i="2"/>
  <c r="AE122" i="2"/>
  <c r="AE112" i="2"/>
  <c r="AD222" i="2"/>
  <c r="AD16" i="2"/>
  <c r="AF45" i="2"/>
  <c r="AF203" i="2"/>
  <c r="AF40" i="2"/>
  <c r="AF214" i="2"/>
  <c r="AB214" i="2"/>
  <c r="AF129" i="2"/>
  <c r="AF178" i="2"/>
  <c r="AF259" i="2"/>
  <c r="AF61" i="2"/>
  <c r="AF56" i="2"/>
  <c r="AF115" i="2"/>
  <c r="AF101" i="2"/>
  <c r="AE154" i="2"/>
  <c r="AE104" i="2"/>
  <c r="AE175" i="2"/>
  <c r="AE144" i="2"/>
  <c r="AE42" i="2"/>
  <c r="AE12" i="2"/>
  <c r="AE239" i="2"/>
  <c r="AE90" i="2"/>
  <c r="AE259" i="2"/>
  <c r="AE126" i="2"/>
  <c r="AE21" i="2"/>
  <c r="AD114" i="2"/>
  <c r="AD44" i="2"/>
  <c r="AD164" i="2"/>
  <c r="AD228" i="2"/>
  <c r="AE248" i="2"/>
  <c r="AE224" i="2"/>
  <c r="AF12" i="2"/>
  <c r="AF136" i="2"/>
  <c r="AF184" i="2"/>
  <c r="AF187" i="2"/>
  <c r="AF34" i="2"/>
  <c r="AF164" i="2"/>
  <c r="AF208" i="2"/>
  <c r="AF229" i="2"/>
  <c r="AF265" i="2"/>
  <c r="AF172" i="2"/>
  <c r="AF139" i="2"/>
  <c r="AF132" i="2"/>
  <c r="AF209" i="2"/>
  <c r="AF264" i="2"/>
  <c r="AF166" i="2"/>
  <c r="AF148" i="2"/>
  <c r="AF69" i="2"/>
  <c r="AF31" i="2"/>
  <c r="AF202" i="2"/>
  <c r="AF92" i="2"/>
  <c r="AF271" i="2"/>
  <c r="AF112" i="2"/>
  <c r="AF193" i="2"/>
  <c r="AF260" i="2"/>
  <c r="AF152" i="2"/>
  <c r="AF20" i="2"/>
  <c r="AF167" i="2"/>
  <c r="AF223" i="2"/>
  <c r="AF258" i="2"/>
  <c r="AF186" i="2"/>
  <c r="AF49" i="2"/>
  <c r="AF126" i="2"/>
  <c r="AF54" i="2"/>
  <c r="AF213" i="2"/>
  <c r="AF263" i="2"/>
  <c r="AF59" i="2"/>
  <c r="AF206" i="2"/>
  <c r="AF89" i="2"/>
  <c r="AF146" i="2"/>
  <c r="AF74" i="2"/>
  <c r="AF119" i="2"/>
  <c r="AF199" i="2"/>
  <c r="AF246" i="2"/>
  <c r="AF169" i="2"/>
  <c r="AF25" i="2"/>
  <c r="AF114" i="2"/>
  <c r="AF42" i="2"/>
  <c r="AF189" i="2"/>
  <c r="AF239" i="2"/>
  <c r="AF11" i="2"/>
  <c r="AF194" i="2"/>
  <c r="AF65" i="2"/>
  <c r="AF134" i="2"/>
  <c r="AF62" i="2"/>
  <c r="AF32" i="2"/>
  <c r="AF140" i="2"/>
  <c r="AF149" i="2"/>
  <c r="AF35" i="2"/>
  <c r="AF79" i="2"/>
  <c r="AB123" i="2"/>
  <c r="AB238" i="2"/>
  <c r="AB128" i="2"/>
  <c r="AB272" i="2"/>
  <c r="AB135" i="2"/>
  <c r="AB230" i="2"/>
  <c r="AB192" i="2"/>
  <c r="AB31" i="2"/>
  <c r="AB70" i="2"/>
  <c r="AB102" i="2"/>
  <c r="AB42" i="2"/>
  <c r="AB175" i="2"/>
  <c r="AB58" i="2"/>
  <c r="AB27" i="2"/>
  <c r="AB160" i="2"/>
  <c r="AB231" i="2"/>
  <c r="AB250" i="2"/>
  <c r="AB120" i="2"/>
  <c r="AB196" i="2"/>
  <c r="AB17" i="2"/>
  <c r="AB22" i="2"/>
  <c r="AB236" i="2"/>
  <c r="AB105" i="2"/>
  <c r="AB182" i="2"/>
  <c r="AB184" i="2"/>
  <c r="AB68" i="2"/>
  <c r="AB203" i="2"/>
  <c r="AB13" i="2"/>
  <c r="AF88" i="2"/>
  <c r="AF232" i="2"/>
  <c r="AF241" i="2"/>
  <c r="AF224" i="2"/>
  <c r="AF33" i="2"/>
  <c r="AF195" i="2"/>
  <c r="AF144" i="2"/>
  <c r="AF133" i="2"/>
  <c r="AB39" i="2"/>
  <c r="AF117" i="2"/>
  <c r="AF255" i="2"/>
  <c r="AF70" i="2"/>
  <c r="AF244" i="2"/>
  <c r="AB15" i="2"/>
  <c r="AF220" i="2"/>
  <c r="AF192" i="2"/>
  <c r="AF217" i="2"/>
  <c r="AF21" i="2"/>
  <c r="AF10" i="2"/>
  <c r="AF19" i="2"/>
  <c r="AF57" i="2"/>
  <c r="AF52" i="2"/>
  <c r="AB116" i="2"/>
  <c r="AB201" i="2"/>
  <c r="AB148" i="2"/>
  <c r="AB245" i="2"/>
  <c r="AE258" i="2"/>
  <c r="AE125" i="2"/>
  <c r="AE66" i="2"/>
  <c r="AE95" i="2"/>
  <c r="AE178" i="2"/>
  <c r="AE181" i="2"/>
  <c r="AE65" i="2"/>
  <c r="AE130" i="2"/>
  <c r="AE136" i="2"/>
  <c r="AE267" i="2"/>
  <c r="AE108" i="2"/>
  <c r="AE105" i="2"/>
  <c r="AE184" i="2"/>
  <c r="AE187" i="2"/>
  <c r="AE77" i="2"/>
  <c r="AE150" i="2"/>
  <c r="AE156" i="2"/>
  <c r="AE81" i="2"/>
  <c r="AE172" i="2"/>
  <c r="AE274" i="2"/>
  <c r="AE16" i="2"/>
  <c r="AE131" i="2"/>
  <c r="AE206" i="2"/>
  <c r="AE203" i="2"/>
  <c r="AE103" i="2"/>
  <c r="AE182" i="2"/>
  <c r="AE185" i="2"/>
  <c r="AE117" i="2"/>
  <c r="AE168" i="2"/>
  <c r="AE139" i="2"/>
  <c r="AE210" i="2"/>
  <c r="AE215" i="2"/>
  <c r="AE111" i="2"/>
  <c r="AE190" i="2"/>
  <c r="AE197" i="2"/>
  <c r="AE151" i="2"/>
  <c r="AE256" i="2"/>
  <c r="AE213" i="2"/>
  <c r="AE236" i="2"/>
  <c r="AE34" i="2"/>
  <c r="AE49" i="2"/>
  <c r="AE121" i="2"/>
  <c r="AE38" i="2"/>
  <c r="AE180" i="2"/>
  <c r="AE20" i="2"/>
  <c r="AE164" i="2"/>
  <c r="AE243" i="2"/>
  <c r="AF27" i="2"/>
  <c r="AF138" i="2"/>
  <c r="AF107" i="2"/>
  <c r="AF158" i="2"/>
  <c r="AF104" i="2"/>
  <c r="AF269" i="2"/>
  <c r="AB262" i="2"/>
  <c r="AB210" i="2"/>
  <c r="AB61" i="2"/>
  <c r="AB81" i="2"/>
  <c r="AF22" i="2"/>
  <c r="AF225" i="2"/>
  <c r="AF128" i="2"/>
  <c r="AF181" i="2"/>
  <c r="AF131" i="2"/>
  <c r="AB76" i="2"/>
  <c r="AF257" i="2"/>
  <c r="AF82" i="2"/>
  <c r="AF105" i="2"/>
  <c r="AF76" i="2"/>
  <c r="AF141" i="2"/>
  <c r="AF171" i="2"/>
  <c r="AF145" i="2"/>
  <c r="AF102" i="2"/>
  <c r="AF151" i="2"/>
  <c r="AF254" i="2"/>
  <c r="AF41" i="2"/>
  <c r="AF50" i="2"/>
  <c r="AF180" i="2"/>
  <c r="AB138" i="2"/>
  <c r="AB213" i="2"/>
  <c r="AB112" i="2"/>
  <c r="AB134" i="2"/>
  <c r="AB242" i="2"/>
  <c r="AB270" i="2"/>
  <c r="AB88" i="2"/>
  <c r="AB19" i="2"/>
  <c r="AB143" i="2"/>
  <c r="AB48" i="2"/>
  <c r="AB254" i="2"/>
  <c r="AB166" i="2"/>
  <c r="AF273" i="2"/>
  <c r="AF93" i="2"/>
  <c r="AF243" i="2"/>
  <c r="AF67" i="2"/>
  <c r="AF173" i="2"/>
  <c r="AF106" i="2"/>
  <c r="AF51" i="2"/>
  <c r="AF228" i="2"/>
  <c r="AF159" i="2"/>
  <c r="AF13" i="2"/>
  <c r="BH15" i="2"/>
  <c r="AF245" i="2"/>
  <c r="AF23" i="2"/>
  <c r="AF123" i="2"/>
  <c r="AF222" i="2"/>
  <c r="AF121" i="2"/>
  <c r="AF162" i="2"/>
  <c r="AF90" i="2"/>
  <c r="AF18" i="2"/>
  <c r="AF103" i="2"/>
  <c r="AF191" i="2"/>
  <c r="AF242" i="2"/>
  <c r="AF161" i="2"/>
  <c r="AF17" i="2"/>
  <c r="AF110" i="2"/>
  <c r="AF38" i="2"/>
  <c r="AF68" i="2"/>
  <c r="AF176" i="2"/>
  <c r="AF200" i="2"/>
  <c r="AF179" i="2"/>
  <c r="AF201" i="2"/>
  <c r="AB274" i="2"/>
  <c r="AB244" i="2"/>
  <c r="AB199" i="2"/>
  <c r="AB52" i="2"/>
  <c r="AB218" i="2"/>
  <c r="AB36" i="2"/>
  <c r="AB226" i="2"/>
  <c r="AB35" i="2"/>
  <c r="AB18" i="2"/>
  <c r="AB158" i="2"/>
  <c r="AB91" i="2"/>
  <c r="AB197" i="2"/>
  <c r="AB144" i="2"/>
  <c r="AB84" i="2"/>
  <c r="AB173" i="2"/>
  <c r="AB237" i="2"/>
  <c r="AB121" i="2"/>
  <c r="AB234" i="2"/>
  <c r="AB45" i="2"/>
  <c r="AB101" i="2"/>
  <c r="AB264" i="2"/>
  <c r="AB106" i="2"/>
  <c r="AB219" i="2"/>
  <c r="AB24" i="2"/>
  <c r="AB55" i="2"/>
  <c r="AB211" i="2"/>
  <c r="AB95" i="2"/>
  <c r="AF29" i="2"/>
  <c r="AF183" i="2"/>
  <c r="AF108" i="2"/>
  <c r="AF272" i="2"/>
  <c r="AF24" i="2"/>
  <c r="AF165" i="2"/>
  <c r="AF127" i="2"/>
  <c r="AF250" i="2"/>
  <c r="AF95" i="2"/>
  <c r="AF64" i="2"/>
  <c r="AF212" i="2"/>
  <c r="AF135" i="2"/>
  <c r="AF168" i="2"/>
  <c r="AF47" i="2"/>
  <c r="AB77" i="2"/>
  <c r="AF266" i="2"/>
  <c r="AF227" i="2"/>
  <c r="AF188" i="2"/>
  <c r="AF118" i="2"/>
  <c r="AF63" i="2"/>
  <c r="AF226" i="2"/>
  <c r="AF160" i="2"/>
  <c r="AD258" i="2"/>
  <c r="AD271" i="2"/>
  <c r="AD184" i="2"/>
  <c r="AD236" i="2"/>
  <c r="AD182" i="2"/>
  <c r="AD195" i="2"/>
  <c r="AD98" i="2"/>
  <c r="AD243" i="2"/>
  <c r="AD144" i="2"/>
  <c r="AD123" i="2"/>
  <c r="AD64" i="2"/>
  <c r="AD158" i="2"/>
  <c r="AD267" i="2"/>
  <c r="AD152" i="2"/>
  <c r="AD79" i="2"/>
  <c r="AD72" i="2"/>
  <c r="AD127" i="2"/>
  <c r="AD122" i="2"/>
  <c r="AD270" i="2"/>
  <c r="AD42" i="2"/>
  <c r="AD156" i="2"/>
  <c r="AD55" i="2"/>
  <c r="AD241" i="2"/>
  <c r="AD133" i="2"/>
  <c r="AD263" i="2"/>
  <c r="AD155" i="2"/>
  <c r="AD47" i="2"/>
  <c r="AD214" i="2"/>
  <c r="AD106" i="2"/>
  <c r="AD213" i="2"/>
  <c r="AD105" i="2"/>
  <c r="AD245" i="2"/>
  <c r="AD29" i="2"/>
  <c r="AD91" i="2"/>
  <c r="AD192" i="2"/>
  <c r="AD62" i="2"/>
  <c r="AD161" i="2"/>
  <c r="AD246" i="2"/>
  <c r="AD116" i="2"/>
  <c r="AF247" i="2"/>
  <c r="AF73" i="2"/>
  <c r="AF237" i="2"/>
  <c r="AF113" i="2"/>
  <c r="AF14" i="2"/>
  <c r="AF236" i="2"/>
  <c r="AB149" i="2"/>
  <c r="AB249" i="2"/>
  <c r="AB198" i="2"/>
  <c r="AF157" i="2"/>
  <c r="AF15" i="2"/>
  <c r="AF249" i="2"/>
  <c r="AF130" i="2"/>
  <c r="AF177" i="2"/>
  <c r="AF80" i="2"/>
  <c r="AF43" i="2"/>
  <c r="AF231" i="2"/>
  <c r="AF94" i="2"/>
  <c r="AF267" i="2"/>
  <c r="AF71" i="2"/>
  <c r="AF234" i="2"/>
  <c r="AF174" i="2"/>
  <c r="AF30" i="2"/>
  <c r="AF215" i="2"/>
  <c r="AF182" i="2"/>
  <c r="AF122" i="2"/>
  <c r="AF48" i="2"/>
  <c r="AF156" i="2"/>
  <c r="AF99" i="2"/>
  <c r="AF143" i="2"/>
  <c r="AB252" i="2"/>
  <c r="AB56" i="2"/>
  <c r="AB117" i="2"/>
  <c r="AB100" i="2"/>
  <c r="AB119" i="2"/>
  <c r="AB216" i="2"/>
  <c r="AB16" i="2"/>
  <c r="AB163" i="2"/>
  <c r="AB9" i="2"/>
  <c r="AB207" i="2"/>
  <c r="AB146" i="2"/>
  <c r="AB145" i="2"/>
  <c r="AB150" i="2"/>
  <c r="AB74" i="2"/>
  <c r="AB141" i="2"/>
  <c r="AB167" i="2"/>
  <c r="AF124" i="2"/>
  <c r="AF83" i="2"/>
  <c r="AF163" i="2"/>
  <c r="AB269" i="2"/>
  <c r="AF190" i="2"/>
  <c r="AF36" i="2"/>
  <c r="AF39" i="2"/>
  <c r="AF207" i="2"/>
  <c r="AB142" i="2"/>
  <c r="AF256" i="2"/>
  <c r="AF142" i="2"/>
  <c r="AF248" i="2"/>
  <c r="AF28" i="2"/>
  <c r="AF221" i="2"/>
  <c r="AF268" i="2"/>
  <c r="AF75" i="2"/>
  <c r="AF210" i="2"/>
  <c r="AF97" i="2"/>
  <c r="AF150" i="2"/>
  <c r="AF78" i="2"/>
  <c r="AF261" i="2"/>
  <c r="AF55" i="2"/>
  <c r="AF155" i="2"/>
  <c r="AF230" i="2"/>
  <c r="AF137" i="2"/>
  <c r="AF170" i="2"/>
  <c r="AF98" i="2"/>
  <c r="AF26" i="2"/>
  <c r="AF84" i="2"/>
  <c r="AF37" i="2"/>
  <c r="AF216" i="2"/>
  <c r="AF211" i="2"/>
  <c r="AF233" i="2"/>
  <c r="AB97" i="2"/>
  <c r="AB172" i="2"/>
  <c r="AB40" i="2"/>
  <c r="AB215" i="2"/>
  <c r="AB174" i="2"/>
  <c r="AB243" i="2"/>
  <c r="AB75" i="2"/>
  <c r="AB30" i="2"/>
  <c r="AB71" i="2"/>
  <c r="AB86" i="2"/>
  <c r="AB212" i="2"/>
  <c r="AB113" i="2"/>
  <c r="AB14" i="2"/>
  <c r="AB273" i="2"/>
  <c r="AB87" i="2"/>
  <c r="AB194" i="2"/>
  <c r="AB34" i="2"/>
  <c r="AB183" i="2"/>
  <c r="AB191" i="2"/>
  <c r="AB53" i="2"/>
  <c r="AB180" i="2"/>
  <c r="AB63" i="2"/>
  <c r="AB118" i="2"/>
  <c r="AB221" i="2"/>
  <c r="AB241" i="2"/>
  <c r="AB168" i="2"/>
  <c r="AB23" i="2"/>
  <c r="AB153" i="2"/>
  <c r="AF85" i="2"/>
  <c r="AF235" i="2"/>
  <c r="AF147" i="2"/>
  <c r="AF185" i="2"/>
  <c r="AF60" i="2"/>
  <c r="AF238" i="2"/>
  <c r="AF205" i="2"/>
  <c r="AF219" i="2"/>
  <c r="AF100" i="2"/>
  <c r="AF240" i="2"/>
  <c r="AF253" i="2"/>
  <c r="AF125" i="2"/>
  <c r="AF175" i="2"/>
  <c r="AF16" i="2"/>
  <c r="AF87" i="2"/>
  <c r="AF53" i="2"/>
  <c r="AF153" i="2"/>
  <c r="AF96" i="2"/>
  <c r="AF270" i="2"/>
  <c r="AF204" i="2"/>
  <c r="AF116" i="2"/>
  <c r="BH19" i="2"/>
  <c r="AB62" i="2"/>
  <c r="AB271" i="2"/>
  <c r="AB257" i="2"/>
  <c r="AB127" i="2"/>
  <c r="AB204" i="2"/>
  <c r="AB44" i="2"/>
  <c r="AB227" i="2"/>
  <c r="AB165" i="2"/>
  <c r="AB49" i="2"/>
  <c r="AB147" i="2"/>
  <c r="AB209" i="2"/>
  <c r="AB57" i="2"/>
  <c r="AB60" i="2"/>
  <c r="AB51" i="2"/>
  <c r="AB171" i="2"/>
  <c r="AB26" i="2"/>
  <c r="AB103" i="2"/>
  <c r="AB159" i="2"/>
  <c r="AB79" i="2"/>
  <c r="AB235" i="2"/>
  <c r="AB46" i="2"/>
  <c r="AB83" i="2"/>
  <c r="AB265" i="2"/>
  <c r="AB64" i="2"/>
  <c r="AB78" i="2"/>
  <c r="AB69" i="2"/>
  <c r="AB32" i="2"/>
  <c r="AB233" i="2"/>
  <c r="AB185" i="2"/>
  <c r="AB246" i="2"/>
  <c r="AB223" i="2"/>
  <c r="AB193" i="2"/>
  <c r="AB206" i="2"/>
  <c r="AB169" i="2"/>
  <c r="AB132" i="2"/>
  <c r="AB89" i="2"/>
  <c r="AB12" i="2"/>
  <c r="AB25" i="2"/>
  <c r="AB38" i="2"/>
  <c r="AB59" i="2"/>
  <c r="AB129" i="2"/>
  <c r="AB85" i="2"/>
  <c r="AD12" i="2"/>
  <c r="AD88" i="2"/>
  <c r="AD174" i="2"/>
  <c r="AD260" i="2"/>
  <c r="AD113" i="2"/>
  <c r="AD257" i="2"/>
  <c r="AD76" i="2"/>
  <c r="AD162" i="2"/>
  <c r="AD248" i="2"/>
  <c r="AD115" i="2"/>
  <c r="AD259" i="2"/>
  <c r="AD125" i="2"/>
  <c r="AD269" i="2"/>
  <c r="AD81" i="2"/>
  <c r="AD153" i="2"/>
  <c r="AD225" i="2"/>
  <c r="AD82" i="2"/>
  <c r="AD154" i="2"/>
  <c r="AD226" i="2"/>
  <c r="AD23" i="2"/>
  <c r="AD95" i="2"/>
  <c r="AD167" i="2"/>
  <c r="AD239" i="2"/>
  <c r="AD73" i="2"/>
  <c r="AD145" i="2"/>
  <c r="AD217" i="2"/>
  <c r="AB225" i="2"/>
  <c r="AD15" i="2"/>
  <c r="AD198" i="2"/>
  <c r="AD68" i="2"/>
  <c r="AB72" i="2"/>
  <c r="AB261" i="2"/>
  <c r="AB161" i="2"/>
  <c r="AB67" i="2"/>
  <c r="AD171" i="2"/>
  <c r="AD140" i="2"/>
  <c r="AD63" i="2"/>
  <c r="AD66" i="2"/>
  <c r="AD224" i="2"/>
  <c r="AD183" i="2"/>
  <c r="AD28" i="2"/>
  <c r="AD172" i="2"/>
  <c r="AD135" i="2"/>
  <c r="AD100" i="2"/>
  <c r="AD256" i="2"/>
  <c r="AD247" i="2"/>
  <c r="AD159" i="2"/>
  <c r="AD99" i="2"/>
  <c r="AD219" i="2"/>
  <c r="AD39" i="2"/>
  <c r="BH18" i="2"/>
  <c r="BH16" i="2"/>
  <c r="BH17" i="2"/>
  <c r="AA11" i="2"/>
  <c r="AA42" i="2"/>
  <c r="AA19" i="2"/>
  <c r="AA55" i="2"/>
  <c r="AA32" i="2"/>
  <c r="AA68" i="2"/>
  <c r="AA45" i="2"/>
  <c r="AA81" i="2"/>
  <c r="AA117" i="2"/>
  <c r="AA153" i="2"/>
  <c r="AA189" i="2"/>
  <c r="AA225" i="2"/>
  <c r="AA261" i="2"/>
  <c r="AA73" i="2"/>
  <c r="AA116" i="2"/>
  <c r="AA160" i="2"/>
  <c r="AA203" i="2"/>
  <c r="AA246" i="2"/>
  <c r="AA202" i="2"/>
  <c r="AA82" i="2"/>
  <c r="AA125" i="2"/>
  <c r="AA168" i="2"/>
  <c r="AA211" i="2"/>
  <c r="AA254" i="2"/>
  <c r="AA151" i="2"/>
  <c r="AA47" i="2"/>
  <c r="AA104" i="2"/>
  <c r="AA148" i="2"/>
  <c r="AA191" i="2"/>
  <c r="AA234" i="2"/>
  <c r="AA40" i="2"/>
  <c r="AA252" i="2"/>
  <c r="AA84" i="2"/>
  <c r="AA127" i="2"/>
  <c r="AA170" i="2"/>
  <c r="AA214" i="2"/>
  <c r="AA257" i="2"/>
  <c r="AA173" i="2"/>
  <c r="AA53" i="2"/>
  <c r="AA107" i="2"/>
  <c r="AA150" i="2"/>
  <c r="AA193" i="2"/>
  <c r="AA236" i="2"/>
  <c r="AA22" i="2"/>
  <c r="AA230" i="2"/>
  <c r="AA24" i="2"/>
  <c r="AA60" i="2"/>
  <c r="AA37" i="2"/>
  <c r="AA14" i="2"/>
  <c r="AA50" i="2"/>
  <c r="AA27" i="2"/>
  <c r="AA63" i="2"/>
  <c r="AA99" i="2"/>
  <c r="AA135" i="2"/>
  <c r="AA171" i="2"/>
  <c r="AA207" i="2"/>
  <c r="AA243" i="2"/>
  <c r="AA23" i="2"/>
  <c r="AA95" i="2"/>
  <c r="AA138" i="2"/>
  <c r="AA181" i="2"/>
  <c r="AA224" i="2"/>
  <c r="AA268" i="2"/>
  <c r="AA46" i="2"/>
  <c r="AA103" i="2"/>
  <c r="AA146" i="2"/>
  <c r="AA190" i="2"/>
  <c r="AA233" i="2"/>
  <c r="AA9" i="2"/>
  <c r="AA259" i="2"/>
  <c r="AA83" i="2"/>
  <c r="AA126" i="2"/>
  <c r="AA169" i="2"/>
  <c r="AA212" i="2"/>
  <c r="AA256" i="2"/>
  <c r="AA158" i="2"/>
  <c r="AA52" i="2"/>
  <c r="AA106" i="2"/>
  <c r="AA149" i="2"/>
  <c r="AA192" i="2"/>
  <c r="AA235" i="2"/>
  <c r="AA72" i="2"/>
  <c r="AA274" i="2"/>
  <c r="AA85" i="2"/>
  <c r="AA128" i="2"/>
  <c r="AA172" i="2"/>
  <c r="AA215" i="2"/>
  <c r="AA258" i="2"/>
  <c r="AA130" i="2"/>
  <c r="AA30" i="2"/>
  <c r="AA25" i="2"/>
  <c r="AA20" i="2"/>
  <c r="AA15" i="2"/>
  <c r="AA69" i="2"/>
  <c r="AA123" i="2"/>
  <c r="AA177" i="2"/>
  <c r="AA231" i="2"/>
  <c r="AA41" i="2"/>
  <c r="AA124" i="2"/>
  <c r="AA188" i="2"/>
  <c r="AA253" i="2"/>
  <c r="AA64" i="2"/>
  <c r="AA132" i="2"/>
  <c r="AA197" i="2"/>
  <c r="AA262" i="2"/>
  <c r="AA10" i="2"/>
  <c r="AA112" i="2"/>
  <c r="AA176" i="2"/>
  <c r="AA241" i="2"/>
  <c r="AA180" i="2"/>
  <c r="AA91" i="2"/>
  <c r="AA156" i="2"/>
  <c r="AA221" i="2"/>
  <c r="AA108" i="2"/>
  <c r="AA71" i="2"/>
  <c r="AA136" i="2"/>
  <c r="AA200" i="2"/>
  <c r="AA265" i="2"/>
  <c r="AA266" i="2"/>
  <c r="AA87" i="2"/>
  <c r="AA154" i="2"/>
  <c r="AA133" i="2"/>
  <c r="AA16" i="2"/>
  <c r="AA242" i="2"/>
  <c r="AA92" i="2"/>
  <c r="AA222" i="2"/>
  <c r="AA66" i="2"/>
  <c r="AA105" i="2"/>
  <c r="AA213" i="2"/>
  <c r="AA102" i="2"/>
  <c r="AA232" i="2"/>
  <c r="AA110" i="2"/>
  <c r="AA187" i="2"/>
  <c r="AA220" i="2"/>
  <c r="AA199" i="2"/>
  <c r="AA114" i="2"/>
  <c r="AA166" i="2"/>
  <c r="AA18" i="2"/>
  <c r="AA62" i="2"/>
  <c r="AA165" i="2"/>
  <c r="AA174" i="2"/>
  <c r="AA118" i="2"/>
  <c r="AA223" i="2"/>
  <c r="AA227" i="2"/>
  <c r="AA142" i="2"/>
  <c r="AA121" i="2"/>
  <c r="AA194" i="2"/>
  <c r="AA36" i="2"/>
  <c r="AA31" i="2"/>
  <c r="AA26" i="2"/>
  <c r="AA21" i="2"/>
  <c r="AA75" i="2"/>
  <c r="AA129" i="2"/>
  <c r="AA183" i="2"/>
  <c r="AA237" i="2"/>
  <c r="AA59" i="2"/>
  <c r="AA131" i="2"/>
  <c r="AA196" i="2"/>
  <c r="AA260" i="2"/>
  <c r="AA74" i="2"/>
  <c r="AA139" i="2"/>
  <c r="AA204" i="2"/>
  <c r="AA269" i="2"/>
  <c r="AA29" i="2"/>
  <c r="AA119" i="2"/>
  <c r="AA184" i="2"/>
  <c r="AA248" i="2"/>
  <c r="AA216" i="2"/>
  <c r="AA98" i="2"/>
  <c r="AA163" i="2"/>
  <c r="AA228" i="2"/>
  <c r="AA137" i="2"/>
  <c r="AA78" i="2"/>
  <c r="AA143" i="2"/>
  <c r="AA208" i="2"/>
  <c r="AA272" i="2"/>
  <c r="AA38" i="2"/>
  <c r="AA249" i="2"/>
  <c r="AA145" i="2"/>
  <c r="AA210" i="2"/>
  <c r="AA89" i="2"/>
  <c r="AA218" i="2"/>
  <c r="AA65" i="2"/>
  <c r="AA198" i="2"/>
  <c r="AA263" i="2"/>
  <c r="AA113" i="2"/>
  <c r="AA209" i="2"/>
  <c r="AA157" i="2"/>
  <c r="AA79" i="2"/>
  <c r="AA61" i="2"/>
  <c r="AA240" i="2"/>
  <c r="AA70" i="2"/>
  <c r="AA17" i="2"/>
  <c r="AA13" i="2"/>
  <c r="AA111" i="2"/>
  <c r="AA273" i="2"/>
  <c r="AA239" i="2"/>
  <c r="AA247" i="2"/>
  <c r="AA122" i="2"/>
  <c r="AA271" i="2"/>
  <c r="AA251" i="2"/>
  <c r="AA48" i="2"/>
  <c r="AA43" i="2"/>
  <c r="AA33" i="2"/>
  <c r="AA141" i="2"/>
  <c r="AA195" i="2"/>
  <c r="AA80" i="2"/>
  <c r="AA58" i="2"/>
  <c r="AA86" i="2"/>
  <c r="AA178" i="2"/>
  <c r="AA12" i="2"/>
  <c r="AA51" i="2"/>
  <c r="AA159" i="2"/>
  <c r="AA167" i="2"/>
  <c r="AA245" i="2"/>
  <c r="AA175" i="2"/>
  <c r="AA90" i="2"/>
  <c r="AA155" i="2"/>
  <c r="AA94" i="2"/>
  <c r="AA134" i="2"/>
  <c r="AA264" i="2"/>
  <c r="AA179" i="2"/>
  <c r="AA244" i="2"/>
  <c r="AA67" i="2"/>
  <c r="AA219" i="2"/>
  <c r="AA28" i="2"/>
  <c r="AA97" i="2"/>
  <c r="AA77" i="2"/>
  <c r="AA35" i="2"/>
  <c r="AA54" i="2"/>
  <c r="AA49" i="2"/>
  <c r="AA44" i="2"/>
  <c r="AA39" i="2"/>
  <c r="AA93" i="2"/>
  <c r="AA147" i="2"/>
  <c r="AA201" i="2"/>
  <c r="AA255" i="2"/>
  <c r="AA88" i="2"/>
  <c r="AA152" i="2"/>
  <c r="AA217" i="2"/>
  <c r="AA144" i="2"/>
  <c r="AA96" i="2"/>
  <c r="AA161" i="2"/>
  <c r="AA226" i="2"/>
  <c r="AA115" i="2"/>
  <c r="AA76" i="2"/>
  <c r="AA140" i="2"/>
  <c r="AA205" i="2"/>
  <c r="AA270" i="2"/>
  <c r="AA34" i="2"/>
  <c r="AA120" i="2"/>
  <c r="AA185" i="2"/>
  <c r="AA250" i="2"/>
  <c r="AA238" i="2"/>
  <c r="AA100" i="2"/>
  <c r="AA164" i="2"/>
  <c r="AA229" i="2"/>
  <c r="AA101" i="2"/>
  <c r="AA56" i="2"/>
  <c r="AA267" i="2"/>
  <c r="AA57" i="2"/>
  <c r="AA109" i="2"/>
  <c r="AA182" i="2"/>
  <c r="AA162" i="2"/>
  <c r="AA206" i="2"/>
  <c r="AA186" i="2"/>
  <c r="AB263" i="2"/>
  <c r="AB80" i="2"/>
  <c r="AB115" i="2"/>
  <c r="AB268" i="2"/>
  <c r="AB90" i="2"/>
  <c r="AB125" i="2"/>
  <c r="AB255" i="2"/>
  <c r="AB94" i="2"/>
  <c r="AB178" i="2"/>
  <c r="AB33" i="2"/>
  <c r="AB110" i="2"/>
  <c r="AB224" i="2"/>
  <c r="AB176" i="2"/>
  <c r="AB152" i="2"/>
  <c r="AB28" i="2"/>
  <c r="AB177" i="2"/>
  <c r="AB260" i="2"/>
  <c r="AB29" i="2"/>
  <c r="AB208" i="2"/>
  <c r="AB92" i="2"/>
  <c r="AB205" i="2"/>
  <c r="AB251" i="2"/>
  <c r="AB109" i="2"/>
  <c r="AB151" i="2"/>
  <c r="AB164" i="2"/>
  <c r="AB170" i="2"/>
  <c r="AB133" i="2"/>
  <c r="AB96" i="2"/>
  <c r="AB65" i="2"/>
  <c r="AB11" i="2"/>
  <c r="AB181" i="2"/>
  <c r="AB50" i="2"/>
  <c r="AB20" i="2"/>
  <c r="AB267" i="2"/>
  <c r="AB232" i="2"/>
  <c r="AB179" i="2"/>
  <c r="AB98" i="2"/>
  <c r="AB111" i="2"/>
  <c r="AB124" i="2"/>
  <c r="AB131" i="2"/>
  <c r="AB104" i="2"/>
  <c r="AD60" i="2"/>
  <c r="AD146" i="2"/>
  <c r="AD232" i="2"/>
  <c r="AD65" i="2"/>
  <c r="AD209" i="2"/>
  <c r="AD50" i="2"/>
  <c r="AD134" i="2"/>
  <c r="AD220" i="2"/>
  <c r="AD67" i="2"/>
  <c r="AD211" i="2"/>
  <c r="AD77" i="2"/>
  <c r="AD221" i="2"/>
  <c r="AD57" i="2"/>
  <c r="AD129" i="2"/>
  <c r="AD201" i="2"/>
  <c r="AD273" i="2"/>
  <c r="AD130" i="2"/>
  <c r="AD202" i="2"/>
  <c r="AD274" i="2"/>
  <c r="AD71" i="2"/>
  <c r="AD143" i="2"/>
  <c r="AD215" i="2"/>
  <c r="AD49" i="2"/>
  <c r="AD121" i="2"/>
  <c r="AD193" i="2"/>
  <c r="AD265" i="2"/>
  <c r="AD103" i="2"/>
  <c r="AD242" i="2"/>
  <c r="AD112" i="2"/>
  <c r="AB259" i="2"/>
  <c r="AB190" i="2"/>
  <c r="AB228" i="2"/>
  <c r="AD51" i="2"/>
  <c r="AD86" i="2"/>
  <c r="AD244" i="2"/>
  <c r="AD22" i="2"/>
  <c r="AD170" i="2"/>
  <c r="AD75" i="2"/>
  <c r="AD240" i="2"/>
  <c r="AD124" i="2"/>
  <c r="AD27" i="2"/>
  <c r="AD54" i="2"/>
  <c r="AD208" i="2"/>
  <c r="AD207" i="2"/>
  <c r="AD56" i="2"/>
  <c r="AD108" i="2"/>
  <c r="AD84" i="2"/>
  <c r="AD110" i="2"/>
  <c r="AD80" i="2"/>
  <c r="AD58" i="2"/>
  <c r="AD40" i="2"/>
  <c r="AC26" i="2"/>
  <c r="AC62" i="2"/>
  <c r="AC98" i="2"/>
  <c r="AC134" i="2"/>
  <c r="AC170" i="2"/>
  <c r="AC206" i="2"/>
  <c r="AC242" i="2"/>
  <c r="AC10" i="2"/>
  <c r="AC53" i="2"/>
  <c r="AC96" i="2"/>
  <c r="AC139" i="2"/>
  <c r="AC183" i="2"/>
  <c r="AC226" i="2"/>
  <c r="AC269" i="2"/>
  <c r="AC40" i="2"/>
  <c r="AC83" i="2"/>
  <c r="AC126" i="2"/>
  <c r="AC169" i="2"/>
  <c r="AC213" i="2"/>
  <c r="AC256" i="2"/>
  <c r="AC34" i="2"/>
  <c r="AC77" i="2"/>
  <c r="AC120" i="2"/>
  <c r="AC163" i="2"/>
  <c r="AC207" i="2"/>
  <c r="AC250" i="2"/>
  <c r="AC28" i="2"/>
  <c r="AC71" i="2"/>
  <c r="AC114" i="2"/>
  <c r="AC157" i="2"/>
  <c r="AC201" i="2"/>
  <c r="AC244" i="2"/>
  <c r="AC22" i="2"/>
  <c r="AC65" i="2"/>
  <c r="AC108" i="2"/>
  <c r="AC151" i="2"/>
  <c r="AC195" i="2"/>
  <c r="AC238" i="2"/>
  <c r="AC16" i="2"/>
  <c r="AC196" i="2"/>
  <c r="AC160" i="2"/>
  <c r="AC124" i="2"/>
  <c r="AC88" i="2"/>
  <c r="AC268" i="2"/>
  <c r="AC38" i="2"/>
  <c r="AC74" i="2"/>
  <c r="AC110" i="2"/>
  <c r="AC146" i="2"/>
  <c r="AC182" i="2"/>
  <c r="AC218" i="2"/>
  <c r="AC254" i="2"/>
  <c r="AC24" i="2"/>
  <c r="AC67" i="2"/>
  <c r="AC111" i="2"/>
  <c r="AC154" i="2"/>
  <c r="AC197" i="2"/>
  <c r="AC240" i="2"/>
  <c r="AC11" i="2"/>
  <c r="AC54" i="2"/>
  <c r="AC97" i="2"/>
  <c r="AC141" i="2"/>
  <c r="AC184" i="2"/>
  <c r="AC227" i="2"/>
  <c r="AC270" i="2"/>
  <c r="AC48" i="2"/>
  <c r="AC91" i="2"/>
  <c r="AC135" i="2"/>
  <c r="AC178" i="2"/>
  <c r="AC221" i="2"/>
  <c r="AC264" i="2"/>
  <c r="AC42" i="2"/>
  <c r="AC85" i="2"/>
  <c r="AC129" i="2"/>
  <c r="AC172" i="2"/>
  <c r="AC215" i="2"/>
  <c r="AC258" i="2"/>
  <c r="AC36" i="2"/>
  <c r="AC79" i="2"/>
  <c r="AC123" i="2"/>
  <c r="AC166" i="2"/>
  <c r="AC209" i="2"/>
  <c r="AC252" i="2"/>
  <c r="AC102" i="2"/>
  <c r="AC23" i="2"/>
  <c r="AC181" i="2"/>
  <c r="AC246" i="2"/>
  <c r="AC210" i="2"/>
  <c r="AC174" i="2"/>
  <c r="AC44" i="2"/>
  <c r="AC92" i="2"/>
  <c r="AC152" i="2"/>
  <c r="AC200" i="2"/>
  <c r="AC260" i="2"/>
  <c r="AC46" i="2"/>
  <c r="AC118" i="2"/>
  <c r="AC175" i="2"/>
  <c r="AC247" i="2"/>
  <c r="AC33" i="2"/>
  <c r="AC105" i="2"/>
  <c r="AC162" i="2"/>
  <c r="AC234" i="2"/>
  <c r="AC27" i="2"/>
  <c r="AC99" i="2"/>
  <c r="AC156" i="2"/>
  <c r="AC228" i="2"/>
  <c r="AC21" i="2"/>
  <c r="AC93" i="2"/>
  <c r="AC150" i="2"/>
  <c r="AC222" i="2"/>
  <c r="AC15" i="2"/>
  <c r="AC87" i="2"/>
  <c r="AC144" i="2"/>
  <c r="AC216" i="2"/>
  <c r="AC274" i="2"/>
  <c r="AC66" i="2"/>
  <c r="AC117" i="2"/>
  <c r="AC253" i="2"/>
  <c r="AC225" i="2"/>
  <c r="AC50" i="2"/>
  <c r="AC104" i="2"/>
  <c r="AC158" i="2"/>
  <c r="AC212" i="2"/>
  <c r="AC266" i="2"/>
  <c r="AC60" i="2"/>
  <c r="AC125" i="2"/>
  <c r="AC190" i="2"/>
  <c r="AC255" i="2"/>
  <c r="AC47" i="2"/>
  <c r="AC112" i="2"/>
  <c r="AC177" i="2"/>
  <c r="AC241" i="2"/>
  <c r="AC41" i="2"/>
  <c r="AC106" i="2"/>
  <c r="AC171" i="2"/>
  <c r="AC235" i="2"/>
  <c r="AC35" i="2"/>
  <c r="AC100" i="2"/>
  <c r="AC165" i="2"/>
  <c r="AC229" i="2"/>
  <c r="AC29" i="2"/>
  <c r="AC94" i="2"/>
  <c r="AC159" i="2"/>
  <c r="AC223" i="2"/>
  <c r="AC59" i="2"/>
  <c r="AC109" i="2"/>
  <c r="AC203" i="2"/>
  <c r="AC95" i="2"/>
  <c r="AC80" i="2"/>
  <c r="AC188" i="2"/>
  <c r="AC89" i="2"/>
  <c r="AC56" i="2"/>
  <c r="AC116" i="2"/>
  <c r="AC164" i="2"/>
  <c r="AC224" i="2"/>
  <c r="AC272" i="2"/>
  <c r="AC75" i="2"/>
  <c r="AC132" i="2"/>
  <c r="AC204" i="2"/>
  <c r="AC262" i="2"/>
  <c r="AC61" i="2"/>
  <c r="AC119" i="2"/>
  <c r="AC191" i="2"/>
  <c r="AC249" i="2"/>
  <c r="AC55" i="2"/>
  <c r="AC113" i="2"/>
  <c r="AC185" i="2"/>
  <c r="AC243" i="2"/>
  <c r="AC49" i="2"/>
  <c r="AC107" i="2"/>
  <c r="AC179" i="2"/>
  <c r="AC237" i="2"/>
  <c r="AC43" i="2"/>
  <c r="AC101" i="2"/>
  <c r="AC173" i="2"/>
  <c r="AC231" i="2"/>
  <c r="AC145" i="2"/>
  <c r="AC153" i="2"/>
  <c r="AC138" i="2"/>
  <c r="AC45" i="2"/>
  <c r="AC20" i="2"/>
  <c r="AC236" i="2"/>
  <c r="AC14" i="2"/>
  <c r="AC68" i="2"/>
  <c r="AC122" i="2"/>
  <c r="AC176" i="2"/>
  <c r="AC230" i="2"/>
  <c r="AC17" i="2"/>
  <c r="AC82" i="2"/>
  <c r="AC147" i="2"/>
  <c r="AC211" i="2"/>
  <c r="AC9" i="2"/>
  <c r="AC69" i="2"/>
  <c r="AC133" i="2"/>
  <c r="AC198" i="2"/>
  <c r="AC263" i="2"/>
  <c r="AC63" i="2"/>
  <c r="AC127" i="2"/>
  <c r="AC192" i="2"/>
  <c r="AC257" i="2"/>
  <c r="AC57" i="2"/>
  <c r="AC121" i="2"/>
  <c r="AC186" i="2"/>
  <c r="AC251" i="2"/>
  <c r="AC51" i="2"/>
  <c r="AC115" i="2"/>
  <c r="AC180" i="2"/>
  <c r="AC245" i="2"/>
  <c r="AC189" i="2"/>
  <c r="AC239" i="2"/>
  <c r="AC37" i="2"/>
  <c r="AC131" i="2"/>
  <c r="AC128" i="2"/>
  <c r="AC31" i="2"/>
  <c r="AC194" i="2"/>
  <c r="AC219" i="2"/>
  <c r="AC148" i="2"/>
  <c r="AC70" i="2"/>
  <c r="AC271" i="2"/>
  <c r="AC193" i="2"/>
  <c r="AC130" i="2"/>
  <c r="AC232" i="2"/>
  <c r="AC217" i="2"/>
  <c r="AC12" i="2"/>
  <c r="AC168" i="2"/>
  <c r="AC72" i="2"/>
  <c r="AC248" i="2"/>
  <c r="AC233" i="2"/>
  <c r="AC155" i="2"/>
  <c r="AC84" i="2"/>
  <c r="AC13" i="2"/>
  <c r="AC208" i="2"/>
  <c r="AC137" i="2"/>
  <c r="AC52" i="2"/>
  <c r="AC261" i="2"/>
  <c r="AC39" i="2"/>
  <c r="AC18" i="2"/>
  <c r="AC205" i="2"/>
  <c r="AC142" i="2"/>
  <c r="AC64" i="2"/>
  <c r="AC265" i="2"/>
  <c r="AC187" i="2"/>
  <c r="AC30" i="2"/>
  <c r="AC32" i="2"/>
  <c r="AC103" i="2"/>
  <c r="AC25" i="2"/>
  <c r="AC220" i="2"/>
  <c r="AC149" i="2"/>
  <c r="AC78" i="2"/>
  <c r="AC273" i="2"/>
  <c r="AC202" i="2"/>
  <c r="AC73" i="2"/>
  <c r="AC86" i="2"/>
  <c r="AC161" i="2"/>
  <c r="AC76" i="2"/>
  <c r="AC199" i="2"/>
  <c r="AC136" i="2"/>
  <c r="AC58" i="2"/>
  <c r="AC259" i="2"/>
  <c r="AC81" i="2"/>
  <c r="AC140" i="2"/>
  <c r="AC90" i="2"/>
  <c r="AC19" i="2"/>
  <c r="AC214" i="2"/>
  <c r="AC143" i="2"/>
  <c r="AC267" i="2"/>
  <c r="AC167" i="2"/>
  <c r="BA15" i="2" l="1"/>
  <c r="BA21" i="2"/>
  <c r="BA27" i="2"/>
  <c r="BA33" i="2"/>
  <c r="BA39" i="2"/>
  <c r="BA45" i="2"/>
  <c r="BA51" i="2"/>
  <c r="BA57" i="2"/>
  <c r="BA63" i="2"/>
  <c r="BA9" i="2"/>
  <c r="BA10" i="2"/>
  <c r="BA16" i="2"/>
  <c r="BA22" i="2"/>
  <c r="BA28" i="2"/>
  <c r="BA34" i="2"/>
  <c r="BA40" i="2"/>
  <c r="BA46" i="2"/>
  <c r="BA52" i="2"/>
  <c r="BA58" i="2"/>
  <c r="BA64" i="2"/>
  <c r="BA11" i="2"/>
  <c r="BA17" i="2"/>
  <c r="BA23" i="2"/>
  <c r="BA29" i="2"/>
  <c r="BA35" i="2"/>
  <c r="BA41" i="2"/>
  <c r="BA47" i="2"/>
  <c r="BA53" i="2"/>
  <c r="BA59" i="2"/>
  <c r="BA65" i="2"/>
  <c r="BA12" i="2"/>
  <c r="BA18" i="2"/>
  <c r="BA24" i="2"/>
  <c r="BA30" i="2"/>
  <c r="BA36" i="2"/>
  <c r="BA42" i="2"/>
  <c r="BA48" i="2"/>
  <c r="BA54" i="2"/>
  <c r="BA60" i="2"/>
  <c r="BA66" i="2"/>
  <c r="BA13" i="2"/>
  <c r="BA19" i="2"/>
  <c r="BA25" i="2"/>
  <c r="BA31" i="2"/>
  <c r="BA37" i="2"/>
  <c r="BA43" i="2"/>
  <c r="BA49" i="2"/>
  <c r="BA55" i="2"/>
  <c r="BA61" i="2"/>
  <c r="BA67" i="2"/>
  <c r="BA26" i="2"/>
  <c r="BA62" i="2"/>
  <c r="BA32" i="2"/>
  <c r="BA68" i="2"/>
  <c r="BA38" i="2"/>
  <c r="BA44" i="2"/>
  <c r="BA14" i="2"/>
  <c r="BA50" i="2"/>
  <c r="BA20" i="2"/>
  <c r="BA56" i="2"/>
  <c r="BH21" i="2"/>
  <c r="BH20" i="2"/>
  <c r="AG37" i="2"/>
  <c r="AG73" i="2"/>
  <c r="AG109" i="2"/>
  <c r="AG145" i="2"/>
  <c r="AG166" i="2"/>
  <c r="AG176" i="2"/>
  <c r="AG184" i="2"/>
  <c r="AG194" i="2"/>
  <c r="AG202" i="2"/>
  <c r="AG212" i="2"/>
  <c r="AG220" i="2"/>
  <c r="AG230" i="2"/>
  <c r="AG238" i="2"/>
  <c r="AG248" i="2"/>
  <c r="AG256" i="2"/>
  <c r="AG262" i="2"/>
  <c r="AG268" i="2"/>
  <c r="AG274" i="2"/>
  <c r="AG43" i="2"/>
  <c r="AG79" i="2"/>
  <c r="AG115" i="2"/>
  <c r="AG151" i="2"/>
  <c r="AG169" i="2"/>
  <c r="AG177" i="2"/>
  <c r="AG187" i="2"/>
  <c r="AG195" i="2"/>
  <c r="AG205" i="2"/>
  <c r="AG213" i="2"/>
  <c r="AG223" i="2"/>
  <c r="AG231" i="2"/>
  <c r="AG241" i="2"/>
  <c r="AG249" i="2"/>
  <c r="AG257" i="2"/>
  <c r="AG263" i="2"/>
  <c r="AG269" i="2"/>
  <c r="AG13" i="2"/>
  <c r="AG49" i="2"/>
  <c r="AG85" i="2"/>
  <c r="AG121" i="2"/>
  <c r="AG157" i="2"/>
  <c r="AG170" i="2"/>
  <c r="AG178" i="2"/>
  <c r="AG188" i="2"/>
  <c r="AG196" i="2"/>
  <c r="AG206" i="2"/>
  <c r="AG214" i="2"/>
  <c r="AG224" i="2"/>
  <c r="AG232" i="2"/>
  <c r="AG242" i="2"/>
  <c r="AG250" i="2"/>
  <c r="AG258" i="2"/>
  <c r="AG264" i="2"/>
  <c r="AG270" i="2"/>
  <c r="AG19" i="2"/>
  <c r="AG55" i="2"/>
  <c r="AG91" i="2"/>
  <c r="AG127" i="2"/>
  <c r="AG163" i="2"/>
  <c r="AG171" i="2"/>
  <c r="AG181" i="2"/>
  <c r="AG189" i="2"/>
  <c r="AG199" i="2"/>
  <c r="AG207" i="2"/>
  <c r="AG217" i="2"/>
  <c r="AG225" i="2"/>
  <c r="AG235" i="2"/>
  <c r="AG243" i="2"/>
  <c r="AG253" i="2"/>
  <c r="AG259" i="2"/>
  <c r="AG265" i="2"/>
  <c r="AG271" i="2"/>
  <c r="AG25" i="2"/>
  <c r="AG61" i="2"/>
  <c r="AG97" i="2"/>
  <c r="AG133" i="2"/>
  <c r="AG164" i="2"/>
  <c r="AG172" i="2"/>
  <c r="AG182" i="2"/>
  <c r="AG190" i="2"/>
  <c r="AG200" i="2"/>
  <c r="AG208" i="2"/>
  <c r="AG218" i="2"/>
  <c r="AG226" i="2"/>
  <c r="AG236" i="2"/>
  <c r="AG244" i="2"/>
  <c r="AG254" i="2"/>
  <c r="AG260" i="2"/>
  <c r="AG266" i="2"/>
  <c r="AG272" i="2"/>
  <c r="AG31" i="2"/>
  <c r="AG67" i="2"/>
  <c r="AG103" i="2"/>
  <c r="AG139" i="2"/>
  <c r="AG165" i="2"/>
  <c r="AG175" i="2"/>
  <c r="AG183" i="2"/>
  <c r="AG193" i="2"/>
  <c r="AG201" i="2"/>
  <c r="AG211" i="2"/>
  <c r="AG219" i="2"/>
  <c r="AG229" i="2"/>
  <c r="AG237" i="2"/>
  <c r="AG247" i="2"/>
  <c r="AG255" i="2"/>
  <c r="AG261" i="2"/>
  <c r="AG267" i="2"/>
  <c r="AG273" i="2"/>
  <c r="AG26" i="2"/>
  <c r="AG62" i="2"/>
  <c r="AG98" i="2"/>
  <c r="AG32" i="2"/>
  <c r="AG68" i="2"/>
  <c r="AG104" i="2"/>
  <c r="AG140" i="2"/>
  <c r="AG21" i="2"/>
  <c r="AG57" i="2"/>
  <c r="AG93" i="2"/>
  <c r="AG129" i="2"/>
  <c r="AG10" i="2"/>
  <c r="AG46" i="2"/>
  <c r="AG82" i="2"/>
  <c r="AG118" i="2"/>
  <c r="AG38" i="2"/>
  <c r="AG86" i="2"/>
  <c r="AG134" i="2"/>
  <c r="AG27" i="2"/>
  <c r="AG69" i="2"/>
  <c r="AG111" i="2"/>
  <c r="AG153" i="2"/>
  <c r="AG40" i="2"/>
  <c r="AG88" i="2"/>
  <c r="AG130" i="2"/>
  <c r="AG11" i="2"/>
  <c r="AG47" i="2"/>
  <c r="AG83" i="2"/>
  <c r="AG119" i="2"/>
  <c r="AG155" i="2"/>
  <c r="AG191" i="2"/>
  <c r="AG227" i="2"/>
  <c r="AG18" i="2"/>
  <c r="AG54" i="2"/>
  <c r="AG90" i="2"/>
  <c r="AG126" i="2"/>
  <c r="AG162" i="2"/>
  <c r="AG198" i="2"/>
  <c r="AG234" i="2"/>
  <c r="AG44" i="2"/>
  <c r="AG92" i="2"/>
  <c r="AG146" i="2"/>
  <c r="AG33" i="2"/>
  <c r="AG75" i="2"/>
  <c r="AG117" i="2"/>
  <c r="AG159" i="2"/>
  <c r="AG52" i="2"/>
  <c r="AG94" i="2"/>
  <c r="AG136" i="2"/>
  <c r="AG17" i="2"/>
  <c r="AG53" i="2"/>
  <c r="AG89" i="2"/>
  <c r="AG125" i="2"/>
  <c r="AG161" i="2"/>
  <c r="AG197" i="2"/>
  <c r="AG233" i="2"/>
  <c r="AG24" i="2"/>
  <c r="AG60" i="2"/>
  <c r="AG96" i="2"/>
  <c r="AG132" i="2"/>
  <c r="AG168" i="2"/>
  <c r="AG204" i="2"/>
  <c r="AG240" i="2"/>
  <c r="AG50" i="2"/>
  <c r="AG110" i="2"/>
  <c r="AG152" i="2"/>
  <c r="AG39" i="2"/>
  <c r="AG81" i="2"/>
  <c r="AG123" i="2"/>
  <c r="AG16" i="2"/>
  <c r="AG58" i="2"/>
  <c r="AG100" i="2"/>
  <c r="AG142" i="2"/>
  <c r="AG23" i="2"/>
  <c r="AG59" i="2"/>
  <c r="AG95" i="2"/>
  <c r="AG131" i="2"/>
  <c r="AG167" i="2"/>
  <c r="AG203" i="2"/>
  <c r="AG239" i="2"/>
  <c r="AG30" i="2"/>
  <c r="AG66" i="2"/>
  <c r="AG102" i="2"/>
  <c r="AG138" i="2"/>
  <c r="AG174" i="2"/>
  <c r="AG210" i="2"/>
  <c r="AG246" i="2"/>
  <c r="AG56" i="2"/>
  <c r="AG116" i="2"/>
  <c r="AG158" i="2"/>
  <c r="AG45" i="2"/>
  <c r="AG87" i="2"/>
  <c r="AG135" i="2"/>
  <c r="AG22" i="2"/>
  <c r="AG64" i="2"/>
  <c r="AG106" i="2"/>
  <c r="AG148" i="2"/>
  <c r="AG29" i="2"/>
  <c r="AG65" i="2"/>
  <c r="AG101" i="2"/>
  <c r="AG137" i="2"/>
  <c r="AG173" i="2"/>
  <c r="AG209" i="2"/>
  <c r="AG245" i="2"/>
  <c r="AG36" i="2"/>
  <c r="AG72" i="2"/>
  <c r="AG108" i="2"/>
  <c r="AG144" i="2"/>
  <c r="AG180" i="2"/>
  <c r="AG216" i="2"/>
  <c r="AG252" i="2"/>
  <c r="AG14" i="2"/>
  <c r="AG74" i="2"/>
  <c r="AG122" i="2"/>
  <c r="AG51" i="2"/>
  <c r="AG99" i="2"/>
  <c r="AG141" i="2"/>
  <c r="AG28" i="2"/>
  <c r="AG70" i="2"/>
  <c r="AG112" i="2"/>
  <c r="AG154" i="2"/>
  <c r="AG35" i="2"/>
  <c r="AG71" i="2"/>
  <c r="AG107" i="2"/>
  <c r="AG143" i="2"/>
  <c r="AG179" i="2"/>
  <c r="AG215" i="2"/>
  <c r="AG251" i="2"/>
  <c r="AG42" i="2"/>
  <c r="AG78" i="2"/>
  <c r="AG114" i="2"/>
  <c r="AG150" i="2"/>
  <c r="AG186" i="2"/>
  <c r="AG222" i="2"/>
  <c r="AG20" i="2"/>
  <c r="AG80" i="2"/>
  <c r="AG128" i="2"/>
  <c r="AG15" i="2"/>
  <c r="AG63" i="2"/>
  <c r="AG105" i="2"/>
  <c r="AG147" i="2"/>
  <c r="AG34" i="2"/>
  <c r="AG76" i="2"/>
  <c r="AG124" i="2"/>
  <c r="AG160" i="2"/>
  <c r="AG41" i="2"/>
  <c r="AG77" i="2"/>
  <c r="AG113" i="2"/>
  <c r="AG149" i="2"/>
  <c r="AG185" i="2"/>
  <c r="AG221" i="2"/>
  <c r="AG12" i="2"/>
  <c r="AG48" i="2"/>
  <c r="AG84" i="2"/>
  <c r="AG120" i="2"/>
  <c r="AG156" i="2"/>
  <c r="AG192" i="2"/>
  <c r="AG228" i="2"/>
  <c r="BG21" i="2"/>
  <c r="BG20" i="2"/>
  <c r="BG19" i="2"/>
  <c r="BG18" i="2"/>
  <c r="BG17" i="2"/>
  <c r="BG16" i="2"/>
  <c r="BG15" i="2"/>
  <c r="BG14" i="2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AZ68" i="2"/>
  <c r="AZ67" i="2"/>
  <c r="AZ66" i="2"/>
  <c r="AZ65" i="2"/>
  <c r="AZ64" i="2"/>
  <c r="AZ63" i="2"/>
  <c r="AZ62" i="2"/>
  <c r="AZ61" i="2"/>
  <c r="AZ60" i="2"/>
  <c r="AZ59" i="2"/>
  <c r="AZ58" i="2"/>
  <c r="AZ57" i="2"/>
  <c r="AZ56" i="2"/>
  <c r="AZ55" i="2"/>
  <c r="AZ54" i="2"/>
  <c r="AZ53" i="2"/>
  <c r="AZ52" i="2"/>
  <c r="AZ51" i="2"/>
  <c r="AZ50" i="2"/>
  <c r="AZ49" i="2"/>
  <c r="AZ48" i="2"/>
  <c r="AZ47" i="2"/>
  <c r="AZ46" i="2"/>
  <c r="AZ45" i="2"/>
  <c r="AZ44" i="2"/>
  <c r="AZ43" i="2"/>
  <c r="AZ42" i="2"/>
  <c r="AZ41" i="2"/>
  <c r="AZ40" i="2"/>
  <c r="AZ39" i="2"/>
  <c r="AZ38" i="2"/>
  <c r="AZ37" i="2"/>
  <c r="AZ36" i="2"/>
  <c r="AZ35" i="2"/>
  <c r="AZ34" i="2"/>
  <c r="AZ33" i="2"/>
  <c r="AZ32" i="2"/>
  <c r="AZ31" i="2"/>
  <c r="AZ30" i="2"/>
  <c r="AZ29" i="2"/>
  <c r="AZ28" i="2"/>
  <c r="AZ27" i="2"/>
  <c r="AZ26" i="2"/>
  <c r="AZ25" i="2"/>
  <c r="AZ24" i="2"/>
  <c r="AZ23" i="2"/>
  <c r="AZ22" i="2"/>
  <c r="AZ21" i="2"/>
  <c r="AZ20" i="2"/>
  <c r="AZ19" i="2"/>
  <c r="AZ18" i="2"/>
  <c r="AZ17" i="2"/>
  <c r="AZ16" i="2"/>
  <c r="AZ15" i="2"/>
  <c r="AZ14" i="2"/>
  <c r="AZ13" i="2"/>
  <c r="AZ12" i="2"/>
  <c r="AZ11" i="2"/>
  <c r="AZ10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O262" i="2"/>
  <c r="AO261" i="2"/>
  <c r="AO260" i="2"/>
  <c r="AO259" i="2"/>
  <c r="AO258" i="2"/>
  <c r="AO257" i="2"/>
  <c r="AO256" i="2"/>
  <c r="AO255" i="2"/>
  <c r="AO254" i="2"/>
  <c r="AO253" i="2"/>
  <c r="AO252" i="2"/>
  <c r="AO251" i="2"/>
  <c r="AO250" i="2"/>
  <c r="AO249" i="2"/>
  <c r="AO248" i="2"/>
  <c r="AO247" i="2"/>
  <c r="AO246" i="2"/>
  <c r="AO245" i="2"/>
  <c r="AO244" i="2"/>
  <c r="AO243" i="2"/>
  <c r="AO242" i="2"/>
  <c r="AO241" i="2"/>
  <c r="AO240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O226" i="2"/>
  <c r="AO225" i="2"/>
  <c r="AO224" i="2"/>
  <c r="AO223" i="2"/>
  <c r="AO222" i="2"/>
  <c r="AO221" i="2"/>
  <c r="AO220" i="2"/>
  <c r="AO219" i="2"/>
  <c r="AO218" i="2"/>
  <c r="AO217" i="2"/>
  <c r="AO216" i="2"/>
  <c r="AO215" i="2"/>
  <c r="AO214" i="2"/>
  <c r="AO213" i="2"/>
  <c r="AO212" i="2"/>
  <c r="AO211" i="2"/>
  <c r="AO210" i="2"/>
  <c r="AO209" i="2"/>
  <c r="AO208" i="2"/>
  <c r="AO207" i="2"/>
  <c r="AO206" i="2"/>
  <c r="AO205" i="2"/>
  <c r="AO204" i="2"/>
  <c r="AO203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39" i="2"/>
  <c r="AO138" i="2"/>
  <c r="AO137" i="2"/>
  <c r="AO136" i="2"/>
  <c r="AO135" i="2"/>
  <c r="AO134" i="2"/>
  <c r="AO133" i="2"/>
  <c r="AO132" i="2"/>
  <c r="AO131" i="2"/>
  <c r="AO130" i="2"/>
  <c r="AO129" i="2"/>
  <c r="AO128" i="2"/>
  <c r="AO127" i="2"/>
  <c r="AO126" i="2"/>
  <c r="AO125" i="2"/>
  <c r="AO124" i="2"/>
  <c r="AO123" i="2"/>
  <c r="AO122" i="2"/>
  <c r="AO121" i="2"/>
  <c r="AO120" i="2"/>
  <c r="AO119" i="2"/>
  <c r="AO118" i="2"/>
  <c r="AO117" i="2"/>
  <c r="AO116" i="2"/>
  <c r="AO115" i="2"/>
  <c r="AO114" i="2"/>
  <c r="AO113" i="2"/>
  <c r="AO112" i="2"/>
  <c r="AO111" i="2"/>
  <c r="AO110" i="2"/>
  <c r="AO109" i="2"/>
  <c r="AO108" i="2"/>
  <c r="AO107" i="2"/>
  <c r="AO106" i="2"/>
  <c r="AO105" i="2"/>
  <c r="AO104" i="2"/>
  <c r="AO103" i="2"/>
  <c r="AO102" i="2"/>
  <c r="AO101" i="2"/>
  <c r="AO100" i="2"/>
  <c r="AO99" i="2"/>
  <c r="AO98" i="2"/>
  <c r="AO97" i="2"/>
  <c r="AO96" i="2"/>
  <c r="AO95" i="2"/>
  <c r="AO94" i="2"/>
  <c r="AO93" i="2"/>
  <c r="AO92" i="2"/>
  <c r="AO91" i="2"/>
  <c r="AO90" i="2"/>
  <c r="AO89" i="2"/>
  <c r="AO88" i="2"/>
  <c r="AO87" i="2"/>
  <c r="AO86" i="2"/>
  <c r="AO85" i="2"/>
  <c r="AO84" i="2"/>
  <c r="AO83" i="2"/>
  <c r="AO82" i="2"/>
  <c r="AO81" i="2"/>
  <c r="AO80" i="2"/>
  <c r="AO79" i="2"/>
  <c r="AO78" i="2"/>
  <c r="AO77" i="2"/>
  <c r="AO76" i="2"/>
  <c r="AO75" i="2"/>
  <c r="AO74" i="2"/>
  <c r="AO73" i="2"/>
  <c r="AO72" i="2"/>
  <c r="AO71" i="2"/>
  <c r="AO70" i="2"/>
  <c r="AO69" i="2"/>
  <c r="AO68" i="2"/>
  <c r="AO67" i="2"/>
  <c r="AO66" i="2"/>
  <c r="AO65" i="2"/>
  <c r="AO64" i="2"/>
  <c r="AO63" i="2"/>
  <c r="AO62" i="2"/>
  <c r="AO61" i="2"/>
  <c r="AO60" i="2"/>
  <c r="AO59" i="2"/>
  <c r="AO58" i="2"/>
  <c r="AO57" i="2"/>
  <c r="AO56" i="2"/>
  <c r="AO55" i="2"/>
  <c r="AO54" i="2"/>
  <c r="AO53" i="2"/>
  <c r="AO52" i="2"/>
  <c r="AO51" i="2"/>
  <c r="AO50" i="2"/>
  <c r="AO49" i="2"/>
  <c r="AO48" i="2"/>
  <c r="AO47" i="2"/>
  <c r="AO46" i="2"/>
  <c r="AO45" i="2"/>
  <c r="AO44" i="2"/>
  <c r="AO43" i="2"/>
  <c r="AO42" i="2"/>
  <c r="AO41" i="2"/>
  <c r="AO40" i="2"/>
  <c r="AO39" i="2"/>
  <c r="AO38" i="2"/>
  <c r="AO37" i="2"/>
  <c r="AO36" i="2"/>
  <c r="AO35" i="2"/>
  <c r="AO34" i="2"/>
  <c r="AO33" i="2"/>
  <c r="AO32" i="2"/>
  <c r="AO31" i="2"/>
  <c r="AO30" i="2"/>
  <c r="AO29" i="2"/>
  <c r="AO28" i="2"/>
  <c r="AO27" i="2"/>
  <c r="AO26" i="2"/>
  <c r="AO25" i="2"/>
  <c r="AO24" i="2"/>
  <c r="AO23" i="2"/>
  <c r="AO22" i="2"/>
  <c r="AO21" i="2"/>
  <c r="AO20" i="2"/>
  <c r="AO19" i="2"/>
  <c r="AO18" i="2"/>
  <c r="AO17" i="2"/>
  <c r="AO16" i="2"/>
  <c r="AO15" i="2"/>
  <c r="AO14" i="2"/>
  <c r="AO13" i="2"/>
  <c r="AO12" i="2"/>
  <c r="AO11" i="2"/>
  <c r="AO10" i="2"/>
  <c r="AN274" i="2"/>
  <c r="AN273" i="2"/>
  <c r="AN272" i="2"/>
  <c r="AN271" i="2"/>
  <c r="AN270" i="2"/>
  <c r="AN269" i="2"/>
  <c r="AN268" i="2"/>
  <c r="AN267" i="2"/>
  <c r="AN266" i="2"/>
  <c r="AN265" i="2"/>
  <c r="AN264" i="2"/>
  <c r="AN263" i="2"/>
  <c r="AN262" i="2"/>
  <c r="AN261" i="2"/>
  <c r="AN260" i="2"/>
  <c r="AN259" i="2"/>
  <c r="AN258" i="2"/>
  <c r="AN257" i="2"/>
  <c r="AN256" i="2"/>
  <c r="AN255" i="2"/>
  <c r="AN254" i="2"/>
  <c r="AN253" i="2"/>
  <c r="AN252" i="2"/>
  <c r="AN251" i="2"/>
  <c r="AN250" i="2"/>
  <c r="AN249" i="2"/>
  <c r="AN248" i="2"/>
  <c r="AN247" i="2"/>
  <c r="AN246" i="2"/>
  <c r="AN245" i="2"/>
  <c r="AN244" i="2"/>
  <c r="AN243" i="2"/>
  <c r="AN242" i="2"/>
  <c r="AN241" i="2"/>
  <c r="AN240" i="2"/>
  <c r="AN239" i="2"/>
  <c r="AN238" i="2"/>
  <c r="AN237" i="2"/>
  <c r="AN236" i="2"/>
  <c r="AN235" i="2"/>
  <c r="AN234" i="2"/>
  <c r="AN233" i="2"/>
  <c r="AN232" i="2"/>
  <c r="AN231" i="2"/>
  <c r="AN230" i="2"/>
  <c r="AN229" i="2"/>
  <c r="AN228" i="2"/>
  <c r="AN227" i="2"/>
  <c r="AN226" i="2"/>
  <c r="AN225" i="2"/>
  <c r="AN224" i="2"/>
  <c r="AN223" i="2"/>
  <c r="AN222" i="2"/>
  <c r="AN221" i="2"/>
  <c r="AN220" i="2"/>
  <c r="AN219" i="2"/>
  <c r="AN218" i="2"/>
  <c r="AN217" i="2"/>
  <c r="AN216" i="2"/>
  <c r="AN215" i="2"/>
  <c r="AN214" i="2"/>
  <c r="AN213" i="2"/>
  <c r="AN212" i="2"/>
  <c r="AN211" i="2"/>
  <c r="AN210" i="2"/>
  <c r="AN209" i="2"/>
  <c r="AN208" i="2"/>
  <c r="AN207" i="2"/>
  <c r="AN206" i="2"/>
  <c r="AN205" i="2"/>
  <c r="AN204" i="2"/>
  <c r="AN203" i="2"/>
  <c r="AN202" i="2"/>
  <c r="AN201" i="2"/>
  <c r="AN200" i="2"/>
  <c r="AN199" i="2"/>
  <c r="AN198" i="2"/>
  <c r="AN197" i="2"/>
  <c r="AN196" i="2"/>
  <c r="AN195" i="2"/>
  <c r="AN194" i="2"/>
  <c r="AN193" i="2"/>
  <c r="AN192" i="2"/>
  <c r="AN191" i="2"/>
  <c r="AN190" i="2"/>
  <c r="AN189" i="2"/>
  <c r="AN188" i="2"/>
  <c r="AN187" i="2"/>
  <c r="AN186" i="2"/>
  <c r="AN185" i="2"/>
  <c r="AN184" i="2"/>
  <c r="AN183" i="2"/>
  <c r="AN182" i="2"/>
  <c r="AN181" i="2"/>
  <c r="AN180" i="2"/>
  <c r="AN179" i="2"/>
  <c r="AN178" i="2"/>
  <c r="AN177" i="2"/>
  <c r="AN176" i="2"/>
  <c r="AN175" i="2"/>
  <c r="AN174" i="2"/>
  <c r="AN173" i="2"/>
  <c r="AN172" i="2"/>
  <c r="AN171" i="2"/>
  <c r="AN170" i="2"/>
  <c r="AN169" i="2"/>
  <c r="AN168" i="2"/>
  <c r="AN167" i="2"/>
  <c r="AN166" i="2"/>
  <c r="AN165" i="2"/>
  <c r="AN164" i="2"/>
  <c r="AN163" i="2"/>
  <c r="AN162" i="2"/>
  <c r="AN161" i="2"/>
  <c r="AN160" i="2"/>
  <c r="AN159" i="2"/>
  <c r="AN158" i="2"/>
  <c r="AN157" i="2"/>
  <c r="AN156" i="2"/>
  <c r="AN155" i="2"/>
  <c r="AN154" i="2"/>
  <c r="AN153" i="2"/>
  <c r="AN152" i="2"/>
  <c r="AN151" i="2"/>
  <c r="AN150" i="2"/>
  <c r="AN149" i="2"/>
  <c r="AN148" i="2"/>
  <c r="AN147" i="2"/>
  <c r="AN146" i="2"/>
  <c r="AN145" i="2"/>
  <c r="AN144" i="2"/>
  <c r="AN143" i="2"/>
  <c r="AN142" i="2"/>
  <c r="AN141" i="2"/>
  <c r="AN140" i="2"/>
  <c r="AN139" i="2"/>
  <c r="AN138" i="2"/>
  <c r="AN137" i="2"/>
  <c r="AN136" i="2"/>
  <c r="AN135" i="2"/>
  <c r="AN134" i="2"/>
  <c r="AN133" i="2"/>
  <c r="AN132" i="2"/>
  <c r="AN131" i="2"/>
  <c r="AN130" i="2"/>
  <c r="AN129" i="2"/>
  <c r="AN128" i="2"/>
  <c r="AN127" i="2"/>
  <c r="AN126" i="2"/>
  <c r="AN125" i="2"/>
  <c r="AN124" i="2"/>
  <c r="AN123" i="2"/>
  <c r="AN122" i="2"/>
  <c r="AN121" i="2"/>
  <c r="AN120" i="2"/>
  <c r="AN119" i="2"/>
  <c r="AN118" i="2"/>
  <c r="AN117" i="2"/>
  <c r="AN116" i="2"/>
  <c r="AN115" i="2"/>
  <c r="AN114" i="2"/>
  <c r="AN113" i="2"/>
  <c r="AN112" i="2"/>
  <c r="AN111" i="2"/>
  <c r="AN110" i="2"/>
  <c r="AN109" i="2"/>
  <c r="AN108" i="2"/>
  <c r="AN107" i="2"/>
  <c r="AN106" i="2"/>
  <c r="AN105" i="2"/>
  <c r="AN104" i="2"/>
  <c r="AN103" i="2"/>
  <c r="AN102" i="2"/>
  <c r="AN101" i="2"/>
  <c r="AN100" i="2"/>
  <c r="AN99" i="2"/>
  <c r="AN98" i="2"/>
  <c r="AN97" i="2"/>
  <c r="AN96" i="2"/>
  <c r="AN95" i="2"/>
  <c r="AN94" i="2"/>
  <c r="AN93" i="2"/>
  <c r="AN92" i="2"/>
  <c r="AN91" i="2"/>
  <c r="AN90" i="2"/>
  <c r="AN89" i="2"/>
  <c r="AN88" i="2"/>
  <c r="AN87" i="2"/>
  <c r="AN86" i="2"/>
  <c r="AN85" i="2"/>
  <c r="AN84" i="2"/>
  <c r="AN83" i="2"/>
  <c r="AN82" i="2"/>
  <c r="AN81" i="2"/>
  <c r="AN80" i="2"/>
  <c r="AN79" i="2"/>
  <c r="AN78" i="2"/>
  <c r="AN77" i="2"/>
  <c r="AN76" i="2"/>
  <c r="AN75" i="2"/>
  <c r="AN74" i="2"/>
  <c r="AN73" i="2"/>
  <c r="AN72" i="2"/>
  <c r="AN71" i="2"/>
  <c r="AN70" i="2"/>
  <c r="AN69" i="2"/>
  <c r="AN68" i="2"/>
  <c r="AN67" i="2"/>
  <c r="AN66" i="2"/>
  <c r="AN65" i="2"/>
  <c r="AN64" i="2"/>
  <c r="AN63" i="2"/>
  <c r="AN62" i="2"/>
  <c r="AN61" i="2"/>
  <c r="AN60" i="2"/>
  <c r="AN59" i="2"/>
  <c r="AN58" i="2"/>
  <c r="AN57" i="2"/>
  <c r="AN56" i="2"/>
  <c r="AN55" i="2"/>
  <c r="AN54" i="2"/>
  <c r="AN53" i="2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M274" i="2"/>
  <c r="AM273" i="2"/>
  <c r="AM272" i="2"/>
  <c r="AM271" i="2"/>
  <c r="AM270" i="2"/>
  <c r="AM269" i="2"/>
  <c r="AM268" i="2"/>
  <c r="AM267" i="2"/>
  <c r="AM266" i="2"/>
  <c r="AM265" i="2"/>
  <c r="AM264" i="2"/>
  <c r="AM263" i="2"/>
  <c r="AM262" i="2"/>
  <c r="AM261" i="2"/>
  <c r="AM260" i="2"/>
  <c r="AM259" i="2"/>
  <c r="AM258" i="2"/>
  <c r="AM257" i="2"/>
  <c r="AM256" i="2"/>
  <c r="AM255" i="2"/>
  <c r="AM254" i="2"/>
  <c r="AM253" i="2"/>
  <c r="AM252" i="2"/>
  <c r="AM251" i="2"/>
  <c r="AM250" i="2"/>
  <c r="AM249" i="2"/>
  <c r="AM248" i="2"/>
  <c r="AM247" i="2"/>
  <c r="AM246" i="2"/>
  <c r="AM245" i="2"/>
  <c r="AM244" i="2"/>
  <c r="AM243" i="2"/>
  <c r="AM242" i="2"/>
  <c r="AM241" i="2"/>
  <c r="AM240" i="2"/>
  <c r="AM239" i="2"/>
  <c r="AM238" i="2"/>
  <c r="AM237" i="2"/>
  <c r="AM236" i="2"/>
  <c r="AM235" i="2"/>
  <c r="AM234" i="2"/>
  <c r="AM233" i="2"/>
  <c r="AM232" i="2"/>
  <c r="AM231" i="2"/>
  <c r="AM230" i="2"/>
  <c r="AM229" i="2"/>
  <c r="AM228" i="2"/>
  <c r="AM227" i="2"/>
  <c r="AM226" i="2"/>
  <c r="AM225" i="2"/>
  <c r="AM224" i="2"/>
  <c r="AM223" i="2"/>
  <c r="AM222" i="2"/>
  <c r="AM221" i="2"/>
  <c r="AM220" i="2"/>
  <c r="AM219" i="2"/>
  <c r="AM218" i="2"/>
  <c r="AM217" i="2"/>
  <c r="AM216" i="2"/>
  <c r="AM215" i="2"/>
  <c r="AM214" i="2"/>
  <c r="AM213" i="2"/>
  <c r="AM212" i="2"/>
  <c r="AM211" i="2"/>
  <c r="AM210" i="2"/>
  <c r="AM209" i="2"/>
  <c r="AM208" i="2"/>
  <c r="AM207" i="2"/>
  <c r="AM206" i="2"/>
  <c r="AM205" i="2"/>
  <c r="AM204" i="2"/>
  <c r="AM203" i="2"/>
  <c r="AM202" i="2"/>
  <c r="AM201" i="2"/>
  <c r="AM200" i="2"/>
  <c r="AM199" i="2"/>
  <c r="AM198" i="2"/>
  <c r="AM197" i="2"/>
  <c r="AM196" i="2"/>
  <c r="AM195" i="2"/>
  <c r="AM194" i="2"/>
  <c r="AM193" i="2"/>
  <c r="AM192" i="2"/>
  <c r="AM191" i="2"/>
  <c r="AM190" i="2"/>
  <c r="AM189" i="2"/>
  <c r="AM188" i="2"/>
  <c r="AM187" i="2"/>
  <c r="AM186" i="2"/>
  <c r="AM185" i="2"/>
  <c r="AM184" i="2"/>
  <c r="AM183" i="2"/>
  <c r="AM182" i="2"/>
  <c r="AM181" i="2"/>
  <c r="AM180" i="2"/>
  <c r="AM179" i="2"/>
  <c r="AM178" i="2"/>
  <c r="AM177" i="2"/>
  <c r="AM176" i="2"/>
  <c r="AM175" i="2"/>
  <c r="AM174" i="2"/>
  <c r="AM173" i="2"/>
  <c r="AM172" i="2"/>
  <c r="AM171" i="2"/>
  <c r="AM170" i="2"/>
  <c r="AM169" i="2"/>
  <c r="AM168" i="2"/>
  <c r="AM167" i="2"/>
  <c r="AM166" i="2"/>
  <c r="AM165" i="2"/>
  <c r="AM164" i="2"/>
  <c r="AM163" i="2"/>
  <c r="AM162" i="2"/>
  <c r="AM161" i="2"/>
  <c r="AM160" i="2"/>
  <c r="AM159" i="2"/>
  <c r="AM158" i="2"/>
  <c r="AM157" i="2"/>
  <c r="AM156" i="2"/>
  <c r="AM155" i="2"/>
  <c r="AM154" i="2"/>
  <c r="AM153" i="2"/>
  <c r="AM152" i="2"/>
  <c r="AM151" i="2"/>
  <c r="AM150" i="2"/>
  <c r="AM149" i="2"/>
  <c r="AM148" i="2"/>
  <c r="AM147" i="2"/>
  <c r="AM146" i="2"/>
  <c r="AM145" i="2"/>
  <c r="AM144" i="2"/>
  <c r="AM143" i="2"/>
  <c r="AM142" i="2"/>
  <c r="AM141" i="2"/>
  <c r="AM140" i="2"/>
  <c r="AM139" i="2"/>
  <c r="AM138" i="2"/>
  <c r="AM137" i="2"/>
  <c r="AM136" i="2"/>
  <c r="AM135" i="2"/>
  <c r="AM134" i="2"/>
  <c r="AM133" i="2"/>
  <c r="AM132" i="2"/>
  <c r="AM131" i="2"/>
  <c r="AM130" i="2"/>
  <c r="AM129" i="2"/>
  <c r="AM128" i="2"/>
  <c r="AM127" i="2"/>
  <c r="AM126" i="2"/>
  <c r="AM125" i="2"/>
  <c r="AM124" i="2"/>
  <c r="AM123" i="2"/>
  <c r="AM122" i="2"/>
  <c r="AM121" i="2"/>
  <c r="AM120" i="2"/>
  <c r="AM119" i="2"/>
  <c r="AM118" i="2"/>
  <c r="AM117" i="2"/>
  <c r="AM116" i="2"/>
  <c r="AM115" i="2"/>
  <c r="AM114" i="2"/>
  <c r="AM113" i="2"/>
  <c r="AM112" i="2"/>
  <c r="AM111" i="2"/>
  <c r="AM110" i="2"/>
  <c r="AM109" i="2"/>
  <c r="AM108" i="2"/>
  <c r="AM107" i="2"/>
  <c r="AM106" i="2"/>
  <c r="AM105" i="2"/>
  <c r="AM104" i="2"/>
  <c r="AM103" i="2"/>
  <c r="AM102" i="2"/>
  <c r="AM101" i="2"/>
  <c r="AM100" i="2"/>
  <c r="AM99" i="2"/>
  <c r="AM98" i="2"/>
  <c r="AM97" i="2"/>
  <c r="AM96" i="2"/>
  <c r="AM95" i="2"/>
  <c r="AM94" i="2"/>
  <c r="AM93" i="2"/>
  <c r="AM92" i="2"/>
  <c r="AM91" i="2"/>
  <c r="AM90" i="2"/>
  <c r="AM89" i="2"/>
  <c r="AM88" i="2"/>
  <c r="AM87" i="2"/>
  <c r="AM86" i="2"/>
  <c r="AM85" i="2"/>
  <c r="AM84" i="2"/>
  <c r="AM83" i="2"/>
  <c r="AM82" i="2"/>
  <c r="AM81" i="2"/>
  <c r="AM80" i="2"/>
  <c r="AM79" i="2"/>
  <c r="AM78" i="2"/>
  <c r="AM77" i="2"/>
  <c r="AM76" i="2"/>
  <c r="AM75" i="2"/>
  <c r="AM74" i="2"/>
  <c r="AM73" i="2"/>
  <c r="AM72" i="2"/>
  <c r="AM71" i="2"/>
  <c r="AM70" i="2"/>
  <c r="AM69" i="2"/>
  <c r="AM68" i="2"/>
  <c r="AM67" i="2"/>
  <c r="AM66" i="2"/>
  <c r="AM65" i="2"/>
  <c r="AM64" i="2"/>
  <c r="AM63" i="2"/>
  <c r="AM62" i="2"/>
  <c r="AM61" i="2"/>
  <c r="AM60" i="2"/>
  <c r="AM59" i="2"/>
  <c r="AM58" i="2"/>
  <c r="AM57" i="2"/>
  <c r="AM56" i="2"/>
  <c r="AM55" i="2"/>
  <c r="AM54" i="2"/>
  <c r="AM53" i="2"/>
  <c r="AM52" i="2"/>
  <c r="AM51" i="2"/>
  <c r="AM50" i="2"/>
  <c r="AM49" i="2"/>
  <c r="AM48" i="2"/>
  <c r="AM47" i="2"/>
  <c r="AM46" i="2"/>
  <c r="AM45" i="2"/>
  <c r="AM44" i="2"/>
  <c r="AM43" i="2"/>
  <c r="AM42" i="2"/>
  <c r="AM41" i="2"/>
  <c r="AM40" i="2"/>
  <c r="AM39" i="2"/>
  <c r="AM38" i="2"/>
  <c r="AM37" i="2"/>
  <c r="AM36" i="2"/>
  <c r="AM35" i="2"/>
  <c r="AM34" i="2"/>
  <c r="AM33" i="2"/>
  <c r="AM32" i="2"/>
  <c r="AM31" i="2"/>
  <c r="AM30" i="2"/>
  <c r="AM29" i="2"/>
  <c r="AM28" i="2"/>
  <c r="AM27" i="2"/>
  <c r="AM26" i="2"/>
  <c r="AM25" i="2"/>
  <c r="AM24" i="2"/>
  <c r="AM23" i="2"/>
  <c r="AM22" i="2"/>
  <c r="AM21" i="2"/>
  <c r="AM20" i="2"/>
  <c r="AM19" i="2"/>
  <c r="AM18" i="2"/>
  <c r="AM17" i="2"/>
  <c r="AM16" i="2"/>
  <c r="AM15" i="2"/>
  <c r="AM14" i="2"/>
  <c r="AM13" i="2"/>
  <c r="AM12" i="2"/>
  <c r="AM11" i="2"/>
  <c r="AM10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K274" i="2"/>
  <c r="AK273" i="2"/>
  <c r="AK272" i="2"/>
  <c r="AK271" i="2"/>
  <c r="AK270" i="2"/>
  <c r="AK269" i="2"/>
  <c r="AK268" i="2"/>
  <c r="AK267" i="2"/>
  <c r="AK266" i="2"/>
  <c r="AK265" i="2"/>
  <c r="AK264" i="2"/>
  <c r="AK263" i="2"/>
  <c r="AK262" i="2"/>
  <c r="AK261" i="2"/>
  <c r="AK260" i="2"/>
  <c r="AK259" i="2"/>
  <c r="AK258" i="2"/>
  <c r="AK257" i="2"/>
  <c r="AK256" i="2"/>
  <c r="AK255" i="2"/>
  <c r="AK254" i="2"/>
  <c r="AK253" i="2"/>
  <c r="AK252" i="2"/>
  <c r="AK251" i="2"/>
  <c r="AK250" i="2"/>
  <c r="AK249" i="2"/>
  <c r="AK248" i="2"/>
  <c r="AK247" i="2"/>
  <c r="AK246" i="2"/>
  <c r="AK245" i="2"/>
  <c r="AK244" i="2"/>
  <c r="AK243" i="2"/>
  <c r="AK242" i="2"/>
  <c r="AK241" i="2"/>
  <c r="AK240" i="2"/>
  <c r="AK239" i="2"/>
  <c r="AK238" i="2"/>
  <c r="AK237" i="2"/>
  <c r="AK236" i="2"/>
  <c r="AK235" i="2"/>
  <c r="AK234" i="2"/>
  <c r="AK233" i="2"/>
  <c r="AK232" i="2"/>
  <c r="AK231" i="2"/>
  <c r="AK230" i="2"/>
  <c r="AK229" i="2"/>
  <c r="AK228" i="2"/>
  <c r="AK227" i="2"/>
  <c r="AK226" i="2"/>
  <c r="AK225" i="2"/>
  <c r="AK224" i="2"/>
  <c r="AK223" i="2"/>
  <c r="AK222" i="2"/>
  <c r="AK221" i="2"/>
  <c r="AK220" i="2"/>
  <c r="AK219" i="2"/>
  <c r="AK218" i="2"/>
  <c r="AK217" i="2"/>
  <c r="AK216" i="2"/>
  <c r="AK215" i="2"/>
  <c r="AK214" i="2"/>
  <c r="AK213" i="2"/>
  <c r="AK212" i="2"/>
  <c r="AK211" i="2"/>
  <c r="AK210" i="2"/>
  <c r="AK209" i="2"/>
  <c r="AK208" i="2"/>
  <c r="AK207" i="2"/>
  <c r="AK206" i="2"/>
  <c r="AK205" i="2"/>
  <c r="AK204" i="2"/>
  <c r="AK203" i="2"/>
  <c r="AK202" i="2"/>
  <c r="AK201" i="2"/>
  <c r="AK200" i="2"/>
  <c r="AK199" i="2"/>
  <c r="AK198" i="2"/>
  <c r="AK197" i="2"/>
  <c r="AK196" i="2"/>
  <c r="AK195" i="2"/>
  <c r="AK194" i="2"/>
  <c r="AK193" i="2"/>
  <c r="AK192" i="2"/>
  <c r="AK191" i="2"/>
  <c r="AK190" i="2"/>
  <c r="AK189" i="2"/>
  <c r="AK188" i="2"/>
  <c r="AK187" i="2"/>
  <c r="AK186" i="2"/>
  <c r="AK185" i="2"/>
  <c r="AK184" i="2"/>
  <c r="AK183" i="2"/>
  <c r="AK182" i="2"/>
  <c r="AK181" i="2"/>
  <c r="AK180" i="2"/>
  <c r="AK179" i="2"/>
  <c r="AK178" i="2"/>
  <c r="AK177" i="2"/>
  <c r="AK176" i="2"/>
  <c r="AK175" i="2"/>
  <c r="AK174" i="2"/>
  <c r="AK173" i="2"/>
  <c r="AK172" i="2"/>
  <c r="AK171" i="2"/>
  <c r="AK170" i="2"/>
  <c r="AK169" i="2"/>
  <c r="AK168" i="2"/>
  <c r="AK167" i="2"/>
  <c r="AK166" i="2"/>
  <c r="AK165" i="2"/>
  <c r="AK164" i="2"/>
  <c r="AK163" i="2"/>
  <c r="AK162" i="2"/>
  <c r="AK161" i="2"/>
  <c r="AK160" i="2"/>
  <c r="AK159" i="2"/>
  <c r="AK158" i="2"/>
  <c r="AK157" i="2"/>
  <c r="AK156" i="2"/>
  <c r="AK155" i="2"/>
  <c r="AK154" i="2"/>
  <c r="AK153" i="2"/>
  <c r="AK152" i="2"/>
  <c r="AK151" i="2"/>
  <c r="AK150" i="2"/>
  <c r="AK149" i="2"/>
  <c r="AK148" i="2"/>
  <c r="AK147" i="2"/>
  <c r="AK146" i="2"/>
  <c r="AK145" i="2"/>
  <c r="AK144" i="2"/>
  <c r="AK143" i="2"/>
  <c r="AK142" i="2"/>
  <c r="AK141" i="2"/>
  <c r="AK140" i="2"/>
  <c r="AK139" i="2"/>
  <c r="AK138" i="2"/>
  <c r="AK137" i="2"/>
  <c r="AK136" i="2"/>
  <c r="AK135" i="2"/>
  <c r="AK134" i="2"/>
  <c r="AK133" i="2"/>
  <c r="AK132" i="2"/>
  <c r="AK131" i="2"/>
  <c r="AK130" i="2"/>
  <c r="AK129" i="2"/>
  <c r="AK128" i="2"/>
  <c r="AK127" i="2"/>
  <c r="AK126" i="2"/>
  <c r="AK125" i="2"/>
  <c r="AK124" i="2"/>
  <c r="AK123" i="2"/>
  <c r="AK122" i="2"/>
  <c r="AK121" i="2"/>
  <c r="AK120" i="2"/>
  <c r="AK119" i="2"/>
  <c r="AK118" i="2"/>
  <c r="AK117" i="2"/>
  <c r="AK116" i="2"/>
  <c r="AK115" i="2"/>
  <c r="AK114" i="2"/>
  <c r="AK113" i="2"/>
  <c r="AK112" i="2"/>
  <c r="AK111" i="2"/>
  <c r="AK110" i="2"/>
  <c r="AK109" i="2"/>
  <c r="AK108" i="2"/>
  <c r="AK107" i="2"/>
  <c r="AK106" i="2"/>
  <c r="AK105" i="2"/>
  <c r="AK104" i="2"/>
  <c r="AK103" i="2"/>
  <c r="AK102" i="2"/>
  <c r="AK101" i="2"/>
  <c r="AK100" i="2"/>
  <c r="AK99" i="2"/>
  <c r="AK98" i="2"/>
  <c r="AK97" i="2"/>
  <c r="AK96" i="2"/>
  <c r="AK95" i="2"/>
  <c r="AK94" i="2"/>
  <c r="AK93" i="2"/>
  <c r="AK92" i="2"/>
  <c r="AK91" i="2"/>
  <c r="AK90" i="2"/>
  <c r="AK89" i="2"/>
  <c r="AK88" i="2"/>
  <c r="AK87" i="2"/>
  <c r="AK86" i="2"/>
  <c r="AK85" i="2"/>
  <c r="AK84" i="2"/>
  <c r="AK83" i="2"/>
  <c r="AK82" i="2"/>
  <c r="AK81" i="2"/>
  <c r="AK80" i="2"/>
  <c r="AK79" i="2"/>
  <c r="AK78" i="2"/>
  <c r="AK77" i="2"/>
  <c r="AK76" i="2"/>
  <c r="AK75" i="2"/>
  <c r="AK74" i="2"/>
  <c r="AK73" i="2"/>
  <c r="AK72" i="2"/>
  <c r="AK71" i="2"/>
  <c r="AK70" i="2"/>
  <c r="AK69" i="2"/>
  <c r="AK68" i="2"/>
  <c r="AK67" i="2"/>
  <c r="AK66" i="2"/>
  <c r="AK65" i="2"/>
  <c r="AK64" i="2"/>
  <c r="AK63" i="2"/>
  <c r="AK62" i="2"/>
  <c r="AK61" i="2"/>
  <c r="AK60" i="2"/>
  <c r="AK59" i="2"/>
  <c r="AK58" i="2"/>
  <c r="AK57" i="2"/>
  <c r="AK56" i="2"/>
  <c r="AK55" i="2"/>
  <c r="AK54" i="2"/>
  <c r="AK53" i="2"/>
  <c r="AK52" i="2"/>
  <c r="AK51" i="2"/>
  <c r="AK50" i="2"/>
  <c r="AK49" i="2"/>
  <c r="AK48" i="2"/>
  <c r="AK47" i="2"/>
  <c r="AK46" i="2"/>
  <c r="AK45" i="2"/>
  <c r="AK44" i="2"/>
  <c r="AK43" i="2"/>
  <c r="AK42" i="2"/>
  <c r="AK41" i="2"/>
  <c r="AK40" i="2"/>
  <c r="AK39" i="2"/>
  <c r="AK38" i="2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K16" i="2"/>
  <c r="AK15" i="2"/>
  <c r="AK14" i="2"/>
  <c r="AK13" i="2"/>
  <c r="AK12" i="2"/>
  <c r="AK11" i="2"/>
  <c r="AK10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I274" i="2"/>
  <c r="AI273" i="2"/>
  <c r="AI272" i="2"/>
  <c r="AI271" i="2"/>
  <c r="AI270" i="2"/>
  <c r="AI269" i="2"/>
  <c r="AI268" i="2"/>
  <c r="AI267" i="2"/>
  <c r="AI266" i="2"/>
  <c r="AI265" i="2"/>
  <c r="AI264" i="2"/>
  <c r="AI263" i="2"/>
  <c r="AI262" i="2"/>
  <c r="AI261" i="2"/>
  <c r="AI260" i="2"/>
  <c r="AI259" i="2"/>
  <c r="AI258" i="2"/>
  <c r="AI257" i="2"/>
  <c r="AI256" i="2"/>
  <c r="AI255" i="2"/>
  <c r="AI254" i="2"/>
  <c r="AI253" i="2"/>
  <c r="AI252" i="2"/>
  <c r="AI251" i="2"/>
  <c r="AI250" i="2"/>
  <c r="AI249" i="2"/>
  <c r="AI248" i="2"/>
  <c r="AI247" i="2"/>
  <c r="AI246" i="2"/>
  <c r="AI245" i="2"/>
  <c r="AI244" i="2"/>
  <c r="AI243" i="2"/>
  <c r="AI242" i="2"/>
  <c r="AI241" i="2"/>
  <c r="AI240" i="2"/>
  <c r="AI239" i="2"/>
  <c r="AI238" i="2"/>
  <c r="AI237" i="2"/>
  <c r="AI236" i="2"/>
  <c r="AI235" i="2"/>
  <c r="AI234" i="2"/>
  <c r="AI233" i="2"/>
  <c r="AI232" i="2"/>
  <c r="AI231" i="2"/>
  <c r="AI230" i="2"/>
  <c r="AI229" i="2"/>
  <c r="AI228" i="2"/>
  <c r="AI227" i="2"/>
  <c r="AI226" i="2"/>
  <c r="AI225" i="2"/>
  <c r="AI224" i="2"/>
  <c r="AI223" i="2"/>
  <c r="AI222" i="2"/>
  <c r="AI221" i="2"/>
  <c r="AI220" i="2"/>
  <c r="AI219" i="2"/>
  <c r="AI218" i="2"/>
  <c r="AI217" i="2"/>
  <c r="AI216" i="2"/>
  <c r="AI215" i="2"/>
  <c r="AI214" i="2"/>
  <c r="AI213" i="2"/>
  <c r="AI212" i="2"/>
  <c r="AI211" i="2"/>
  <c r="AI210" i="2"/>
  <c r="AI209" i="2"/>
  <c r="AI208" i="2"/>
  <c r="AI207" i="2"/>
  <c r="AI206" i="2"/>
  <c r="AI205" i="2"/>
  <c r="AI204" i="2"/>
  <c r="AI203" i="2"/>
  <c r="AI202" i="2"/>
  <c r="AI201" i="2"/>
  <c r="AI200" i="2"/>
  <c r="AI199" i="2"/>
  <c r="AI198" i="2"/>
  <c r="AI197" i="2"/>
  <c r="AI196" i="2"/>
  <c r="AI195" i="2"/>
  <c r="AI194" i="2"/>
  <c r="AI193" i="2"/>
  <c r="AI192" i="2"/>
  <c r="AI191" i="2"/>
  <c r="AI190" i="2"/>
  <c r="AI189" i="2"/>
  <c r="AI188" i="2"/>
  <c r="AI187" i="2"/>
  <c r="AI186" i="2"/>
  <c r="AI185" i="2"/>
  <c r="AI184" i="2"/>
  <c r="AI183" i="2"/>
  <c r="AI182" i="2"/>
  <c r="AI181" i="2"/>
  <c r="AI180" i="2"/>
  <c r="AI179" i="2"/>
  <c r="AI178" i="2"/>
  <c r="AI177" i="2"/>
  <c r="AI176" i="2"/>
  <c r="AI175" i="2"/>
  <c r="AI174" i="2"/>
  <c r="AI173" i="2"/>
  <c r="AI172" i="2"/>
  <c r="AI171" i="2"/>
  <c r="AI170" i="2"/>
  <c r="AI169" i="2"/>
  <c r="AI168" i="2"/>
  <c r="AI167" i="2"/>
  <c r="AI166" i="2"/>
  <c r="AI165" i="2"/>
  <c r="AI164" i="2"/>
  <c r="AI163" i="2"/>
  <c r="AI162" i="2"/>
  <c r="AI161" i="2"/>
  <c r="AI160" i="2"/>
  <c r="AI159" i="2"/>
  <c r="AI158" i="2"/>
  <c r="AI157" i="2"/>
  <c r="AI156" i="2"/>
  <c r="AI155" i="2"/>
  <c r="AI154" i="2"/>
  <c r="AI153" i="2"/>
  <c r="AI152" i="2"/>
  <c r="AI151" i="2"/>
  <c r="AI150" i="2"/>
  <c r="AI149" i="2"/>
  <c r="AI148" i="2"/>
  <c r="AI147" i="2"/>
  <c r="AI146" i="2"/>
  <c r="AI145" i="2"/>
  <c r="AI144" i="2"/>
  <c r="AI143" i="2"/>
  <c r="AI142" i="2"/>
  <c r="AI141" i="2"/>
  <c r="AI140" i="2"/>
  <c r="AI139" i="2"/>
  <c r="AI138" i="2"/>
  <c r="AI137" i="2"/>
  <c r="AI136" i="2"/>
  <c r="AI135" i="2"/>
  <c r="AI134" i="2"/>
  <c r="AI133" i="2"/>
  <c r="AI132" i="2"/>
  <c r="AI131" i="2"/>
  <c r="AI130" i="2"/>
  <c r="AI129" i="2"/>
  <c r="AI128" i="2"/>
  <c r="AI127" i="2"/>
  <c r="AI126" i="2"/>
  <c r="AI125" i="2"/>
  <c r="AI124" i="2"/>
  <c r="AI123" i="2"/>
  <c r="AI122" i="2"/>
  <c r="AI121" i="2"/>
  <c r="AI120" i="2"/>
  <c r="AI119" i="2"/>
  <c r="AI118" i="2"/>
  <c r="AI117" i="2"/>
  <c r="AI116" i="2"/>
  <c r="AI115" i="2"/>
  <c r="AI114" i="2"/>
  <c r="AI113" i="2"/>
  <c r="AI112" i="2"/>
  <c r="AI111" i="2"/>
  <c r="AI110" i="2"/>
  <c r="AI109" i="2"/>
  <c r="AI108" i="2"/>
  <c r="AI107" i="2"/>
  <c r="AI106" i="2"/>
  <c r="AI105" i="2"/>
  <c r="AI104" i="2"/>
  <c r="AI103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I90" i="2"/>
  <c r="AI89" i="2"/>
  <c r="AI88" i="2"/>
  <c r="AI87" i="2"/>
  <c r="AI86" i="2"/>
  <c r="AI85" i="2"/>
  <c r="AI84" i="2"/>
  <c r="AI83" i="2"/>
  <c r="AI82" i="2"/>
  <c r="AI81" i="2"/>
  <c r="AI80" i="2"/>
  <c r="AI79" i="2"/>
  <c r="AI78" i="2"/>
  <c r="AI77" i="2"/>
  <c r="AI76" i="2"/>
  <c r="AI75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4" i="2"/>
  <c r="AI53" i="2"/>
  <c r="AI52" i="2"/>
  <c r="AI51" i="2"/>
  <c r="AI50" i="2"/>
  <c r="AI49" i="2"/>
  <c r="AI48" i="2"/>
  <c r="AI47" i="2"/>
  <c r="AI46" i="2"/>
  <c r="AI45" i="2"/>
  <c r="AI44" i="2"/>
  <c r="AI43" i="2"/>
  <c r="AI42" i="2"/>
  <c r="AI41" i="2"/>
  <c r="AI40" i="2"/>
  <c r="AI39" i="2"/>
  <c r="AI38" i="2"/>
  <c r="AI37" i="2"/>
  <c r="AI36" i="2"/>
  <c r="AI35" i="2"/>
  <c r="AI34" i="2"/>
  <c r="AI33" i="2"/>
  <c r="AI32" i="2"/>
  <c r="AI31" i="2"/>
  <c r="AI30" i="2"/>
  <c r="AI29" i="2"/>
  <c r="AI28" i="2"/>
  <c r="AI27" i="2"/>
  <c r="AI26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</calcChain>
</file>

<file path=xl/comments1.xml><?xml version="1.0" encoding="utf-8"?>
<comments xmlns="http://schemas.openxmlformats.org/spreadsheetml/2006/main">
  <authors>
    <author>MyOECD</author>
  </authors>
  <commentList>
    <comment ref="J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AY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AY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AY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C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E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5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E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6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</commentList>
</comments>
</file>

<file path=xl/comments3.xml><?xml version="1.0" encoding="utf-8"?>
<comments xmlns="http://schemas.openxmlformats.org/spreadsheetml/2006/main">
  <authors>
    <author>MyOECD</author>
  </authors>
  <commentList>
    <comment ref="B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H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L4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5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54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B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D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H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L55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B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H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5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C6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  <comment ref="J67" authorId="0" shapeId="0">
      <text>
        <r>
          <rPr>
            <sz val="9"/>
            <color indexed="81"/>
            <rFont val="Tahoma"/>
            <family val="2"/>
            <charset val="204"/>
          </rPr>
          <t xml:space="preserve">B: Break 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<sst xmlns="http://schemas.openxmlformats.org/spreadsheetml/2006/main" count="5442" uniqueCount="469">
  <si>
    <t>Dataset: Quarterly National Accounts</t>
  </si>
  <si>
    <t>Levels</t>
  </si>
  <si>
    <t>Country</t>
  </si>
  <si>
    <t>United Kingdom</t>
  </si>
  <si>
    <t>Frequency</t>
  </si>
  <si>
    <t>Quarterly</t>
  </si>
  <si>
    <t>Measure</t>
  </si>
  <si>
    <t>CQRSA: National currency, current prices, quarterly levels, seasonally adjusted</t>
  </si>
  <si>
    <t>Unit</t>
  </si>
  <si>
    <t>Pound Sterling, Millions</t>
  </si>
  <si>
    <t>Persons, Thousands</t>
  </si>
  <si>
    <t>DNBSA: Deflator, national base/reference year, seasonally adjusted</t>
  </si>
  <si>
    <t xml:space="preserve">Levels </t>
  </si>
  <si>
    <t>DEFLATED variables</t>
  </si>
  <si>
    <t>LOG deflated variables</t>
  </si>
  <si>
    <t>Aux time</t>
  </si>
  <si>
    <t>linear trend using LINEST</t>
  </si>
  <si>
    <t>HP filter</t>
  </si>
  <si>
    <t>Business cycle</t>
  </si>
  <si>
    <t>Employment level</t>
  </si>
  <si>
    <t>Period</t>
  </si>
  <si>
    <t>nom GDP_exp_approach</t>
  </si>
  <si>
    <t>nom Consumption_private</t>
  </si>
  <si>
    <t>nom Consumption_gov</t>
  </si>
  <si>
    <t>nom Investment</t>
  </si>
  <si>
    <t>nom Net_exports</t>
  </si>
  <si>
    <t>nom wages</t>
  </si>
  <si>
    <t>nom taxes</t>
  </si>
  <si>
    <t>employment</t>
  </si>
  <si>
    <t>deflator</t>
  </si>
  <si>
    <t>real GDP</t>
  </si>
  <si>
    <t>real priv cons</t>
  </si>
  <si>
    <t>real gov cons</t>
  </si>
  <si>
    <t>real investment</t>
  </si>
  <si>
    <t>real NX</t>
  </si>
  <si>
    <t>real wages</t>
  </si>
  <si>
    <t>real taxes</t>
  </si>
  <si>
    <t>Log RGDP</t>
  </si>
  <si>
    <t>Log real priv cons</t>
  </si>
  <si>
    <t>Log real gov cons</t>
  </si>
  <si>
    <t>Log real investment</t>
  </si>
  <si>
    <t>Log real wages</t>
  </si>
  <si>
    <t>Log real taxes</t>
  </si>
  <si>
    <t>Log prices</t>
  </si>
  <si>
    <t>t</t>
  </si>
  <si>
    <t>Prices</t>
  </si>
  <si>
    <t>RGDP MA</t>
  </si>
  <si>
    <t>RGDP</t>
  </si>
  <si>
    <t>Real Priv cons</t>
  </si>
  <si>
    <t>Real Gov cons</t>
  </si>
  <si>
    <t>Real Investment</t>
  </si>
  <si>
    <t>Real Wages</t>
  </si>
  <si>
    <t>Real Taxes</t>
  </si>
  <si>
    <t>Priv cons</t>
  </si>
  <si>
    <t>Gov cons</t>
  </si>
  <si>
    <t>Investment</t>
  </si>
  <si>
    <t>Wages</t>
  </si>
  <si>
    <t>Taxes</t>
  </si>
  <si>
    <t>aux t</t>
  </si>
  <si>
    <t>log empl</t>
  </si>
  <si>
    <t>linear trend</t>
  </si>
  <si>
    <t>BC</t>
  </si>
  <si>
    <t>Q1-1955</t>
  </si>
  <si>
    <t>1956</t>
  </si>
  <si>
    <t>Q2-1955</t>
  </si>
  <si>
    <t>1957</t>
  </si>
  <si>
    <t>Q3-1955</t>
  </si>
  <si>
    <t>1958</t>
  </si>
  <si>
    <t>Q4-1955</t>
  </si>
  <si>
    <t>1959</t>
  </si>
  <si>
    <t>Q1-1956</t>
  </si>
  <si>
    <t>1960</t>
  </si>
  <si>
    <t>β</t>
  </si>
  <si>
    <t>α</t>
  </si>
  <si>
    <t>variance</t>
  </si>
  <si>
    <t>Q2-1956</t>
  </si>
  <si>
    <t>1961</t>
  </si>
  <si>
    <t>Q3-1956</t>
  </si>
  <si>
    <t>1962</t>
  </si>
  <si>
    <t>Q4-1956</t>
  </si>
  <si>
    <t>1963</t>
  </si>
  <si>
    <t>Q1-1957</t>
  </si>
  <si>
    <t>1964</t>
  </si>
  <si>
    <t>Q2-1957</t>
  </si>
  <si>
    <t>1965</t>
  </si>
  <si>
    <t>Q3-1957</t>
  </si>
  <si>
    <t>1966</t>
  </si>
  <si>
    <t>Q4-1957</t>
  </si>
  <si>
    <t>1967</t>
  </si>
  <si>
    <t>Employm level</t>
  </si>
  <si>
    <t>Q1-1958</t>
  </si>
  <si>
    <t>1968</t>
  </si>
  <si>
    <t>Q2-1958</t>
  </si>
  <si>
    <t>1969</t>
  </si>
  <si>
    <t>Q3-1958</t>
  </si>
  <si>
    <t>1970</t>
  </si>
  <si>
    <t>Q4-1958</t>
  </si>
  <si>
    <t>1971</t>
  </si>
  <si>
    <t>Q1-1959</t>
  </si>
  <si>
    <t>1972</t>
  </si>
  <si>
    <t>Q2-1959</t>
  </si>
  <si>
    <t>1973</t>
  </si>
  <si>
    <t>Q3-1959</t>
  </si>
  <si>
    <t>1974</t>
  </si>
  <si>
    <t>Q4-1959</t>
  </si>
  <si>
    <t>1975</t>
  </si>
  <si>
    <t>Q1-1960</t>
  </si>
  <si>
    <t>1976</t>
  </si>
  <si>
    <t>Q2-1960</t>
  </si>
  <si>
    <t>1977</t>
  </si>
  <si>
    <t>Q3-1960</t>
  </si>
  <si>
    <t>1978</t>
  </si>
  <si>
    <t>Q4-1960</t>
  </si>
  <si>
    <t>1979</t>
  </si>
  <si>
    <t>Q1-1961</t>
  </si>
  <si>
    <t>1980</t>
  </si>
  <si>
    <t>Q2-1961</t>
  </si>
  <si>
    <t>1981</t>
  </si>
  <si>
    <t>Q3-1961</t>
  </si>
  <si>
    <t>1982</t>
  </si>
  <si>
    <t>Lead - lag structure (correlation with GDP and shifted var)</t>
  </si>
  <si>
    <t>Q4-1961</t>
  </si>
  <si>
    <t>1983</t>
  </si>
  <si>
    <t>Lead - lag</t>
  </si>
  <si>
    <t>Priv Cons</t>
  </si>
  <si>
    <t>Gov Cons</t>
  </si>
  <si>
    <t>Employment</t>
  </si>
  <si>
    <t>Q1-1962</t>
  </si>
  <si>
    <t>1984</t>
  </si>
  <si>
    <t>t - 4</t>
  </si>
  <si>
    <t>Q2-1962</t>
  </si>
  <si>
    <t>1985</t>
  </si>
  <si>
    <t>t - 3</t>
  </si>
  <si>
    <t>Q3-1962</t>
  </si>
  <si>
    <t>1986</t>
  </si>
  <si>
    <t>t - 2</t>
  </si>
  <si>
    <t>Q4-1962</t>
  </si>
  <si>
    <t>1987</t>
  </si>
  <si>
    <t>t - 1</t>
  </si>
  <si>
    <t>Q1-1963</t>
  </si>
  <si>
    <t>1988</t>
  </si>
  <si>
    <t>Q2-1963</t>
  </si>
  <si>
    <t>1989</t>
  </si>
  <si>
    <t>t + 1</t>
  </si>
  <si>
    <t>Q3-1963</t>
  </si>
  <si>
    <t>1990</t>
  </si>
  <si>
    <t>t + 2</t>
  </si>
  <si>
    <t>Q4-1963</t>
  </si>
  <si>
    <t>1991</t>
  </si>
  <si>
    <t>t + 3</t>
  </si>
  <si>
    <t>Q1-1964</t>
  </si>
  <si>
    <t>1992</t>
  </si>
  <si>
    <t>t + 4</t>
  </si>
  <si>
    <t>Q2-1964</t>
  </si>
  <si>
    <t>1993</t>
  </si>
  <si>
    <t>Q3-1964</t>
  </si>
  <si>
    <t>1994</t>
  </si>
  <si>
    <t>Q4-1964</t>
  </si>
  <si>
    <t>1995</t>
  </si>
  <si>
    <t>Q1-1965</t>
  </si>
  <si>
    <t>1996</t>
  </si>
  <si>
    <t>Q2-1965</t>
  </si>
  <si>
    <t>1997</t>
  </si>
  <si>
    <t>Q3-1965</t>
  </si>
  <si>
    <t>1998</t>
  </si>
  <si>
    <t>Q4-1965</t>
  </si>
  <si>
    <t>1999</t>
  </si>
  <si>
    <t>Q1-1966</t>
  </si>
  <si>
    <t>2000</t>
  </si>
  <si>
    <t>Q2-1966</t>
  </si>
  <si>
    <t>2001</t>
  </si>
  <si>
    <t>Q3-1966</t>
  </si>
  <si>
    <t>2002</t>
  </si>
  <si>
    <t>Q4-1966</t>
  </si>
  <si>
    <t>2003</t>
  </si>
  <si>
    <t>Q1-1967</t>
  </si>
  <si>
    <t>2004</t>
  </si>
  <si>
    <t>Q2-1967</t>
  </si>
  <si>
    <t>2005</t>
  </si>
  <si>
    <t>Q3-1967</t>
  </si>
  <si>
    <t>2006</t>
  </si>
  <si>
    <t>Q4-1967</t>
  </si>
  <si>
    <t>2007</t>
  </si>
  <si>
    <t>Q1-1968</t>
  </si>
  <si>
    <t>2008</t>
  </si>
  <si>
    <t>Q2-1968</t>
  </si>
  <si>
    <t>2009</t>
  </si>
  <si>
    <t>Q3-1968</t>
  </si>
  <si>
    <t>2010</t>
  </si>
  <si>
    <t>Q4-1968</t>
  </si>
  <si>
    <t>2011</t>
  </si>
  <si>
    <t>Q1-1969</t>
  </si>
  <si>
    <t>2012</t>
  </si>
  <si>
    <t>Q2-1969</t>
  </si>
  <si>
    <t>2013</t>
  </si>
  <si>
    <t>Q3-1969</t>
  </si>
  <si>
    <t>2014</t>
  </si>
  <si>
    <t>Q4-1969</t>
  </si>
  <si>
    <t>2015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</si>
  <si>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</si>
  <si>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</si>
  <si>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</si>
  <si>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</si>
  <si>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</si>
  <si>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</si>
  <si>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</si>
  <si>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</si>
  <si>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</si>
  <si>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</si>
  <si>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</si>
  <si>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</si>
  <si>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</si>
  <si>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</si>
  <si>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</si>
  <si>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</si>
  <si>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</si>
  <si>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</si>
  <si>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</si>
  <si>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</si>
  <si>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</si>
  <si>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</si>
  <si>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</si>
  <si>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</si>
  <si>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</si>
  <si>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</si>
  <si>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</si>
  <si>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</si>
  <si>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</si>
  <si>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</si>
  <si>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</si>
  <si>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</si>
  <si>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</si>
  <si>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</si>
  <si>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</si>
  <si>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</si>
  <si>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</si>
  <si>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</si>
  <si>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</si>
  <si>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</si>
  <si>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</si>
  <si>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</si>
  <si>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</si>
  <si>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</si>
  <si>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</si>
  <si>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</si>
  <si>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</si>
  <si>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</si>
  <si>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</si>
  <si>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</si>
  <si>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</si>
  <si>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</si>
  <si>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</si>
  <si>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</si>
  <si>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</si>
  <si>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</si>
  <si>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</si>
  <si>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</si>
  <si>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</si>
  <si>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</si>
  <si>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</si>
  <si>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</si>
  <si>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</si>
  <si>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</si>
  <si>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</si>
  <si>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</si>
  <si>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</si>
  <si>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</si>
  <si>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</si>
  <si>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</si>
  <si>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</si>
  <si>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</si>
  <si>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</si>
  <si>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</si>
  <si>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</si>
  <si>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</si>
  <si>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</si>
  <si>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</si>
  <si>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</si>
  <si>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</si>
  <si>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</si>
  <si>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</si>
  <si>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</si>
  <si>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</si>
  <si>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</si>
  <si>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</si>
  <si>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</si>
  <si>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</si>
  <si>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</si>
  <si>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</si>
  <si>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</si>
  <si>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</si>
  <si>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</si>
  <si>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</si>
  <si>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</si>
  <si>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</si>
  <si>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</si>
  <si>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</si>
  <si>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</si>
  <si>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</si>
  <si>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</si>
  <si>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</si>
  <si>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</si>
  <si>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</si>
  <si>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</si>
  <si>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</si>
  <si>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</si>
  <si>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</si>
  <si>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</si>
  <si>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</si>
  <si>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</si>
  <si>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</si>
  <si>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</si>
  <si>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</si>
  <si>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</si>
  <si>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</si>
  <si>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</si>
  <si>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</si>
  <si>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</si>
  <si>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</si>
  <si>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</si>
  <si>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</si>
  <si>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</si>
  <si>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BUSINESS CYCLES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</si>
  <si>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</si>
  <si>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</si>
  <si>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</si>
  <si>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</si>
  <si>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</si>
  <si>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</si>
  <si>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</si>
  <si>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</si>
  <si>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</si>
  <si>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</si>
  <si>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</si>
  <si>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</si>
  <si>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</si>
  <si>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</si>
  <si>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</si>
  <si>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</si>
  <si>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</si>
  <si>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</si>
  <si>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</si>
  <si>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</si>
  <si>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</si>
  <si>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</si>
  <si>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</si>
  <si>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</si>
  <si>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</si>
  <si>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</si>
  <si>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</si>
  <si>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</si>
  <si>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</si>
  <si>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</si>
  <si>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</si>
  <si>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</si>
  <si>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</si>
  <si>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</si>
  <si>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</si>
  <si>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</si>
  <si>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</si>
  <si>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</si>
  <si>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</si>
  <si>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</si>
  <si>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</si>
  <si>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</si>
  <si>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</si>
  <si>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</si>
  <si>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</si>
  <si>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</si>
  <si>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</si>
  <si>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</si>
  <si>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</si>
  <si>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</si>
  <si>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</si>
  <si>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</si>
  <si>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</si>
  <si>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</si>
  <si>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</si>
  <si>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</si>
  <si>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</si>
  <si>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</si>
  <si>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</si>
  <si>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</si>
  <si>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</si>
  <si>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</si>
  <si>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</si>
  <si>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</si>
  <si>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</si>
  <si>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</si>
  <si>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</si>
  <si>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</si>
  <si>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</si>
  <si>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</si>
  <si>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</si>
  <si>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</si>
  <si>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</si>
  <si>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</si>
  <si>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</si>
  <si>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</si>
  <si>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</si>
  <si>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</si>
  <si>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</si>
  <si>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</si>
  <si>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</si>
  <si>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</si>
  <si>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</si>
  <si>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Sorry, the query is too large to fit into the Excel cell. You will not be able to update your table with the .Stat Populator.</t>
  </si>
  <si>
    <t>Subject</t>
  </si>
  <si>
    <t>B1_GE: Gross domestic product - expenditure approach</t>
  </si>
  <si>
    <t xml:space="preserve">  P31S14_S15: Private final consumption expenditure</t>
  </si>
  <si>
    <t xml:space="preserve">  P3S13: General government final consumption expenditure</t>
  </si>
  <si>
    <t xml:space="preserve">  P51: Gross fixed capital formation</t>
  </si>
  <si>
    <t xml:space="preserve">  B11: External balance of goods and services</t>
  </si>
  <si>
    <t/>
  </si>
  <si>
    <t>i</t>
  </si>
  <si>
    <t>Data extracted on 29 Sep 2021 22:07 UTC (GMT) from OECD.Stat</t>
  </si>
  <si>
    <t>Variable</t>
  </si>
  <si>
    <t>correlation coef with RGDP</t>
  </si>
  <si>
    <t>Shares</t>
  </si>
  <si>
    <t>GDP_exp_approach</t>
  </si>
  <si>
    <t>Consumption_private</t>
  </si>
  <si>
    <t>Consumption_gov</t>
  </si>
  <si>
    <t>Net_exports</t>
  </si>
  <si>
    <t>B1_GI: Gross domestic product - income approach</t>
  </si>
  <si>
    <t xml:space="preserve">  D1S1: Compensation of employees</t>
  </si>
  <si>
    <t xml:space="preserve">  B2G_B3G: Gross operating surplus and mixed income</t>
  </si>
  <si>
    <t xml:space="preserve">  D2_D3: Taxes less subsidies on production and imports</t>
  </si>
  <si>
    <t>..</t>
  </si>
  <si>
    <t>Data extracted on 29 Sep 2021 22:11 UTC (GMT) from OECD.Stat</t>
  </si>
  <si>
    <t>GDP</t>
  </si>
  <si>
    <t>Profits less consumption of fixed capital</t>
  </si>
  <si>
    <t>Taxes (RHS)</t>
  </si>
  <si>
    <t>B1_GA: Gross domestic product at market prices - output approach</t>
  </si>
  <si>
    <t xml:space="preserve">  B1GVA: Agriculture, forestry and fishing (ISIC Rev.4)</t>
  </si>
  <si>
    <t xml:space="preserve">  B1GVB_E: Industry, including energy (ISIC Rev.4)</t>
  </si>
  <si>
    <t xml:space="preserve">  B1GVF: Construction (ISIC Rev.4)</t>
  </si>
  <si>
    <t xml:space="preserve">  B1GVG_U: Services (ISIC Rev.4)</t>
  </si>
  <si>
    <t>Data extracted on 29 Sep 2021 22:15 UTC (GMT) from OECD.Stat</t>
  </si>
  <si>
    <t xml:space="preserve"> Agriculture, forestry and fishing</t>
  </si>
  <si>
    <t>Industry, including energy</t>
  </si>
  <si>
    <t>Construction</t>
  </si>
  <si>
    <t>Services</t>
  </si>
  <si>
    <t>Services (RHS)</t>
  </si>
  <si>
    <t>&lt;?xml version="1.0" encoding="utf-16"?&gt;&lt;WebTableParameter xmlns:xsd="http://www.w3.org/2001/XMLSchema" xmlns:xsi="http://www.w3.org/2001/XMLSchema-instance" xmlns="http://stats.oecd.org/OECDStatWS/2004/03/01/"&gt;&lt;DataTable Code="ALFS_POP_LABOUR" HasMetadata="true"&gt;&lt;Name LocaleIsoCode="en"&gt;Population and Labour Force&lt;/Name&gt;&lt;Name LocaleIsoCode="fr"&gt;Population et population active&lt;/Name&gt;&lt;Dimension Code="LOCATION" HasMetadata="false" CommonCode="LOCATION" Display="labels"&gt;&lt;Name LocaleIsoCode="en"&gt;Country&lt;/Name&gt;&lt;Name LocaleIsoCode="fr"&gt;Pays&lt;/Name&gt;&lt;Member Code="GBR" HasMetadata="true" HasOnlyUnitMetadata="false" HasChild="0"&gt;&lt;Name LocaleIsoCode="en"&gt;United Kingdom&lt;/Name&gt;&lt;Name LocaleIsoCode="fr"&gt;Royaume-Uni&lt;/Name&gt;&lt;/Member&gt;&lt;/Dimension&gt;&lt;Dimension Code="SUBJECT" HasMetadata="false" Display="labels"&gt;&lt;Name LocaleIsoCode="en"&gt;Subject&lt;/Name&gt;&lt;Name LocaleIsoCode="fr"&gt;Sujet&lt;/Name&gt;&lt;Member Code="YT99CEL1_ST" HasMetadata="true" HasOnlyUnitMetadata="true" HasChild="0"&gt;&lt;Name LocaleIsoCode="en"&gt;Civilian employment&lt;/Name&gt;&lt;Name LocaleIsoCode="fr"&gt;Emploi civil&lt;/Name&gt;&lt;/Member&gt;&lt;Member Code="YT99CEP2_ST" HasMetadata="true" HasOnlyUnitMetadata="true" HasChild="0"&gt;&lt;Name LocaleIsoCode="en"&gt;Civilian employment as % population 15-64&lt;/Name&gt;&lt;Name LocaleIsoCode="fr"&gt;Emploi civil en % de la population 15-64&lt;/Name&gt;&lt;/Member&gt;&lt;Member Code="YT99UNPT_ST" HasMetadata="true" HasOnlyUnitMetadata="true" HasChild="0"&gt;&lt;Name LocaleIsoCode="en"&gt;Unemployment rate as % civilian labour force&lt;/Name&gt;&lt;Name LocaleIsoCode="fr"&gt;Taux de chômage en % de la population active civile&lt;/Name&gt;&lt;/Member&gt;&lt;/Dimension&gt;&lt;Dimension Code="SEX" HasMetadata="false" Display="labels"&gt;&lt;Name LocaleIsoCode="en"&gt;Sex&lt;/Name&gt;&lt;Name LocaleIsoCode="fr"&gt;Sexe&lt;/Name&gt;&lt;Member Code="TT" HasMetadata="false" HasOnlyUnitMetadata="false" HasChild="0"&gt;&lt;Name LocaleIsoCode="en"&gt;All persons&lt;/Name&gt;&lt;Name LocaleIsoCode="fr"&gt;Ensemble des personnes&lt;/Name&gt;&lt;/Member&gt;&lt;/Dimension&gt;&lt;Dimension Code="FREQUENCY" HasMetadata="false" CommonCode="FREQUENCY" Display="labels"&gt;&lt;Name LocaleIsoCode="en"&gt;Frequency&lt;/Name&gt;&lt;Name LocaleIsoCode="fr"&gt;Fréquence&lt;/Name&gt;&lt;Member Code="A" HasMetadata="false"&gt;&lt;Name LocaleIsoCode="en"&gt;Annual&lt;/Name&gt;&lt;Name LocaleIsoCode="fr"&gt;Annuelle&lt;/Name&gt;&lt;/Member&gt;&lt;/Dimension&gt;&lt;Dimension Code="TIME" HasMetadata="false" CommonCode="TIME" Display="labels"&gt;&lt;Name LocaleIsoCode="en"&gt;Time&lt;/Name&gt;&lt;Name LocaleIsoCode="fr"&gt;Temps&lt;/Name&gt;&lt;Member Code="1950" HasMetadata="false"&gt;&lt;Name LocaleIsoCode="en"&gt;1950&lt;/Name&gt;&lt;Name LocaleIsoCode="fr"&gt;1950&lt;/Name&gt;&lt;/Member&gt;&lt;Member Code="1951" HasMetadata="false"&gt;&lt;Name LocaleIsoCode="en"&gt;1951&lt;/Name&gt;&lt;Name LocaleIsoCode="fr"&gt;1951&lt;/Name&gt;&lt;/Member&gt;&lt;Member Code="1952" HasMetadata="false"&gt;&lt;Name LocaleIsoCode="en"&gt;1952&lt;/Name&gt;&lt;Name LocaleIsoCode="fr"&gt;1952&lt;/Name&gt;&lt;/Member&gt;&lt;Member Code="1953" HasMetadata="false"&gt;&lt;Name LocaleIsoCode="en"&gt;1953&lt;/Name&gt;&lt;Name LocaleIsoCode="fr"&gt;1953&lt;/Name&gt;&lt;/Member&gt;&lt;Member Code="1954" HasMetadata="false"&gt;&lt;Name LocaleIsoCode="en"&gt;1954&lt;/Name&gt;&lt;Name LocaleIsoCode="fr"&gt;1954&lt;/Name&gt;&lt;/Member&gt;&lt;Member Code="1955" HasMetadata="false"&gt;&lt;Name LocaleIsoCode="en"&gt;1955&lt;/Name&gt;&lt;Name LocaleIsoCode="fr"&gt;1955&lt;/Name&gt;&lt;/Member&gt;&lt;Member Code="1956" HasMetadata="false"&gt;&lt;Name LocaleIsoCode="en"&gt;1956&lt;/Name&gt;&lt;Name LocaleIsoCode="fr"&gt;1956&lt;/Name&gt;&lt;/Member&gt;&lt;Member Code="1957" HasMetadata="false"&gt;&lt;Name LocaleIsoCode="en"&gt;1957&lt;/Name&gt;&lt;Name LocaleIsoCode="fr"&gt;1957&lt;/Name&gt;&lt;/Member&gt;&lt;Member Code="1958" HasMetadata="false"&gt;&lt;Name LocaleIsoCode="en"&gt;1958&lt;/Name&gt;&lt;Name LocaleIsoCode="fr"&gt;1958&lt;/Name&gt;&lt;/Member&gt;&lt;Member Code="1959" HasMetadata="false"&gt;&lt;Name LocaleIsoCode="en"&gt;1959&lt;/Name&gt;&lt;Name LocaleIsoCode="fr"&gt;1959&lt;/Name&gt;&lt;/Member&gt;&lt;Member Code="1960" HasMetadata="false"&gt;&lt;Name LocaleIsoCode="en"&gt;1960&lt;/Name&gt;&lt;Name LocaleIsoCode="fr"&gt;1960&lt;/Name&gt;&lt;/Member&gt;&lt;Member Code="1961" HasMetadata="false"&gt;&lt;Name LocaleIsoCode="en"&gt;1961&lt;/Name&gt;&lt;Name LocaleIsoCode="fr"&gt;1961&lt;/Name&gt;&lt;/Member&gt;&lt;Member Code="1962" HasMetadata="false"&gt;&lt;Name LocaleIsoCode="en"&gt;1962&lt;/Name&gt;&lt;Name LocaleIsoCode="fr"&gt;1962&lt;/Name&gt;&lt;/Member&gt;&lt;Member Code="1963" HasMetadata="false"&gt;&lt;Name LocaleIsoCode="en"&gt;1963&lt;/Name&gt;&lt;Name LocaleIsoCode="fr"&gt;1963&lt;/Name&gt;&lt;/Member&gt;&lt;Member Code="1964" HasMetadata="false"&gt;&lt;Name LocaleIsoCode="en"&gt;1964&lt;/Name&gt;&lt;Name LocaleIsoCode="fr"&gt;1964&lt;/Name&gt;&lt;/Member&gt;&lt;Member Code="1965" HasMetadata="false"&gt;&lt;Name LocaleIsoCode="en"&gt;1965&lt;/Name&gt;&lt;Name LocaleIsoCode="fr"&gt;1965&lt;/Name&gt;&lt;/Member&gt;&lt;Member Code="1966" HasMetadata="false"&gt;&lt;Name LocaleIsoCode="en"&gt;1966&lt;/Name&gt;&lt;Name LocaleIsoCode="fr"&gt;1966&lt;/Name&gt;&lt;/Member&gt;&lt;Member Code="1967" HasMetadata="false"&gt;&lt;Name LocaleIsoCode="en"&gt;1967&lt;/Name&gt;&lt;Name LocaleIsoCode="fr"&gt;1967&lt;/Name&gt;&lt;/Member&gt;&lt;Member Code="1968" HasMetadata="false"&gt;&lt;Name LocaleIsoCode="en"&gt;1968&lt;/Name&gt;&lt;Name LocaleIsoCode="fr"&gt;1968&lt;/Name&gt;&lt;/Member&gt;&lt;Member Code="1969" HasMetadata="false"&gt;&lt;Name LocaleIsoCode="en"&gt;1969&lt;/Name&gt;&lt;Name LocaleIsoCode="fr"&gt;1969&lt;/Name&gt;&lt;/Member&gt;&lt;Member Code="1970" HasMetadata="false"&gt;&lt;Name LocaleIsoCode="en"&gt;1970&lt;/Name&gt;&lt;Name LocaleIsoCode="fr"&gt;1970&lt;/Name&gt;&lt;/Member&gt;&lt;Member Code="1971" HasMetadata="false"&gt;&lt;Name LocaleIsoCode="en"&gt;1971&lt;/Name&gt;&lt;Name LocaleIsoCode="fr"&gt;1971&lt;/Name&gt;&lt;/Member&gt;&lt;Member Code="1972" HasMetadata="false"&gt;&lt;Name LocaleIsoCode="en"&gt;1972&lt;/Name&gt;&lt;Name LocaleIsoCode="fr"&gt;1972&lt;/Name&gt;&lt;/Member&gt;&lt;Member Code="1973" HasMetadata="false"&gt;&lt;Name LocaleIsoCode="en"&gt;1973&lt;/Name&gt;&lt;Name LocaleIsoCode="fr"&gt;1973&lt;/Name&gt;&lt;/Member&gt;&lt;Member Code="1974" HasMetadata="false"&gt;&lt;Name LocaleIsoCode="en"&gt;1974&lt;/Name&gt;&lt;Name LocaleIsoCode="fr"&gt;1974&lt;/Name&gt;&lt;/Member&gt;&lt;Member Code="1975" HasMetadata="false"&gt;&lt;Name LocaleIsoCode="en"&gt;1975&lt;/Name&gt;&lt;Name LocaleIsoCode="fr"&gt;1975&lt;/Name&gt;&lt;/Member&gt;&lt;Member Code="1976" HasMetadata="false"&gt;&lt;Name LocaleIsoCode="en"&gt;1976&lt;/Name&gt;&lt;Name LocaleIsoCode="fr"&gt;1976&lt;/Name&gt;&lt;/Member&gt;&lt;Member Code="1977" HasMetadata="false"&gt;&lt;Name LocaleIsoCode="en"&gt;1977&lt;/Name&gt;&lt;Name LocaleIsoCode="fr"&gt;1977&lt;/Name&gt;&lt;/Member&gt;&lt;Member Code="1978" HasMetadata="false"&gt;&lt;Name LocaleIsoCode="en"&gt;1978&lt;/Name&gt;&lt;Name LocaleIsoCode="fr"&gt;1978&lt;/Name&gt;&lt;/Member&gt;&lt;Member Code="1979" HasMetadata="false"&gt;&lt;Name LocaleIsoCode="en"&gt;1979&lt;/Name&gt;&lt;Name LocaleIsoCode="fr"&gt;1979&lt;/Name&gt;&lt;/Member&gt;&lt;Member Code="1980" HasMetadata="false"&gt;&lt;Name LocaleIsoCode="en"&gt;1980&lt;/Name&gt;&lt;Name LocaleIsoCode="fr"&gt;1980&lt;/Name&gt;&lt;/Member&gt;&lt;Member Code="1981" HasMetadata="false"&gt;&lt;Name LocaleIsoCode="en"&gt;1981&lt;/Name&gt;&lt;Name LocaleIsoCode="fr"&gt;1981&lt;/Name&gt;&lt;/Member&gt;&lt;Member Code="1982" HasMetadata="false"&gt;&lt;Name LocaleIsoCode="en"&gt;1982&lt;/Name&gt;&lt;Name LocaleIsoCode="fr"&gt;1982&lt;/Name&gt;&lt;/Member&gt;&lt;Member Code="1983" HasMetadata="false"&gt;&lt;Name LocaleIsoCode="en"&gt;1983&lt;/Name&gt;&lt;Name LocaleIsoCode="fr"&gt;1983&lt;/Name&gt;&lt;/Member&gt;&lt;Member Code="1984" HasMetadata="false"&gt;&lt;Name LocaleIsoCode="en"&gt;1984&lt;/Name&gt;&lt;Name LocaleIsoCode="fr"&gt;1984&lt;/Name&gt;&lt;/Member&gt;&lt;Member Code="1985" HasMetadata="false"&gt;&lt;Name LocaleIsoCode="en"&gt;1985&lt;/Name&gt;&lt;Name LocaleIsoCode="fr"&gt;1985&lt;/Name&gt;&lt;/Member&gt;&lt;Member Code="1986" HasMetadata="false"&gt;&lt;Name LocaleIsoCode="en"&gt;1986&lt;/Name&gt;&lt;Name LocaleIsoCode="fr"&gt;1986&lt;/Name&gt;&lt;/Member&gt;&lt;Member Code="1987" HasMetadata="false"&gt;&lt;Name LocaleIsoCode="en"&gt;1987&lt;/Name&gt;&lt;Name LocaleIsoCode="fr"&gt;1987&lt;/Name&gt;&lt;/Member&gt;&lt;Member Code="1988" HasMetadata="false"&gt;&lt;Name LocaleIsoCode="en"&gt;1988&lt;/Name&gt;&lt;Name LocaleIsoCode="fr"&gt;1988&lt;/Name&gt;&lt;/Member&gt;&lt;Member Code="1989" HasMetadata="false"&gt;&lt;Name LocaleIsoCode="en"&gt;1989&lt;/Name&gt;&lt;Name LocaleIsoCode="fr"&gt;1989&lt;/Name&gt;&lt;/Member&gt;&lt;Member Code="1990" HasMetadata="false"&gt;&lt;Name LocaleIsoCode="en"&gt;1990&lt;/Name&gt;&lt;Name LocaleIsoCode="fr"&gt;1990&lt;/Name&gt;&lt;/Member&gt;&lt;Member Code="1991" HasMetadata="false"&gt;&lt;Name LocaleIsoCode="en"&gt;1991&lt;/Name&gt;&lt;Name LocaleIsoCode="fr"&gt;1991&lt;/Name&gt;&lt;/Member&gt;&lt;Member Code="1992" HasMetadata="false"&gt;&lt;Name LocaleIsoCode="en"&gt;1992&lt;/Name&gt;&lt;Name LocaleIsoCode="fr"&gt;1992&lt;/Name&gt;&lt;/Member&gt;&lt;Member Code="1993" HasMetadata="false"&gt;&lt;Name LocaleIsoCode="en"&gt;1993&lt;/Name&gt;&lt;Name LocaleIsoCode="fr"&gt;1993&lt;/Name&gt;&lt;/Member&gt;&lt;Member Code="1994" HasMetadata="false"&gt;&lt;Name LocaleIsoCode="en"&gt;1994&lt;/Name&gt;&lt;Name LocaleIsoCode="fr"&gt;1994&lt;/Name&gt;&lt;/Member&gt;&lt;Member Code="1995" HasMetadata="false"&gt;&lt;Name LocaleIsoCode="en"&gt;1995&lt;/Name&gt;&lt;Name LocaleIsoCode="fr"&gt;1995&lt;/Name&gt;&lt;/Member&gt;&lt;Member Code="1996" HasMetadata="false"&gt;&lt;Name LocaleIsoCode="en"&gt;1996&lt;/Name&gt;&lt;Name LocaleIsoCode="fr"&gt;1996&lt;/Name&gt;&lt;/Member&gt;&lt;Member Code="1997" HasMetadata="false"&gt;&lt;Name LocaleIsoCode="en"&gt;1997&lt;/Name&gt;&lt;Name LocaleIsoCode="fr"&gt;1997&lt;/Name&gt;&lt;/Member&gt;&lt;Member Code="1998" HasMetadata="false"&gt;&lt;Name LocaleIsoCode="en"&gt;1998&lt;/Name&gt;&lt;Name LocaleIsoCode="fr"&gt;1998&lt;/Name&gt;&lt;/Member&gt;&lt;Member Code="1999" HasMetadata="false"&gt;&lt;Name LocaleIsoCode="en"&gt;1999&lt;/Name&gt;&lt;Name LocaleIsoCode="fr"&gt;1999&lt;/Name&gt;&lt;/Member&gt;&lt;Member Code="2000" HasMetadata="false"&gt;&lt;Name LocaleIsoCode="en"&gt;2000&lt;/Name&gt;&lt;Name LocaleIsoCode="fr"&gt;2000&lt;/Name&gt;&lt;/Member&gt;&lt;Member Code="2001" HasMetadata="false"&gt;&lt;Name LocaleIsoCode="en"&gt;2001&lt;/Name&gt;&lt;Name LocaleIsoCode="fr"&gt;2001&lt;/Name&gt;&lt;/Member&gt;&lt;Member Code="2002" HasMetadata="false"&gt;&lt;Name LocaleIsoCode="en"&gt;2002&lt;/Name&gt;&lt;Name LocaleIsoCode="fr"&gt;2002&lt;/Name&gt;&lt;/Member&gt;&lt;Member Code="2003" HasMetadata="false"&gt;&lt;Name LocaleIsoCode="en"&gt;2003&lt;/Name&gt;&lt;Name LocaleIsoCode="fr"&gt;2003&lt;/Name&gt;&lt;/Member&gt;&lt;Member Code="2004" HasMetadata="false"&gt;&lt;Name LocaleIsoCode="en"&gt;2004&lt;/Name&gt;&lt;Name LocaleIsoCode="fr"&gt;2004&lt;/Name&gt;&lt;/Member&gt;&lt;Member Code="2005" HasMetadata="false"&gt;&lt;Name LocaleIsoCode="en"&gt;2005&lt;/Name&gt;&lt;Name LocaleIsoCode="fr"&gt;2005&lt;/Name&gt;&lt;/Member&gt;&lt;Member Code="2006" HasMetadata="false"&gt;&lt;Name LocaleIsoCode="en"&gt;2006&lt;/Name&gt;&lt;Name LocaleIsoCode="fr"&gt;2006&lt;/Name&gt;&lt;/Member&gt;&lt;Member Code="2007" HasMetadata="false"&gt;&lt;Name LocaleIsoCode="en"&gt;2007&lt;/Name&gt;&lt;Name LocaleIsoCode="fr"&gt;2007&lt;/Name&gt;&lt;/Member&gt;&lt;Member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LocaleIsoCode="fr"&gt;2016&lt;/Name&gt;&lt;/Member&gt;&lt;/Dimension&gt;&lt;WBOSInformations&gt;&lt;TimeDimension WebTreeWasUsed="false"&gt;&lt;StartCodes Annual="1950" /&gt;&lt;/TimeDimension&gt;&lt;/WBOSInformations&gt;&lt;Tabulation Axis="horizontal"&gt;&lt;Dimension Code="SUBJECT" /&gt;&lt;/Tabulation&gt;&lt;Tabulation Axis="vertical"&gt;&lt;Dimension Code="TIME" /&gt;&lt;/Tabulation&gt;&lt;Tabulation Axis="page"&gt;&lt;Dimension Code="SEX" /&gt;&lt;Dimension Code="LOCATION" /&gt;&lt;Dimension Code="FREQUENCY"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</si>
  <si>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Population and Labour Force</t>
  </si>
  <si>
    <t>Sex</t>
  </si>
  <si>
    <t>All persons</t>
  </si>
  <si>
    <t>Annual</t>
  </si>
  <si>
    <t>Civilian employment</t>
  </si>
  <si>
    <t>Civilian employment as % population 15-64</t>
  </si>
  <si>
    <t>Unemployment rate as % civilian labour force</t>
  </si>
  <si>
    <t>Percentage</t>
  </si>
  <si>
    <t>Time</t>
  </si>
  <si>
    <t>Data extracted on 29 Sep 2021 22:25 UTC (GMT) from OECD.Stat</t>
  </si>
  <si>
    <t>Legend:</t>
  </si>
  <si>
    <t>B:</t>
  </si>
  <si>
    <t>Break</t>
  </si>
  <si>
    <t>Employment rate</t>
  </si>
  <si>
    <t>Unemployment rate</t>
  </si>
  <si>
    <t>Index, 2018</t>
  </si>
  <si>
    <t>Data extracted on 30 Sep 2021 10:50 UTC (GMT) from OECD.Stat</t>
  </si>
  <si>
    <t>Log R Priv cons</t>
  </si>
  <si>
    <t>Log R Gov cons</t>
  </si>
  <si>
    <t>Log R Investment</t>
  </si>
  <si>
    <t>Log R Wages</t>
  </si>
  <si>
    <t>Log R Taxes</t>
  </si>
  <si>
    <t>Log Prices</t>
  </si>
  <si>
    <t>Cons_gov</t>
  </si>
  <si>
    <t>Cons_priv (RHS)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</si>
</sst>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_ ;\-#,##0\ "/>
    <numFmt numFmtId="165" formatCode="#,##0.0_ ;\-#,##0.0\ "/>
    <numFmt numFmtId="166" formatCode="0.0000"/>
    <numFmt numFmtId="167" formatCode="0.000000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name val="Arial"/>
      <family val="2"/>
    </font>
    <font>
      <sz val="9"/>
      <color indexed="81"/>
      <name val="Tahoma"/>
      <family val="2"/>
      <charset val="204"/>
    </font>
    <font>
      <b/>
      <sz val="10"/>
      <name val="Arial"/>
      <family val="2"/>
    </font>
    <font>
      <b/>
      <sz val="10"/>
      <name val="Calibri"/>
      <family val="2"/>
    </font>
    <font>
      <sz val="8"/>
      <color theme="0"/>
      <name val="Verdana"/>
      <family val="2"/>
    </font>
    <font>
      <b/>
      <sz val="1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0" borderId="0"/>
  </cellStyleXfs>
  <cellXfs count="175">
    <xf numFmtId="0" fontId="0" fillId="0" borderId="0" xfId="0"/>
    <xf numFmtId="0" fontId="27" fillId="0" borderId="10" xfId="0" applyFont="1" applyBorder="1"/>
    <xf numFmtId="0" fontId="28" fillId="0" borderId="10" xfId="0" applyFont="1" applyBorder="1" applyAlignment="1">
      <alignment horizontal="left" wrapText="1"/>
    </xf>
    <xf numFmtId="0" fontId="23" fillId="34" borderId="10" xfId="0" applyFont="1" applyFill="1" applyBorder="1" applyAlignment="1">
      <alignment horizontal="center" vertical="top" wrapText="1"/>
    </xf>
    <xf numFmtId="0" fontId="22" fillId="35" borderId="10" xfId="0" applyFont="1" applyFill="1" applyBorder="1" applyAlignment="1">
      <alignment wrapText="1"/>
    </xf>
    <xf numFmtId="0" fontId="29" fillId="36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vertical="top" wrapText="1"/>
    </xf>
    <xf numFmtId="164" fontId="27" fillId="0" borderId="10" xfId="0" applyNumberFormat="1" applyFont="1" applyBorder="1" applyAlignment="1">
      <alignment horizontal="right"/>
    </xf>
    <xf numFmtId="164" fontId="27" fillId="37" borderId="10" xfId="0" applyNumberFormat="1" applyFont="1" applyFill="1" applyBorder="1" applyAlignment="1">
      <alignment horizontal="right"/>
    </xf>
    <xf numFmtId="0" fontId="21" fillId="0" borderId="0" xfId="0" applyFont="1" applyAlignment="1">
      <alignment horizontal="left"/>
    </xf>
    <xf numFmtId="0" fontId="30" fillId="0" borderId="0" xfId="0" applyFont="1"/>
    <xf numFmtId="165" fontId="27" fillId="0" borderId="10" xfId="0" applyNumberFormat="1" applyFont="1" applyBorder="1" applyAlignment="1">
      <alignment horizontal="right"/>
    </xf>
    <xf numFmtId="165" fontId="27" fillId="37" borderId="10" xfId="0" applyNumberFormat="1" applyFont="1" applyFill="1" applyBorder="1" applyAlignment="1">
      <alignment horizontal="right"/>
    </xf>
    <xf numFmtId="2" fontId="30" fillId="0" borderId="0" xfId="0" applyNumberFormat="1" applyFont="1"/>
    <xf numFmtId="2" fontId="0" fillId="0" borderId="0" xfId="0" applyNumberFormat="1"/>
    <xf numFmtId="0" fontId="0" fillId="0" borderId="17" xfId="0" applyBorder="1"/>
    <xf numFmtId="0" fontId="0" fillId="38" borderId="1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5" fillId="34" borderId="11" xfId="0" applyFont="1" applyFill="1" applyBorder="1" applyAlignment="1">
      <alignment horizontal="left" vertical="center" wrapText="1"/>
    </xf>
    <xf numFmtId="0" fontId="23" fillId="34" borderId="15" xfId="0" applyFont="1" applyFill="1" applyBorder="1" applyAlignment="1">
      <alignment horizontal="left" vertical="center" wrapText="1"/>
    </xf>
    <xf numFmtId="0" fontId="23" fillId="34" borderId="16" xfId="0" applyFont="1" applyFill="1" applyBorder="1" applyAlignment="1">
      <alignment horizontal="left" vertical="center" wrapText="1"/>
    </xf>
    <xf numFmtId="0" fontId="20" fillId="41" borderId="17" xfId="0" applyFont="1" applyFill="1" applyBorder="1" applyAlignment="1">
      <alignment horizontal="left" vertical="center" wrapText="1"/>
    </xf>
    <xf numFmtId="0" fontId="30" fillId="41" borderId="17" xfId="0" applyFont="1" applyFill="1" applyBorder="1" applyAlignment="1">
      <alignment horizontal="left" vertical="center" wrapText="1"/>
    </xf>
    <xf numFmtId="0" fontId="20" fillId="40" borderId="17" xfId="0" applyFont="1" applyFill="1" applyBorder="1" applyAlignment="1">
      <alignment horizontal="left" vertical="center" wrapText="1"/>
    </xf>
    <xf numFmtId="0" fontId="30" fillId="40" borderId="17" xfId="0" applyFont="1" applyFill="1" applyBorder="1" applyAlignment="1">
      <alignment horizontal="left" vertical="center" wrapText="1"/>
    </xf>
    <xf numFmtId="0" fontId="30" fillId="38" borderId="17" xfId="0" applyFont="1" applyFill="1" applyBorder="1" applyAlignment="1">
      <alignment horizontal="left" vertical="center" wrapText="1"/>
    </xf>
    <xf numFmtId="0" fontId="30" fillId="38" borderId="20" xfId="0" applyFont="1" applyFill="1" applyBorder="1" applyAlignment="1">
      <alignment horizontal="left" vertical="center" wrapText="1"/>
    </xf>
    <xf numFmtId="0" fontId="0" fillId="40" borderId="17" xfId="0" applyFill="1" applyBorder="1"/>
    <xf numFmtId="166" fontId="0" fillId="0" borderId="0" xfId="0" applyNumberFormat="1"/>
    <xf numFmtId="0" fontId="23" fillId="34" borderId="21" xfId="0" applyFont="1" applyFill="1" applyBorder="1" applyAlignment="1">
      <alignment horizontal="left" vertical="center" wrapText="1"/>
    </xf>
    <xf numFmtId="0" fontId="26" fillId="34" borderId="11" xfId="0" applyFont="1" applyFill="1" applyBorder="1" applyAlignment="1">
      <alignment horizontal="right" vertical="center" wrapText="1"/>
    </xf>
    <xf numFmtId="0" fontId="0" fillId="0" borderId="0" xfId="0" applyBorder="1"/>
    <xf numFmtId="0" fontId="32" fillId="0" borderId="0" xfId="0" applyFont="1" applyFill="1" applyBorder="1" applyAlignment="1"/>
    <xf numFmtId="0" fontId="0" fillId="0" borderId="17" xfId="0" applyBorder="1" applyAlignment="1">
      <alignment horizontal="left"/>
    </xf>
    <xf numFmtId="0" fontId="0" fillId="40" borderId="17" xfId="0" applyFill="1" applyBorder="1" applyAlignment="1">
      <alignment horizontal="left"/>
    </xf>
    <xf numFmtId="0" fontId="32" fillId="39" borderId="17" xfId="0" applyFont="1" applyFill="1" applyBorder="1" applyAlignment="1">
      <alignment horizontal="left" vertical="center"/>
    </xf>
    <xf numFmtId="0" fontId="33" fillId="39" borderId="17" xfId="0" applyFont="1" applyFill="1" applyBorder="1" applyAlignment="1">
      <alignment horizontal="left" vertical="center"/>
    </xf>
    <xf numFmtId="0" fontId="30" fillId="0" borderId="0" xfId="0" applyFont="1" applyBorder="1"/>
    <xf numFmtId="0" fontId="30" fillId="40" borderId="17" xfId="0" applyFont="1" applyFill="1" applyBorder="1"/>
    <xf numFmtId="0" fontId="32" fillId="39" borderId="17" xfId="0" applyFont="1" applyFill="1" applyBorder="1" applyAlignment="1"/>
    <xf numFmtId="0" fontId="25" fillId="34" borderId="16" xfId="0" applyFont="1" applyFill="1" applyBorder="1" applyAlignment="1">
      <alignment horizontal="left" vertical="center" wrapText="1"/>
    </xf>
    <xf numFmtId="0" fontId="34" fillId="34" borderId="16" xfId="0" applyFont="1" applyFill="1" applyBorder="1" applyAlignment="1">
      <alignment horizontal="left" vertical="center" wrapText="1"/>
    </xf>
    <xf numFmtId="0" fontId="30" fillId="42" borderId="17" xfId="0" applyFont="1" applyFill="1" applyBorder="1" applyAlignment="1">
      <alignment horizontal="left" vertical="center" wrapText="1"/>
    </xf>
    <xf numFmtId="0" fontId="30" fillId="42" borderId="20" xfId="0" applyFont="1" applyFill="1" applyBorder="1" applyAlignment="1">
      <alignment horizontal="left" vertical="center" wrapText="1"/>
    </xf>
    <xf numFmtId="0" fontId="30" fillId="44" borderId="17" xfId="0" applyFont="1" applyFill="1" applyBorder="1" applyAlignment="1">
      <alignment horizontal="left" vertical="center" wrapText="1"/>
    </xf>
    <xf numFmtId="0" fontId="0" fillId="0" borderId="0" xfId="0" applyFill="1"/>
    <xf numFmtId="0" fontId="20" fillId="0" borderId="10" xfId="0" applyFont="1" applyFill="1" applyBorder="1" applyAlignment="1">
      <alignment vertical="top" wrapText="1"/>
    </xf>
    <xf numFmtId="2" fontId="0" fillId="0" borderId="0" xfId="0" applyNumberFormat="1" applyFill="1"/>
    <xf numFmtId="0" fontId="0" fillId="0" borderId="17" xfId="0" applyBorder="1" applyAlignment="1">
      <alignment horizontal="left" vertical="center"/>
    </xf>
    <xf numFmtId="0" fontId="0" fillId="42" borderId="17" xfId="0" applyFill="1" applyBorder="1" applyAlignment="1">
      <alignment horizontal="left" vertical="center"/>
    </xf>
    <xf numFmtId="0" fontId="32" fillId="43" borderId="17" xfId="0" applyFont="1" applyFill="1" applyBorder="1" applyAlignment="1">
      <alignment horizontal="left" vertical="center"/>
    </xf>
    <xf numFmtId="0" fontId="32" fillId="0" borderId="17" xfId="0" applyFont="1" applyBorder="1" applyAlignment="1">
      <alignment horizontal="left" vertical="center"/>
    </xf>
    <xf numFmtId="0" fontId="32" fillId="42" borderId="17" xfId="0" applyFont="1" applyFill="1" applyBorder="1" applyAlignment="1">
      <alignment horizontal="left" vertical="center"/>
    </xf>
    <xf numFmtId="0" fontId="27" fillId="0" borderId="10" xfId="99" applyFont="1" applyBorder="1"/>
    <xf numFmtId="0" fontId="30" fillId="0" borderId="0" xfId="99"/>
    <xf numFmtId="0" fontId="30" fillId="0" borderId="0" xfId="99" applyAlignment="1">
      <alignment horizontal="center" vertical="center"/>
    </xf>
    <xf numFmtId="0" fontId="28" fillId="0" borderId="10" xfId="99" applyFont="1" applyBorder="1" applyAlignment="1">
      <alignment horizontal="left" wrapText="1"/>
    </xf>
    <xf numFmtId="0" fontId="25" fillId="33" borderId="11" xfId="99" applyFont="1" applyFill="1" applyBorder="1" applyAlignment="1">
      <alignment horizontal="right" vertical="top" wrapText="1"/>
    </xf>
    <xf numFmtId="0" fontId="26" fillId="33" borderId="11" xfId="99" applyFont="1" applyFill="1" applyBorder="1" applyAlignment="1">
      <alignment horizontal="right" vertical="top" wrapText="1"/>
    </xf>
    <xf numFmtId="0" fontId="26" fillId="34" borderId="11" xfId="99" applyFont="1" applyFill="1" applyBorder="1" applyAlignment="1">
      <alignment horizontal="right" vertical="center" wrapText="1"/>
    </xf>
    <xf numFmtId="0" fontId="26" fillId="0" borderId="11" xfId="99" applyFont="1" applyBorder="1" applyAlignment="1">
      <alignment horizontal="right" vertical="center" wrapText="1"/>
    </xf>
    <xf numFmtId="0" fontId="20" fillId="0" borderId="11" xfId="99" applyFont="1" applyBorder="1" applyAlignment="1">
      <alignment horizontal="center" vertical="top" wrapText="1"/>
    </xf>
    <xf numFmtId="0" fontId="25" fillId="34" borderId="11" xfId="99" applyFont="1" applyFill="1" applyBorder="1" applyAlignment="1">
      <alignment horizontal="right" vertical="center" wrapText="1"/>
    </xf>
    <xf numFmtId="0" fontId="23" fillId="34" borderId="10" xfId="99" applyFont="1" applyFill="1" applyBorder="1" applyAlignment="1">
      <alignment horizontal="center" vertical="top" wrapText="1"/>
    </xf>
    <xf numFmtId="0" fontId="23" fillId="0" borderId="10" xfId="99" applyFont="1" applyBorder="1" applyAlignment="1">
      <alignment horizontal="center" vertical="top" wrapText="1"/>
    </xf>
    <xf numFmtId="0" fontId="23" fillId="34" borderId="10" xfId="99" applyFont="1" applyFill="1" applyBorder="1" applyAlignment="1">
      <alignment horizontal="center" vertical="center" wrapText="1"/>
    </xf>
    <xf numFmtId="0" fontId="20" fillId="35" borderId="10" xfId="99" applyFont="1" applyFill="1" applyBorder="1" applyAlignment="1">
      <alignment vertical="top" wrapText="1"/>
    </xf>
    <xf numFmtId="164" fontId="27" fillId="0" borderId="10" xfId="99" applyNumberFormat="1" applyFont="1" applyBorder="1" applyAlignment="1">
      <alignment horizontal="right"/>
    </xf>
    <xf numFmtId="0" fontId="20" fillId="35" borderId="10" xfId="99" applyFont="1" applyFill="1" applyBorder="1" applyAlignment="1">
      <alignment horizontal="center" vertical="center" wrapText="1"/>
    </xf>
    <xf numFmtId="167" fontId="27" fillId="0" borderId="10" xfId="99" applyNumberFormat="1" applyFont="1" applyBorder="1" applyAlignment="1">
      <alignment horizontal="center" vertical="center"/>
    </xf>
    <xf numFmtId="164" fontId="27" fillId="37" borderId="10" xfId="99" applyNumberFormat="1" applyFont="1" applyFill="1" applyBorder="1" applyAlignment="1">
      <alignment horizontal="right"/>
    </xf>
    <xf numFmtId="0" fontId="21" fillId="0" borderId="0" xfId="99" applyFont="1" applyAlignment="1">
      <alignment horizontal="left"/>
    </xf>
    <xf numFmtId="167" fontId="30" fillId="0" borderId="0" xfId="99" applyNumberFormat="1" applyAlignment="1">
      <alignment horizontal="center" vertical="center"/>
    </xf>
    <xf numFmtId="0" fontId="25" fillId="33" borderId="11" xfId="0" applyFont="1" applyFill="1" applyBorder="1" applyAlignment="1">
      <alignment vertical="top" wrapText="1"/>
    </xf>
    <xf numFmtId="0" fontId="26" fillId="33" borderId="11" xfId="0" applyFont="1" applyFill="1" applyBorder="1" applyAlignment="1">
      <alignment vertical="top" wrapText="1"/>
    </xf>
    <xf numFmtId="0" fontId="26" fillId="34" borderId="11" xfId="0" applyFont="1" applyFill="1" applyBorder="1" applyAlignment="1">
      <alignment vertical="center" wrapText="1"/>
    </xf>
    <xf numFmtId="0" fontId="23" fillId="0" borderId="12" xfId="0" applyFont="1" applyBorder="1" applyAlignment="1">
      <alignment vertical="top" wrapText="1"/>
    </xf>
    <xf numFmtId="0" fontId="26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vertical="top" wrapText="1"/>
    </xf>
    <xf numFmtId="0" fontId="20" fillId="0" borderId="13" xfId="0" applyFont="1" applyBorder="1" applyAlignment="1">
      <alignment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4" borderId="15" xfId="0" applyFont="1" applyFill="1" applyBorder="1" applyAlignment="1">
      <alignment horizontal="center" vertical="center" wrapText="1"/>
    </xf>
    <xf numFmtId="0" fontId="20" fillId="45" borderId="10" xfId="0" applyFont="1" applyFill="1" applyBorder="1" applyAlignment="1">
      <alignment vertical="top" wrapText="1"/>
    </xf>
    <xf numFmtId="10" fontId="27" fillId="0" borderId="10" xfId="0" applyNumberFormat="1" applyFont="1" applyBorder="1" applyAlignment="1">
      <alignment horizontal="right"/>
    </xf>
    <xf numFmtId="0" fontId="21" fillId="45" borderId="0" xfId="0" applyFont="1" applyFill="1" applyAlignment="1">
      <alignment horizontal="left"/>
    </xf>
    <xf numFmtId="0" fontId="0" fillId="45" borderId="0" xfId="0" applyFill="1"/>
    <xf numFmtId="10" fontId="0" fillId="0" borderId="0" xfId="0" applyNumberFormat="1"/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5" fillId="34" borderId="11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horizontal="center" vertical="center" wrapText="1"/>
    </xf>
    <xf numFmtId="1" fontId="27" fillId="0" borderId="10" xfId="0" applyNumberFormat="1" applyFont="1" applyBorder="1" applyAlignment="1">
      <alignment horizontal="center" vertical="center"/>
    </xf>
    <xf numFmtId="2" fontId="20" fillId="35" borderId="10" xfId="0" applyNumberFormat="1" applyFont="1" applyFill="1" applyBorder="1" applyAlignment="1">
      <alignment horizontal="center" vertical="center" wrapText="1"/>
    </xf>
    <xf numFmtId="2" fontId="27" fillId="0" borderId="10" xfId="0" applyNumberFormat="1" applyFont="1" applyBorder="1" applyAlignment="1">
      <alignment horizontal="center" vertical="center"/>
    </xf>
    <xf numFmtId="1" fontId="27" fillId="37" borderId="10" xfId="0" applyNumberFormat="1" applyFont="1" applyFill="1" applyBorder="1" applyAlignment="1">
      <alignment horizontal="center" vertical="center"/>
    </xf>
    <xf numFmtId="2" fontId="27" fillId="37" borderId="10" xfId="0" applyNumberFormat="1" applyFont="1" applyFill="1" applyBorder="1" applyAlignment="1">
      <alignment horizontal="center" vertical="center"/>
    </xf>
    <xf numFmtId="2" fontId="21" fillId="0" borderId="0" xfId="0" applyNumberFormat="1" applyFont="1" applyAlignment="1">
      <alignment horizontal="left"/>
    </xf>
    <xf numFmtId="2" fontId="20" fillId="0" borderId="0" xfId="0" applyNumberFormat="1" applyFont="1" applyAlignment="1">
      <alignment horizontal="left"/>
    </xf>
    <xf numFmtId="2" fontId="22" fillId="0" borderId="0" xfId="0" applyNumberFormat="1" applyFont="1" applyAlignment="1">
      <alignment horizontal="left"/>
    </xf>
    <xf numFmtId="0" fontId="23" fillId="33" borderId="10" xfId="0" applyFont="1" applyFill="1" applyBorder="1" applyAlignment="1">
      <alignment vertical="top" wrapText="1"/>
    </xf>
    <xf numFmtId="0" fontId="24" fillId="34" borderId="10" xfId="0" applyFont="1" applyFill="1" applyBorder="1" applyAlignment="1">
      <alignment horizontal="center" vertical="top" wrapText="1"/>
    </xf>
    <xf numFmtId="0" fontId="23" fillId="33" borderId="17" xfId="0" applyFont="1" applyFill="1" applyBorder="1" applyAlignment="1">
      <alignment horizontal="center" vertical="top" wrapText="1"/>
    </xf>
    <xf numFmtId="0" fontId="28" fillId="0" borderId="24" xfId="0" applyFont="1" applyBorder="1" applyAlignment="1">
      <alignment horizontal="left" wrapText="1"/>
    </xf>
    <xf numFmtId="0" fontId="26" fillId="0" borderId="22" xfId="0" applyFont="1" applyBorder="1" applyAlignment="1">
      <alignment horizontal="center" vertical="center" wrapText="1"/>
    </xf>
    <xf numFmtId="0" fontId="25" fillId="33" borderId="17" xfId="0" applyFont="1" applyFill="1" applyBorder="1" applyAlignment="1">
      <alignment horizontal="right" vertical="top" wrapText="1"/>
    </xf>
    <xf numFmtId="0" fontId="26" fillId="33" borderId="17" xfId="0" applyFont="1" applyFill="1" applyBorder="1" applyAlignment="1">
      <alignment horizontal="right" vertical="top" wrapText="1"/>
    </xf>
    <xf numFmtId="0" fontId="26" fillId="33" borderId="17" xfId="0" applyFont="1" applyFill="1" applyBorder="1" applyAlignment="1">
      <alignment horizontal="right" vertical="center" wrapText="1"/>
    </xf>
    <xf numFmtId="0" fontId="23" fillId="33" borderId="17" xfId="0" applyFont="1" applyFill="1" applyBorder="1" applyAlignment="1">
      <alignment vertical="top" wrapText="1"/>
    </xf>
    <xf numFmtId="0" fontId="34" fillId="33" borderId="17" xfId="0" applyFont="1" applyFill="1" applyBorder="1"/>
    <xf numFmtId="0" fontId="30" fillId="40" borderId="17" xfId="0" applyFont="1" applyFill="1" applyBorder="1" applyAlignment="1">
      <alignment horizontal="left"/>
    </xf>
    <xf numFmtId="0" fontId="23" fillId="33" borderId="17" xfId="0" applyFont="1" applyFill="1" applyBorder="1" applyAlignment="1">
      <alignment horizontal="left" vertical="center" wrapText="1"/>
    </xf>
    <xf numFmtId="0" fontId="0" fillId="33" borderId="17" xfId="0" applyFill="1" applyBorder="1"/>
    <xf numFmtId="0" fontId="32" fillId="44" borderId="18" xfId="0" applyFont="1" applyFill="1" applyBorder="1" applyAlignment="1">
      <alignment horizontal="center" vertical="center"/>
    </xf>
    <xf numFmtId="0" fontId="32" fillId="44" borderId="19" xfId="0" applyFont="1" applyFill="1" applyBorder="1" applyAlignment="1">
      <alignment horizontal="center" vertical="center"/>
    </xf>
    <xf numFmtId="0" fontId="32" fillId="44" borderId="20" xfId="0" applyFont="1" applyFill="1" applyBorder="1" applyAlignment="1">
      <alignment horizontal="center" vertical="center"/>
    </xf>
    <xf numFmtId="0" fontId="30" fillId="42" borderId="18" xfId="0" applyFont="1" applyFill="1" applyBorder="1" applyAlignment="1">
      <alignment horizontal="center" vertical="center"/>
    </xf>
    <xf numFmtId="0" fontId="30" fillId="42" borderId="19" xfId="0" applyFont="1" applyFill="1" applyBorder="1" applyAlignment="1">
      <alignment horizontal="center" vertical="center"/>
    </xf>
    <xf numFmtId="0" fontId="30" fillId="42" borderId="20" xfId="0" applyFont="1" applyFill="1" applyBorder="1" applyAlignment="1">
      <alignment horizontal="center" vertical="center"/>
    </xf>
    <xf numFmtId="0" fontId="35" fillId="43" borderId="1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4" fillId="34" borderId="25" xfId="0" applyFont="1" applyFill="1" applyBorder="1" applyAlignment="1">
      <alignment horizontal="center" vertical="center" wrapText="1"/>
    </xf>
    <xf numFmtId="0" fontId="34" fillId="34" borderId="23" xfId="0" applyFont="1" applyFill="1" applyBorder="1" applyAlignment="1">
      <alignment horizontal="center" vertical="center" wrapText="1"/>
    </xf>
    <xf numFmtId="0" fontId="34" fillId="34" borderId="19" xfId="0" applyFont="1" applyFill="1" applyBorder="1" applyAlignment="1">
      <alignment horizontal="center" vertical="center" wrapText="1"/>
    </xf>
    <xf numFmtId="0" fontId="34" fillId="34" borderId="20" xfId="0" applyFont="1" applyFill="1" applyBorder="1" applyAlignment="1">
      <alignment horizontal="center" vertical="center" wrapText="1"/>
    </xf>
    <xf numFmtId="0" fontId="32" fillId="41" borderId="18" xfId="0" applyFont="1" applyFill="1" applyBorder="1" applyAlignment="1">
      <alignment horizontal="center" vertical="center"/>
    </xf>
    <xf numFmtId="0" fontId="30" fillId="41" borderId="19" xfId="0" applyFont="1" applyFill="1" applyBorder="1" applyAlignment="1">
      <alignment horizontal="center" vertical="center"/>
    </xf>
    <xf numFmtId="0" fontId="30" fillId="41" borderId="20" xfId="0" applyFont="1" applyFill="1" applyBorder="1" applyAlignment="1">
      <alignment horizontal="center" vertical="center"/>
    </xf>
    <xf numFmtId="0" fontId="32" fillId="41" borderId="17" xfId="0" applyFont="1" applyFill="1" applyBorder="1" applyAlignment="1">
      <alignment horizontal="center" vertical="center"/>
    </xf>
    <xf numFmtId="0" fontId="32" fillId="42" borderId="18" xfId="0" applyFont="1" applyFill="1" applyBorder="1" applyAlignment="1">
      <alignment horizontal="center" vertical="center"/>
    </xf>
    <xf numFmtId="0" fontId="32" fillId="42" borderId="19" xfId="0" applyFont="1" applyFill="1" applyBorder="1" applyAlignment="1">
      <alignment horizontal="center" vertical="center"/>
    </xf>
    <xf numFmtId="0" fontId="32" fillId="42" borderId="20" xfId="0" applyFont="1" applyFill="1" applyBorder="1" applyAlignment="1">
      <alignment horizontal="center" vertical="center"/>
    </xf>
    <xf numFmtId="0" fontId="23" fillId="33" borderId="17" xfId="0" applyFont="1" applyFill="1" applyBorder="1" applyAlignment="1">
      <alignment horizontal="left" vertical="center" wrapText="1"/>
    </xf>
    <xf numFmtId="0" fontId="23" fillId="33" borderId="17" xfId="0" applyFont="1" applyFill="1" applyBorder="1" applyAlignment="1">
      <alignment horizontal="left" vertical="top" wrapText="1"/>
    </xf>
    <xf numFmtId="0" fontId="24" fillId="33" borderId="18" xfId="0" applyFont="1" applyFill="1" applyBorder="1" applyAlignment="1">
      <alignment horizontal="left" vertical="top" wrapText="1"/>
    </xf>
    <xf numFmtId="0" fontId="24" fillId="33" borderId="19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5" fillId="34" borderId="11" xfId="0" applyFont="1" applyFill="1" applyBorder="1" applyAlignment="1">
      <alignment horizontal="right" vertical="center" wrapText="1"/>
    </xf>
    <xf numFmtId="0" fontId="25" fillId="34" borderId="12" xfId="0" applyFont="1" applyFill="1" applyBorder="1" applyAlignment="1">
      <alignment horizontal="right" vertical="center" wrapText="1"/>
    </xf>
    <xf numFmtId="0" fontId="25" fillId="33" borderId="11" xfId="0" applyFont="1" applyFill="1" applyBorder="1" applyAlignment="1">
      <alignment horizontal="right" vertical="top" wrapText="1"/>
    </xf>
    <xf numFmtId="0" fontId="25" fillId="33" borderId="12" xfId="0" applyFont="1" applyFill="1" applyBorder="1" applyAlignment="1">
      <alignment horizontal="right" vertical="top" wrapText="1"/>
    </xf>
    <xf numFmtId="0" fontId="24" fillId="33" borderId="11" xfId="0" applyFont="1" applyFill="1" applyBorder="1" applyAlignment="1">
      <alignment vertical="top" wrapText="1"/>
    </xf>
    <xf numFmtId="0" fontId="24" fillId="33" borderId="13" xfId="0" applyFont="1" applyFill="1" applyBorder="1" applyAlignment="1">
      <alignment vertical="top" wrapText="1"/>
    </xf>
    <xf numFmtId="0" fontId="24" fillId="33" borderId="12" xfId="0" applyFont="1" applyFill="1" applyBorder="1" applyAlignment="1">
      <alignment vertical="top" wrapText="1"/>
    </xf>
    <xf numFmtId="0" fontId="26" fillId="33" borderId="11" xfId="0" applyFont="1" applyFill="1" applyBorder="1" applyAlignment="1">
      <alignment horizontal="right" vertical="top" wrapText="1"/>
    </xf>
    <xf numFmtId="0" fontId="26" fillId="33" borderId="12" xfId="0" applyFont="1" applyFill="1" applyBorder="1" applyAlignment="1">
      <alignment horizontal="right" vertical="top" wrapText="1"/>
    </xf>
    <xf numFmtId="0" fontId="23" fillId="33" borderId="11" xfId="0" applyFont="1" applyFill="1" applyBorder="1" applyAlignment="1">
      <alignment vertical="top" wrapText="1"/>
    </xf>
    <xf numFmtId="0" fontId="23" fillId="33" borderId="13" xfId="0" applyFont="1" applyFill="1" applyBorder="1" applyAlignment="1">
      <alignment vertical="top" wrapText="1"/>
    </xf>
    <xf numFmtId="0" fontId="23" fillId="33" borderId="12" xfId="0" applyFont="1" applyFill="1" applyBorder="1" applyAlignment="1">
      <alignment vertical="top" wrapText="1"/>
    </xf>
    <xf numFmtId="0" fontId="26" fillId="34" borderId="11" xfId="0" applyFont="1" applyFill="1" applyBorder="1" applyAlignment="1">
      <alignment horizontal="right" vertical="center" wrapText="1"/>
    </xf>
    <xf numFmtId="0" fontId="26" fillId="34" borderId="12" xfId="0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center" vertical="top" wrapText="1"/>
    </xf>
    <xf numFmtId="0" fontId="23" fillId="34" borderId="13" xfId="0" applyFont="1" applyFill="1" applyBorder="1" applyAlignment="1">
      <alignment horizontal="center" vertical="top" wrapText="1"/>
    </xf>
    <xf numFmtId="0" fontId="23" fillId="34" borderId="12" xfId="0" applyFont="1" applyFill="1" applyBorder="1" applyAlignment="1">
      <alignment horizontal="center" vertical="top" wrapText="1"/>
    </xf>
    <xf numFmtId="0" fontId="20" fillId="0" borderId="13" xfId="99" applyFont="1" applyBorder="1" applyAlignment="1">
      <alignment horizontal="center" vertical="center" wrapText="1"/>
    </xf>
    <xf numFmtId="0" fontId="20" fillId="0" borderId="12" xfId="99" applyFont="1" applyBorder="1" applyAlignment="1">
      <alignment horizontal="center" vertical="center" wrapText="1"/>
    </xf>
    <xf numFmtId="0" fontId="30" fillId="0" borderId="14" xfId="99" applyBorder="1" applyAlignment="1">
      <alignment horizontal="center"/>
    </xf>
    <xf numFmtId="0" fontId="24" fillId="33" borderId="11" xfId="99" applyFont="1" applyFill="1" applyBorder="1" applyAlignment="1">
      <alignment vertical="top" wrapText="1"/>
    </xf>
    <xf numFmtId="0" fontId="24" fillId="33" borderId="13" xfId="99" applyFont="1" applyFill="1" applyBorder="1" applyAlignment="1">
      <alignment vertical="top" wrapText="1"/>
    </xf>
    <xf numFmtId="0" fontId="24" fillId="33" borderId="12" xfId="99" applyFont="1" applyFill="1" applyBorder="1" applyAlignment="1">
      <alignment vertical="top" wrapText="1"/>
    </xf>
    <xf numFmtId="0" fontId="23" fillId="33" borderId="11" xfId="99" applyFont="1" applyFill="1" applyBorder="1" applyAlignment="1">
      <alignment vertical="top" wrapText="1"/>
    </xf>
    <xf numFmtId="0" fontId="23" fillId="33" borderId="13" xfId="99" applyFont="1" applyFill="1" applyBorder="1" applyAlignment="1">
      <alignment vertical="top" wrapText="1"/>
    </xf>
    <xf numFmtId="0" fontId="23" fillId="33" borderId="12" xfId="99" applyFont="1" applyFill="1" applyBorder="1" applyAlignment="1">
      <alignment vertical="top" wrapText="1"/>
    </xf>
    <xf numFmtId="0" fontId="23" fillId="34" borderId="11" xfId="99" applyFont="1" applyFill="1" applyBorder="1" applyAlignment="1">
      <alignment horizontal="center" vertical="top" wrapText="1"/>
    </xf>
    <xf numFmtId="0" fontId="23" fillId="34" borderId="13" xfId="99" applyFont="1" applyFill="1" applyBorder="1" applyAlignment="1">
      <alignment horizontal="center" vertical="top" wrapText="1"/>
    </xf>
    <xf numFmtId="0" fontId="23" fillId="34" borderId="12" xfId="99" applyFont="1" applyFill="1" applyBorder="1" applyAlignment="1">
      <alignment horizontal="center" vertical="top" wrapText="1"/>
    </xf>
    <xf numFmtId="0" fontId="20" fillId="0" borderId="11" xfId="99" applyFont="1" applyBorder="1" applyAlignment="1">
      <alignment horizontal="center" vertical="top" wrapText="1"/>
    </xf>
    <xf numFmtId="0" fontId="20" fillId="0" borderId="13" xfId="99" applyFont="1" applyBorder="1" applyAlignment="1">
      <alignment horizontal="center" vertical="top" wrapText="1"/>
    </xf>
    <xf numFmtId="0" fontId="20" fillId="0" borderId="12" xfId="99" applyFont="1" applyBorder="1" applyAlignment="1">
      <alignment horizontal="center" vertical="top" wrapText="1"/>
    </xf>
    <xf numFmtId="0" fontId="20" fillId="0" borderId="2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top" wrapText="1"/>
    </xf>
    <xf numFmtId="0" fontId="20" fillId="0" borderId="13" xfId="0" applyFont="1" applyBorder="1" applyAlignment="1">
      <alignment horizontal="center" vertical="top" wrapText="1"/>
    </xf>
  </cellXfs>
  <cellStyles count="100">
    <cellStyle name="20% - Accent1 2" xfId="43"/>
    <cellStyle name="20% - Accent1 2 2" xfId="81"/>
    <cellStyle name="20% - Accent1 3" xfId="62"/>
    <cellStyle name="20% - Accent2 2" xfId="46"/>
    <cellStyle name="20% - Accent2 2 2" xfId="84"/>
    <cellStyle name="20% - Accent2 3" xfId="65"/>
    <cellStyle name="20% - Accent3 2" xfId="49"/>
    <cellStyle name="20% - Accent3 2 2" xfId="87"/>
    <cellStyle name="20% - Accent3 3" xfId="68"/>
    <cellStyle name="20% - Accent4 2" xfId="52"/>
    <cellStyle name="20% - Accent4 2 2" xfId="90"/>
    <cellStyle name="20% - Accent4 3" xfId="71"/>
    <cellStyle name="20% - Accent5 2" xfId="55"/>
    <cellStyle name="20% - Accent5 2 2" xfId="93"/>
    <cellStyle name="20% - Accent5 3" xfId="74"/>
    <cellStyle name="20% - Accent6 2" xfId="58"/>
    <cellStyle name="20% - Accent6 2 2" xfId="96"/>
    <cellStyle name="20% - Accent6 3" xfId="77"/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- Accent1 2" xfId="44"/>
    <cellStyle name="40% - Accent1 2 2" xfId="82"/>
    <cellStyle name="40% - Accent1 3" xfId="63"/>
    <cellStyle name="40% - Accent2 2" xfId="47"/>
    <cellStyle name="40% - Accent2 2 2" xfId="85"/>
    <cellStyle name="40% - Accent2 3" xfId="66"/>
    <cellStyle name="40% - Accent3 2" xfId="50"/>
    <cellStyle name="40% - Accent3 2 2" xfId="88"/>
    <cellStyle name="40% - Accent3 3" xfId="69"/>
    <cellStyle name="40% - Accent4 2" xfId="53"/>
    <cellStyle name="40% - Accent4 2 2" xfId="91"/>
    <cellStyle name="40% - Accent4 3" xfId="72"/>
    <cellStyle name="40% - Accent5 2" xfId="56"/>
    <cellStyle name="40% - Accent5 2 2" xfId="94"/>
    <cellStyle name="40% - Accent5 3" xfId="75"/>
    <cellStyle name="40% - Accent6 2" xfId="59"/>
    <cellStyle name="40% - Accent6 2 2" xfId="97"/>
    <cellStyle name="40% - Accent6 3" xfId="78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- Accent1 2" xfId="45"/>
    <cellStyle name="60% - Accent1 2 2" xfId="83"/>
    <cellStyle name="60% - Accent1 3" xfId="64"/>
    <cellStyle name="60% - Accent2 2" xfId="48"/>
    <cellStyle name="60% - Accent2 2 2" xfId="86"/>
    <cellStyle name="60% - Accent2 3" xfId="67"/>
    <cellStyle name="60% - Accent3 2" xfId="51"/>
    <cellStyle name="60% - Accent3 2 2" xfId="89"/>
    <cellStyle name="60% - Accent3 3" xfId="70"/>
    <cellStyle name="60% - Accent4 2" xfId="54"/>
    <cellStyle name="60% - Accent4 2 2" xfId="92"/>
    <cellStyle name="60% - Accent4 3" xfId="73"/>
    <cellStyle name="60% - Accent5 2" xfId="57"/>
    <cellStyle name="60% - Accent5 2 2" xfId="95"/>
    <cellStyle name="60% - Accent5 3" xfId="76"/>
    <cellStyle name="60% - Accent6 2" xfId="60"/>
    <cellStyle name="60% - Accent6 2 2" xfId="98"/>
    <cellStyle name="60% - Accent6 3" xfId="79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 2" xfId="99"/>
    <cellStyle name="Note 2" xfId="42"/>
    <cellStyle name="Note 2 2" xfId="80"/>
    <cellStyle name="Note 3" xfId="6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2973BD"/>
      <color rgb="FF00A1E3"/>
      <color rgb="FFB4C6E7"/>
      <color rgb="FF8EA9DB"/>
      <color rgb="FFC6E0B4"/>
      <color rgb="FFD144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</a:t>
            </a:r>
            <a:r>
              <a:rPr lang="en-US" b="1"/>
              <a:t>GDP</a:t>
            </a:r>
            <a:r>
              <a:rPr lang="en-US" b="1" baseline="0"/>
              <a:t> and trend </a:t>
            </a:r>
            <a:r>
              <a:rPr lang="en-US" sz="1400" b="1" i="0" u="none" strike="noStrike" baseline="0">
                <a:effectLst/>
              </a:rPr>
              <a:t>(linear)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2096118248376853"/>
        </c:manualLayout>
      </c:layout>
      <c:lineChart>
        <c:grouping val="standard"/>
        <c:varyColors val="0"/>
        <c:ser>
          <c:idx val="0"/>
          <c:order val="0"/>
          <c:tx>
            <c:v>Log real GDP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graphs'!$S$9:$S$274</c:f>
              <c:numCache>
                <c:formatCode>0.00</c:formatCode>
                <c:ptCount val="266"/>
                <c:pt idx="0">
                  <c:v>11.666504552898529</c:v>
                </c:pt>
                <c:pt idx="1">
                  <c:v>11.671423822790906</c:v>
                </c:pt>
                <c:pt idx="2">
                  <c:v>11.682976929172369</c:v>
                </c:pt>
                <c:pt idx="3">
                  <c:v>11.677026475650655</c:v>
                </c:pt>
                <c:pt idx="4">
                  <c:v>11.703742578145672</c:v>
                </c:pt>
                <c:pt idx="5">
                  <c:v>11.693695431072765</c:v>
                </c:pt>
                <c:pt idx="6">
                  <c:v>11.686305651436083</c:v>
                </c:pt>
                <c:pt idx="7">
                  <c:v>11.688558033613386</c:v>
                </c:pt>
                <c:pt idx="8">
                  <c:v>11.713265527266861</c:v>
                </c:pt>
                <c:pt idx="9">
                  <c:v>11.705930490480101</c:v>
                </c:pt>
                <c:pt idx="10">
                  <c:v>11.705161478821362</c:v>
                </c:pt>
                <c:pt idx="11">
                  <c:v>11.70301816648907</c:v>
                </c:pt>
                <c:pt idx="12">
                  <c:v>11.722703498611811</c:v>
                </c:pt>
                <c:pt idx="13">
                  <c:v>11.709681350882134</c:v>
                </c:pt>
                <c:pt idx="14">
                  <c:v>11.727006801577646</c:v>
                </c:pt>
                <c:pt idx="15">
                  <c:v>11.735047217830413</c:v>
                </c:pt>
                <c:pt idx="16">
                  <c:v>11.737429792136535</c:v>
                </c:pt>
                <c:pt idx="17">
                  <c:v>11.748985241550985</c:v>
                </c:pt>
                <c:pt idx="18">
                  <c:v>11.773651727433482</c:v>
                </c:pt>
                <c:pt idx="19">
                  <c:v>11.808607368170779</c:v>
                </c:pt>
                <c:pt idx="20">
                  <c:v>11.824936825066127</c:v>
                </c:pt>
                <c:pt idx="21">
                  <c:v>11.813338651775739</c:v>
                </c:pt>
                <c:pt idx="22">
                  <c:v>11.827736204810263</c:v>
                </c:pt>
                <c:pt idx="23">
                  <c:v>11.847908498039974</c:v>
                </c:pt>
                <c:pt idx="24">
                  <c:v>11.852018171863723</c:v>
                </c:pt>
                <c:pt idx="25">
                  <c:v>11.852018171863723</c:v>
                </c:pt>
                <c:pt idx="26">
                  <c:v>11.845749598766211</c:v>
                </c:pt>
                <c:pt idx="27">
                  <c:v>11.854385243102481</c:v>
                </c:pt>
                <c:pt idx="28">
                  <c:v>11.847996159666152</c:v>
                </c:pt>
                <c:pt idx="29">
                  <c:v>11.872107068532616</c:v>
                </c:pt>
                <c:pt idx="30">
                  <c:v>11.862769438557331</c:v>
                </c:pt>
                <c:pt idx="31">
                  <c:v>11.867367147805959</c:v>
                </c:pt>
                <c:pt idx="32">
                  <c:v>11.880152383626529</c:v>
                </c:pt>
                <c:pt idx="33">
                  <c:v>11.911701584927597</c:v>
                </c:pt>
                <c:pt idx="34">
                  <c:v>11.927070739909659</c:v>
                </c:pt>
                <c:pt idx="35">
                  <c:v>11.938563091260979</c:v>
                </c:pt>
                <c:pt idx="36">
                  <c:v>11.942377306897146</c:v>
                </c:pt>
                <c:pt idx="37">
                  <c:v>11.958560503199006</c:v>
                </c:pt>
                <c:pt idx="38">
                  <c:v>11.961798312585891</c:v>
                </c:pt>
                <c:pt idx="39">
                  <c:v>11.988820794920606</c:v>
                </c:pt>
                <c:pt idx="40">
                  <c:v>11.989381447228018</c:v>
                </c:pt>
                <c:pt idx="41">
                  <c:v>11.97654913637467</c:v>
                </c:pt>
                <c:pt idx="42">
                  <c:v>11.98325231783565</c:v>
                </c:pt>
                <c:pt idx="43">
                  <c:v>12.002457004943951</c:v>
                </c:pt>
                <c:pt idx="44">
                  <c:v>12.000361017301188</c:v>
                </c:pt>
                <c:pt idx="45">
                  <c:v>12.000891794590137</c:v>
                </c:pt>
                <c:pt idx="46">
                  <c:v>12.002812078296309</c:v>
                </c:pt>
                <c:pt idx="47">
                  <c:v>11.996744510668956</c:v>
                </c:pt>
                <c:pt idx="48">
                  <c:v>12.023095135941299</c:v>
                </c:pt>
                <c:pt idx="49">
                  <c:v>12.031623247632117</c:v>
                </c:pt>
                <c:pt idx="50">
                  <c:v>12.03851256777145</c:v>
                </c:pt>
                <c:pt idx="51">
                  <c:v>12.035303153572949</c:v>
                </c:pt>
                <c:pt idx="52">
                  <c:v>12.079411025923251</c:v>
                </c:pt>
                <c:pt idx="53">
                  <c:v>12.075572368714843</c:v>
                </c:pt>
                <c:pt idx="54">
                  <c:v>12.091179660420892</c:v>
                </c:pt>
                <c:pt idx="55">
                  <c:v>12.101132916750005</c:v>
                </c:pt>
                <c:pt idx="56">
                  <c:v>12.088546929705378</c:v>
                </c:pt>
                <c:pt idx="57">
                  <c:v>12.103486056755072</c:v>
                </c:pt>
                <c:pt idx="58">
                  <c:v>12.1107262331854</c:v>
                </c:pt>
                <c:pt idx="59">
                  <c:v>12.108040454553382</c:v>
                </c:pt>
                <c:pt idx="60">
                  <c:v>12.107386911935428</c:v>
                </c:pt>
                <c:pt idx="61">
                  <c:v>12.123125724709247</c:v>
                </c:pt>
                <c:pt idx="62">
                  <c:v>12.142095370373379</c:v>
                </c:pt>
                <c:pt idx="63">
                  <c:v>12.151061246470569</c:v>
                </c:pt>
                <c:pt idx="64">
                  <c:v>12.141000648786459</c:v>
                </c:pt>
                <c:pt idx="65">
                  <c:v>12.161836909006748</c:v>
                </c:pt>
                <c:pt idx="66">
                  <c:v>12.181130001684593</c:v>
                </c:pt>
                <c:pt idx="67">
                  <c:v>12.181853135294947</c:v>
                </c:pt>
                <c:pt idx="68">
                  <c:v>12.182021003944579</c:v>
                </c:pt>
                <c:pt idx="69">
                  <c:v>12.205095156449094</c:v>
                </c:pt>
                <c:pt idx="70">
                  <c:v>12.214728259210728</c:v>
                </c:pt>
                <c:pt idx="71">
                  <c:v>12.22869524862366</c:v>
                </c:pt>
                <c:pt idx="72">
                  <c:v>12.280641341027682</c:v>
                </c:pt>
                <c:pt idx="73">
                  <c:v>12.271719423292184</c:v>
                </c:pt>
                <c:pt idx="74">
                  <c:v>12.263514524344769</c:v>
                </c:pt>
                <c:pt idx="75">
                  <c:v>12.258956258848373</c:v>
                </c:pt>
                <c:pt idx="76">
                  <c:v>12.230954678966876</c:v>
                </c:pt>
                <c:pt idx="77">
                  <c:v>12.252832531383804</c:v>
                </c:pt>
                <c:pt idx="78">
                  <c:v>12.252353398094179</c:v>
                </c:pt>
                <c:pt idx="79">
                  <c:v>12.237755484238042</c:v>
                </c:pt>
                <c:pt idx="80">
                  <c:v>12.244062726990414</c:v>
                </c:pt>
                <c:pt idx="81">
                  <c:v>12.224453404251811</c:v>
                </c:pt>
                <c:pt idx="82">
                  <c:v>12.221303290383519</c:v>
                </c:pt>
                <c:pt idx="83">
                  <c:v>12.234789669627668</c:v>
                </c:pt>
                <c:pt idx="84">
                  <c:v>12.251169361364255</c:v>
                </c:pt>
                <c:pt idx="85">
                  <c:v>12.245864109235905</c:v>
                </c:pt>
                <c:pt idx="86">
                  <c:v>12.257269898720551</c:v>
                </c:pt>
                <c:pt idx="87">
                  <c:v>12.281098263744823</c:v>
                </c:pt>
                <c:pt idx="88">
                  <c:v>12.282796916214147</c:v>
                </c:pt>
                <c:pt idx="89">
                  <c:v>12.274828694805738</c:v>
                </c:pt>
                <c:pt idx="90">
                  <c:v>12.280703781039263</c:v>
                </c:pt>
                <c:pt idx="91">
                  <c:v>12.298561614610847</c:v>
                </c:pt>
                <c:pt idx="92">
                  <c:v>12.308484093340851</c:v>
                </c:pt>
                <c:pt idx="93">
                  <c:v>12.318006630471627</c:v>
                </c:pt>
                <c:pt idx="94">
                  <c:v>12.331391319375049</c:v>
                </c:pt>
                <c:pt idx="95">
                  <c:v>12.343136523967898</c:v>
                </c:pt>
                <c:pt idx="96">
                  <c:v>12.337378713276195</c:v>
                </c:pt>
                <c:pt idx="97">
                  <c:v>12.382180245356185</c:v>
                </c:pt>
                <c:pt idx="98">
                  <c:v>12.356081269414052</c:v>
                </c:pt>
                <c:pt idx="99">
                  <c:v>12.367793027927609</c:v>
                </c:pt>
                <c:pt idx="100">
                  <c:v>12.359551778760439</c:v>
                </c:pt>
                <c:pt idx="101">
                  <c:v>12.337289533797742</c:v>
                </c:pt>
                <c:pt idx="102">
                  <c:v>12.337950422550774</c:v>
                </c:pt>
                <c:pt idx="103">
                  <c:v>12.325561363284601</c:v>
                </c:pt>
                <c:pt idx="104">
                  <c:v>12.325474441970657</c:v>
                </c:pt>
                <c:pt idx="105">
                  <c:v>12.329118703101189</c:v>
                </c:pt>
                <c:pt idx="106">
                  <c:v>12.340671827239966</c:v>
                </c:pt>
                <c:pt idx="107">
                  <c:v>12.340643270692723</c:v>
                </c:pt>
                <c:pt idx="108">
                  <c:v>12.341205934906096</c:v>
                </c:pt>
                <c:pt idx="109">
                  <c:v>12.351821982723497</c:v>
                </c:pt>
                <c:pt idx="110">
                  <c:v>12.355438983678852</c:v>
                </c:pt>
                <c:pt idx="111">
                  <c:v>12.362834240134859</c:v>
                </c:pt>
                <c:pt idx="112">
                  <c:v>12.381195652875874</c:v>
                </c:pt>
                <c:pt idx="113">
                  <c:v>12.387421507187337</c:v>
                </c:pt>
                <c:pt idx="114">
                  <c:v>12.398152372213639</c:v>
                </c:pt>
                <c:pt idx="115">
                  <c:v>12.407240644417676</c:v>
                </c:pt>
                <c:pt idx="116">
                  <c:v>12.415909728326941</c:v>
                </c:pt>
                <c:pt idx="117">
                  <c:v>12.407184700028404</c:v>
                </c:pt>
                <c:pt idx="118">
                  <c:v>12.413424631356705</c:v>
                </c:pt>
                <c:pt idx="119">
                  <c:v>12.431352021762507</c:v>
                </c:pt>
                <c:pt idx="120">
                  <c:v>12.439738646298657</c:v>
                </c:pt>
                <c:pt idx="121">
                  <c:v>12.46038617411628</c:v>
                </c:pt>
                <c:pt idx="122">
                  <c:v>12.460724387123745</c:v>
                </c:pt>
                <c:pt idx="123">
                  <c:v>12.464462094079929</c:v>
                </c:pt>
                <c:pt idx="124">
                  <c:v>12.476514565610353</c:v>
                </c:pt>
                <c:pt idx="125">
                  <c:v>12.483505000211732</c:v>
                </c:pt>
                <c:pt idx="126">
                  <c:v>12.488118295780602</c:v>
                </c:pt>
                <c:pt idx="127">
                  <c:v>12.504414483480096</c:v>
                </c:pt>
                <c:pt idx="128">
                  <c:v>12.515304900418796</c:v>
                </c:pt>
                <c:pt idx="129">
                  <c:v>12.529084104691147</c:v>
                </c:pt>
                <c:pt idx="130">
                  <c:v>12.553328367552414</c:v>
                </c:pt>
                <c:pt idx="131">
                  <c:v>12.563523226774349</c:v>
                </c:pt>
                <c:pt idx="132">
                  <c:v>12.581965457505605</c:v>
                </c:pt>
                <c:pt idx="133">
                  <c:v>12.587208336733173</c:v>
                </c:pt>
                <c:pt idx="134">
                  <c:v>12.601863826213728</c:v>
                </c:pt>
                <c:pt idx="135">
                  <c:v>12.611702688489446</c:v>
                </c:pt>
                <c:pt idx="136">
                  <c:v>12.616017225751648</c:v>
                </c:pt>
                <c:pt idx="137">
                  <c:v>12.622783567008522</c:v>
                </c:pt>
                <c:pt idx="138">
                  <c:v>12.624301007761499</c:v>
                </c:pt>
                <c:pt idx="139">
                  <c:v>12.62479555955851</c:v>
                </c:pt>
                <c:pt idx="140">
                  <c:v>12.631346546903917</c:v>
                </c:pt>
                <c:pt idx="141">
                  <c:v>12.636398353798024</c:v>
                </c:pt>
                <c:pt idx="142">
                  <c:v>12.625808204524965</c:v>
                </c:pt>
                <c:pt idx="143">
                  <c:v>12.623063471169074</c:v>
                </c:pt>
                <c:pt idx="144">
                  <c:v>12.619660578585401</c:v>
                </c:pt>
                <c:pt idx="145">
                  <c:v>12.617874490044548</c:v>
                </c:pt>
                <c:pt idx="146">
                  <c:v>12.615238380856351</c:v>
                </c:pt>
                <c:pt idx="147">
                  <c:v>12.618237946208158</c:v>
                </c:pt>
                <c:pt idx="148">
                  <c:v>12.617294860134916</c:v>
                </c:pt>
                <c:pt idx="149">
                  <c:v>12.616291500230464</c:v>
                </c:pt>
                <c:pt idx="150">
                  <c:v>12.622108419986628</c:v>
                </c:pt>
                <c:pt idx="151">
                  <c:v>12.630385417886991</c:v>
                </c:pt>
                <c:pt idx="152">
                  <c:v>12.637654755169386</c:v>
                </c:pt>
                <c:pt idx="153">
                  <c:v>12.641554261520019</c:v>
                </c:pt>
                <c:pt idx="154">
                  <c:v>12.649358792465089</c:v>
                </c:pt>
                <c:pt idx="155">
                  <c:v>12.656790941544696</c:v>
                </c:pt>
                <c:pt idx="156">
                  <c:v>12.66852990114231</c:v>
                </c:pt>
                <c:pt idx="157">
                  <c:v>12.680423781810909</c:v>
                </c:pt>
                <c:pt idx="158">
                  <c:v>12.690289782590478</c:v>
                </c:pt>
                <c:pt idx="159">
                  <c:v>12.697430822413814</c:v>
                </c:pt>
                <c:pt idx="160">
                  <c:v>12.700783290949893</c:v>
                </c:pt>
                <c:pt idx="161">
                  <c:v>12.704662782587041</c:v>
                </c:pt>
                <c:pt idx="162">
                  <c:v>12.714388144823825</c:v>
                </c:pt>
                <c:pt idx="163">
                  <c:v>12.715505594906096</c:v>
                </c:pt>
                <c:pt idx="164">
                  <c:v>12.722449045241166</c:v>
                </c:pt>
                <c:pt idx="165">
                  <c:v>12.725297871240514</c:v>
                </c:pt>
                <c:pt idx="166">
                  <c:v>12.737285469979494</c:v>
                </c:pt>
                <c:pt idx="167">
                  <c:v>12.749802134098656</c:v>
                </c:pt>
                <c:pt idx="168">
                  <c:v>12.769477898162826</c:v>
                </c:pt>
                <c:pt idx="169">
                  <c:v>12.777701910912455</c:v>
                </c:pt>
                <c:pt idx="170">
                  <c:v>12.784786413149128</c:v>
                </c:pt>
                <c:pt idx="171">
                  <c:v>12.796253530352431</c:v>
                </c:pt>
                <c:pt idx="172">
                  <c:v>12.805406653952982</c:v>
                </c:pt>
                <c:pt idx="173">
                  <c:v>12.815627607272686</c:v>
                </c:pt>
                <c:pt idx="174">
                  <c:v>12.821745931573684</c:v>
                </c:pt>
                <c:pt idx="175">
                  <c:v>12.831691882320069</c:v>
                </c:pt>
                <c:pt idx="176">
                  <c:v>12.837480105741529</c:v>
                </c:pt>
                <c:pt idx="177">
                  <c:v>12.83946280687257</c:v>
                </c:pt>
                <c:pt idx="178">
                  <c:v>12.856486027327493</c:v>
                </c:pt>
                <c:pt idx="179">
                  <c:v>12.87146673471489</c:v>
                </c:pt>
                <c:pt idx="180">
                  <c:v>12.878507523225334</c:v>
                </c:pt>
                <c:pt idx="181">
                  <c:v>12.884395062422541</c:v>
                </c:pt>
                <c:pt idx="182">
                  <c:v>12.888418163129</c:v>
                </c:pt>
                <c:pt idx="183">
                  <c:v>12.890002440340366</c:v>
                </c:pt>
                <c:pt idx="184">
                  <c:v>12.902480690737715</c:v>
                </c:pt>
                <c:pt idx="185">
                  <c:v>12.91016327363891</c:v>
                </c:pt>
                <c:pt idx="186">
                  <c:v>12.917068839716633</c:v>
                </c:pt>
                <c:pt idx="187">
                  <c:v>12.920614669556377</c:v>
                </c:pt>
                <c:pt idx="188">
                  <c:v>12.924942481690017</c:v>
                </c:pt>
                <c:pt idx="189">
                  <c:v>12.929831893039683</c:v>
                </c:pt>
                <c:pt idx="190">
                  <c:v>12.935883185461515</c:v>
                </c:pt>
                <c:pt idx="191">
                  <c:v>12.944577375765686</c:v>
                </c:pt>
                <c:pt idx="192">
                  <c:v>12.952285244393082</c:v>
                </c:pt>
                <c:pt idx="193">
                  <c:v>12.960920420009316</c:v>
                </c:pt>
                <c:pt idx="194">
                  <c:v>12.9718185076637</c:v>
                </c:pt>
                <c:pt idx="195">
                  <c:v>12.981955882575461</c:v>
                </c:pt>
                <c:pt idx="196">
                  <c:v>12.984843319587151</c:v>
                </c:pt>
                <c:pt idx="197">
                  <c:v>12.988932283701068</c:v>
                </c:pt>
                <c:pt idx="198">
                  <c:v>12.990279564723211</c:v>
                </c:pt>
                <c:pt idx="199">
                  <c:v>12.99291213855887</c:v>
                </c:pt>
                <c:pt idx="200">
                  <c:v>13.001079463281847</c:v>
                </c:pt>
                <c:pt idx="201">
                  <c:v>13.011923316003204</c:v>
                </c:pt>
                <c:pt idx="202">
                  <c:v>13.023658842252187</c:v>
                </c:pt>
                <c:pt idx="203">
                  <c:v>13.036610200517215</c:v>
                </c:pt>
                <c:pt idx="204">
                  <c:v>13.041692708999275</c:v>
                </c:pt>
                <c:pt idx="205">
                  <c:v>13.043440261333386</c:v>
                </c:pt>
                <c:pt idx="206">
                  <c:v>13.044484368130677</c:v>
                </c:pt>
                <c:pt idx="207">
                  <c:v>13.049061287931051</c:v>
                </c:pt>
                <c:pt idx="208">
                  <c:v>13.05873051790255</c:v>
                </c:pt>
                <c:pt idx="209">
                  <c:v>13.065026448645739</c:v>
                </c:pt>
                <c:pt idx="210">
                  <c:v>13.072190206039123</c:v>
                </c:pt>
                <c:pt idx="211">
                  <c:v>13.076849197266927</c:v>
                </c:pt>
                <c:pt idx="212">
                  <c:v>13.082460225207473</c:v>
                </c:pt>
                <c:pt idx="213">
                  <c:v>13.076827194727166</c:v>
                </c:pt>
                <c:pt idx="214">
                  <c:v>13.061767783602596</c:v>
                </c:pt>
                <c:pt idx="215">
                  <c:v>13.040379036371359</c:v>
                </c:pt>
                <c:pt idx="216">
                  <c:v>13.023241702790768</c:v>
                </c:pt>
                <c:pt idx="217">
                  <c:v>13.021600845853991</c:v>
                </c:pt>
                <c:pt idx="218">
                  <c:v>13.022988268678576</c:v>
                </c:pt>
                <c:pt idx="219">
                  <c:v>13.025988846332368</c:v>
                </c:pt>
                <c:pt idx="220">
                  <c:v>13.032514645594539</c:v>
                </c:pt>
                <c:pt idx="221">
                  <c:v>13.042444033768646</c:v>
                </c:pt>
                <c:pt idx="222">
                  <c:v>13.050526624097062</c:v>
                </c:pt>
                <c:pt idx="223">
                  <c:v>13.050199060990476</c:v>
                </c:pt>
                <c:pt idx="224">
                  <c:v>13.054115919765232</c:v>
                </c:pt>
                <c:pt idx="225">
                  <c:v>13.054891158770461</c:v>
                </c:pt>
                <c:pt idx="226">
                  <c:v>13.057873668634736</c:v>
                </c:pt>
                <c:pt idx="227">
                  <c:v>13.059453391372088</c:v>
                </c:pt>
                <c:pt idx="228">
                  <c:v>13.066860158629499</c:v>
                </c:pt>
                <c:pt idx="229">
                  <c:v>13.065473273031452</c:v>
                </c:pt>
                <c:pt idx="230">
                  <c:v>13.077444604746512</c:v>
                </c:pt>
                <c:pt idx="231">
                  <c:v>13.075115100838095</c:v>
                </c:pt>
                <c:pt idx="232">
                  <c:v>13.079788473809886</c:v>
                </c:pt>
                <c:pt idx="233">
                  <c:v>13.088203644857508</c:v>
                </c:pt>
                <c:pt idx="234">
                  <c:v>13.097610013782983</c:v>
                </c:pt>
                <c:pt idx="235">
                  <c:v>13.103540076236978</c:v>
                </c:pt>
                <c:pt idx="236">
                  <c:v>13.111738782687871</c:v>
                </c:pt>
                <c:pt idx="237">
                  <c:v>13.118361826551254</c:v>
                </c:pt>
                <c:pt idx="238">
                  <c:v>13.123342620308133</c:v>
                </c:pt>
                <c:pt idx="239">
                  <c:v>13.129433512160865</c:v>
                </c:pt>
                <c:pt idx="240">
                  <c:v>13.134760572612448</c:v>
                </c:pt>
                <c:pt idx="241">
                  <c:v>13.142195114542341</c:v>
                </c:pt>
                <c:pt idx="242">
                  <c:v>13.14591591940262</c:v>
                </c:pt>
                <c:pt idx="243">
                  <c:v>13.153146161134519</c:v>
                </c:pt>
                <c:pt idx="244">
                  <c:v>13.155091948861905</c:v>
                </c:pt>
                <c:pt idx="245">
                  <c:v>13.159604856788979</c:v>
                </c:pt>
                <c:pt idx="246">
                  <c:v>13.162329454796453</c:v>
                </c:pt>
                <c:pt idx="247">
                  <c:v>13.168060651077266</c:v>
                </c:pt>
                <c:pt idx="248">
                  <c:v>13.173617102663709</c:v>
                </c:pt>
                <c:pt idx="249">
                  <c:v>13.176231075907324</c:v>
                </c:pt>
                <c:pt idx="250">
                  <c:v>13.179998647847391</c:v>
                </c:pt>
                <c:pt idx="251">
                  <c:v>13.183677449516235</c:v>
                </c:pt>
                <c:pt idx="252">
                  <c:v>13.184635597541655</c:v>
                </c:pt>
                <c:pt idx="253">
                  <c:v>13.188214913915326</c:v>
                </c:pt>
                <c:pt idx="254">
                  <c:v>13.19401115444353</c:v>
                </c:pt>
                <c:pt idx="255">
                  <c:v>13.196430167227536</c:v>
                </c:pt>
                <c:pt idx="256">
                  <c:v>13.201590094533049</c:v>
                </c:pt>
                <c:pt idx="257">
                  <c:v>13.20339818761285</c:v>
                </c:pt>
                <c:pt idx="258">
                  <c:v>13.207934042269722</c:v>
                </c:pt>
                <c:pt idx="259">
                  <c:v>13.2079548893487</c:v>
                </c:pt>
                <c:pt idx="260">
                  <c:v>13.179258800811198</c:v>
                </c:pt>
                <c:pt idx="261">
                  <c:v>12.962464960940922</c:v>
                </c:pt>
                <c:pt idx="262">
                  <c:v>13.119633221385374</c:v>
                </c:pt>
                <c:pt idx="263">
                  <c:v>13.132089370970963</c:v>
                </c:pt>
                <c:pt idx="264">
                  <c:v>13.116129702648809</c:v>
                </c:pt>
                <c:pt idx="265">
                  <c:v>13.162737271542602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553-4920-95DF-C79AC5EEF085}"/>
            </c:ext>
          </c:extLst>
        </c:ser>
        <c:ser>
          <c:idx val="1"/>
          <c:order val="1"/>
          <c:tx>
            <c:v>Trend</c:v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graphs'!$AA$9:$AA$275</c:f>
              <c:numCache>
                <c:formatCode>0.00</c:formatCode>
                <c:ptCount val="267"/>
                <c:pt idx="0">
                  <c:v>11.734344421894793</c:v>
                </c:pt>
                <c:pt idx="1">
                  <c:v>11.740338044706037</c:v>
                </c:pt>
                <c:pt idx="2">
                  <c:v>11.74633166751728</c:v>
                </c:pt>
                <c:pt idx="3">
                  <c:v>11.752325290328525</c:v>
                </c:pt>
                <c:pt idx="4">
                  <c:v>11.758318913139767</c:v>
                </c:pt>
                <c:pt idx="5">
                  <c:v>11.764312535951012</c:v>
                </c:pt>
                <c:pt idx="6">
                  <c:v>11.770306158762255</c:v>
                </c:pt>
                <c:pt idx="7">
                  <c:v>11.776299781573499</c:v>
                </c:pt>
                <c:pt idx="8">
                  <c:v>11.782293404384742</c:v>
                </c:pt>
                <c:pt idx="9">
                  <c:v>11.788287027195986</c:v>
                </c:pt>
                <c:pt idx="10">
                  <c:v>11.794280650007229</c:v>
                </c:pt>
                <c:pt idx="11">
                  <c:v>11.800274272818474</c:v>
                </c:pt>
                <c:pt idx="12">
                  <c:v>11.806267895629716</c:v>
                </c:pt>
                <c:pt idx="13">
                  <c:v>11.812261518440961</c:v>
                </c:pt>
                <c:pt idx="14">
                  <c:v>11.818255141252203</c:v>
                </c:pt>
                <c:pt idx="15">
                  <c:v>11.824248764063448</c:v>
                </c:pt>
                <c:pt idx="16">
                  <c:v>11.830242386874691</c:v>
                </c:pt>
                <c:pt idx="17">
                  <c:v>11.836236009685935</c:v>
                </c:pt>
                <c:pt idx="18">
                  <c:v>11.842229632497178</c:v>
                </c:pt>
                <c:pt idx="19">
                  <c:v>11.848223255308422</c:v>
                </c:pt>
                <c:pt idx="20">
                  <c:v>11.854216878119665</c:v>
                </c:pt>
                <c:pt idx="21">
                  <c:v>11.860210500930908</c:v>
                </c:pt>
                <c:pt idx="22">
                  <c:v>11.866204123742152</c:v>
                </c:pt>
                <c:pt idx="23">
                  <c:v>11.872197746553395</c:v>
                </c:pt>
                <c:pt idx="24">
                  <c:v>11.878191369364639</c:v>
                </c:pt>
                <c:pt idx="25">
                  <c:v>11.884184992175882</c:v>
                </c:pt>
                <c:pt idx="26">
                  <c:v>11.890178614987127</c:v>
                </c:pt>
                <c:pt idx="27">
                  <c:v>11.896172237798369</c:v>
                </c:pt>
                <c:pt idx="28">
                  <c:v>11.902165860609614</c:v>
                </c:pt>
                <c:pt idx="29">
                  <c:v>11.908159483420857</c:v>
                </c:pt>
                <c:pt idx="30">
                  <c:v>11.914153106232101</c:v>
                </c:pt>
                <c:pt idx="31">
                  <c:v>11.920146729043344</c:v>
                </c:pt>
                <c:pt idx="32">
                  <c:v>11.926140351854588</c:v>
                </c:pt>
                <c:pt idx="33">
                  <c:v>11.932133974665831</c:v>
                </c:pt>
                <c:pt idx="34">
                  <c:v>11.938127597477076</c:v>
                </c:pt>
                <c:pt idx="35">
                  <c:v>11.944121220288318</c:v>
                </c:pt>
                <c:pt idx="36">
                  <c:v>11.950114843099563</c:v>
                </c:pt>
                <c:pt idx="37">
                  <c:v>11.956108465910805</c:v>
                </c:pt>
                <c:pt idx="38">
                  <c:v>11.96210208872205</c:v>
                </c:pt>
                <c:pt idx="39">
                  <c:v>11.968095711533293</c:v>
                </c:pt>
                <c:pt idx="40">
                  <c:v>11.974089334344537</c:v>
                </c:pt>
                <c:pt idx="41">
                  <c:v>11.98008295715578</c:v>
                </c:pt>
                <c:pt idx="42">
                  <c:v>11.986076579967023</c:v>
                </c:pt>
                <c:pt idx="43">
                  <c:v>11.992070202778267</c:v>
                </c:pt>
                <c:pt idx="44">
                  <c:v>11.99806382558951</c:v>
                </c:pt>
                <c:pt idx="45">
                  <c:v>12.004057448400754</c:v>
                </c:pt>
                <c:pt idx="46">
                  <c:v>12.010051071211997</c:v>
                </c:pt>
                <c:pt idx="47">
                  <c:v>12.016044694023241</c:v>
                </c:pt>
                <c:pt idx="48">
                  <c:v>12.022038316834484</c:v>
                </c:pt>
                <c:pt idx="49">
                  <c:v>12.028031939645729</c:v>
                </c:pt>
                <c:pt idx="50">
                  <c:v>12.034025562456971</c:v>
                </c:pt>
                <c:pt idx="51">
                  <c:v>12.040019185268216</c:v>
                </c:pt>
                <c:pt idx="52">
                  <c:v>12.046012808079459</c:v>
                </c:pt>
                <c:pt idx="53">
                  <c:v>12.052006430890703</c:v>
                </c:pt>
                <c:pt idx="54">
                  <c:v>12.058000053701946</c:v>
                </c:pt>
                <c:pt idx="55">
                  <c:v>12.06399367651319</c:v>
                </c:pt>
                <c:pt idx="56">
                  <c:v>12.069987299324433</c:v>
                </c:pt>
                <c:pt idx="57">
                  <c:v>12.075980922135678</c:v>
                </c:pt>
                <c:pt idx="58">
                  <c:v>12.08197454494692</c:v>
                </c:pt>
                <c:pt idx="59">
                  <c:v>12.087968167758165</c:v>
                </c:pt>
                <c:pt idx="60">
                  <c:v>12.093961790569407</c:v>
                </c:pt>
                <c:pt idx="61">
                  <c:v>12.099955413380652</c:v>
                </c:pt>
                <c:pt idx="62">
                  <c:v>12.105949036191895</c:v>
                </c:pt>
                <c:pt idx="63">
                  <c:v>12.111942659003137</c:v>
                </c:pt>
                <c:pt idx="64">
                  <c:v>12.117936281814382</c:v>
                </c:pt>
                <c:pt idx="65">
                  <c:v>12.123929904625625</c:v>
                </c:pt>
                <c:pt idx="66">
                  <c:v>12.129923527436869</c:v>
                </c:pt>
                <c:pt idx="67">
                  <c:v>12.135917150248112</c:v>
                </c:pt>
                <c:pt idx="68">
                  <c:v>12.141910773059356</c:v>
                </c:pt>
                <c:pt idx="69">
                  <c:v>12.147904395870599</c:v>
                </c:pt>
                <c:pt idx="70">
                  <c:v>12.153898018681843</c:v>
                </c:pt>
                <c:pt idx="71">
                  <c:v>12.159891641493086</c:v>
                </c:pt>
                <c:pt idx="72">
                  <c:v>12.165885264304331</c:v>
                </c:pt>
                <c:pt idx="73">
                  <c:v>12.171878887115573</c:v>
                </c:pt>
                <c:pt idx="74">
                  <c:v>12.177872509926818</c:v>
                </c:pt>
                <c:pt idx="75">
                  <c:v>12.183866132738061</c:v>
                </c:pt>
                <c:pt idx="76">
                  <c:v>12.189859755549305</c:v>
                </c:pt>
                <c:pt idx="77">
                  <c:v>12.195853378360548</c:v>
                </c:pt>
                <c:pt idx="78">
                  <c:v>12.201847001171792</c:v>
                </c:pt>
                <c:pt idx="79">
                  <c:v>12.207840623983035</c:v>
                </c:pt>
                <c:pt idx="80">
                  <c:v>12.21383424679428</c:v>
                </c:pt>
                <c:pt idx="81">
                  <c:v>12.219827869605522</c:v>
                </c:pt>
                <c:pt idx="82">
                  <c:v>12.225821492416767</c:v>
                </c:pt>
                <c:pt idx="83">
                  <c:v>12.231815115228009</c:v>
                </c:pt>
                <c:pt idx="84">
                  <c:v>12.237808738039252</c:v>
                </c:pt>
                <c:pt idx="85">
                  <c:v>12.243802360850497</c:v>
                </c:pt>
                <c:pt idx="86">
                  <c:v>12.249795983661739</c:v>
                </c:pt>
                <c:pt idx="87">
                  <c:v>12.255789606472984</c:v>
                </c:pt>
                <c:pt idx="88">
                  <c:v>12.261783229284227</c:v>
                </c:pt>
                <c:pt idx="89">
                  <c:v>12.267776852095471</c:v>
                </c:pt>
                <c:pt idx="90">
                  <c:v>12.273770474906714</c:v>
                </c:pt>
                <c:pt idx="91">
                  <c:v>12.279764097717958</c:v>
                </c:pt>
                <c:pt idx="92">
                  <c:v>12.285757720529201</c:v>
                </c:pt>
                <c:pt idx="93">
                  <c:v>12.291751343340446</c:v>
                </c:pt>
                <c:pt idx="94">
                  <c:v>12.297744966151688</c:v>
                </c:pt>
                <c:pt idx="95">
                  <c:v>12.303738588962933</c:v>
                </c:pt>
                <c:pt idx="96">
                  <c:v>12.309732211774175</c:v>
                </c:pt>
                <c:pt idx="97">
                  <c:v>12.31572583458542</c:v>
                </c:pt>
                <c:pt idx="98">
                  <c:v>12.321719457396663</c:v>
                </c:pt>
                <c:pt idx="99">
                  <c:v>12.327713080207907</c:v>
                </c:pt>
                <c:pt idx="100">
                  <c:v>12.33370670301915</c:v>
                </c:pt>
                <c:pt idx="101">
                  <c:v>12.339700325830394</c:v>
                </c:pt>
                <c:pt idx="102">
                  <c:v>12.345693948641637</c:v>
                </c:pt>
                <c:pt idx="103">
                  <c:v>12.351687571452882</c:v>
                </c:pt>
                <c:pt idx="104">
                  <c:v>12.357681194264124</c:v>
                </c:pt>
                <c:pt idx="105">
                  <c:v>12.363674817075367</c:v>
                </c:pt>
                <c:pt idx="106">
                  <c:v>12.369668439886611</c:v>
                </c:pt>
                <c:pt idx="107">
                  <c:v>12.375662062697854</c:v>
                </c:pt>
                <c:pt idx="108">
                  <c:v>12.381655685509099</c:v>
                </c:pt>
                <c:pt idx="109">
                  <c:v>12.387649308320341</c:v>
                </c:pt>
                <c:pt idx="110">
                  <c:v>12.393642931131586</c:v>
                </c:pt>
                <c:pt idx="111">
                  <c:v>12.399636553942829</c:v>
                </c:pt>
                <c:pt idx="112">
                  <c:v>12.405630176754073</c:v>
                </c:pt>
                <c:pt idx="113">
                  <c:v>12.411623799565316</c:v>
                </c:pt>
                <c:pt idx="114">
                  <c:v>12.41761742237656</c:v>
                </c:pt>
                <c:pt idx="115">
                  <c:v>12.423611045187803</c:v>
                </c:pt>
                <c:pt idx="116">
                  <c:v>12.429604667999048</c:v>
                </c:pt>
                <c:pt idx="117">
                  <c:v>12.43559829081029</c:v>
                </c:pt>
                <c:pt idx="118">
                  <c:v>12.441591913621535</c:v>
                </c:pt>
                <c:pt idx="119">
                  <c:v>12.447585536432777</c:v>
                </c:pt>
                <c:pt idx="120">
                  <c:v>12.453579159244022</c:v>
                </c:pt>
                <c:pt idx="121">
                  <c:v>12.459572782055265</c:v>
                </c:pt>
                <c:pt idx="122">
                  <c:v>12.465566404866509</c:v>
                </c:pt>
                <c:pt idx="123">
                  <c:v>12.471560027677752</c:v>
                </c:pt>
                <c:pt idx="124">
                  <c:v>12.477553650488996</c:v>
                </c:pt>
                <c:pt idx="125">
                  <c:v>12.483547273300239</c:v>
                </c:pt>
                <c:pt idx="126">
                  <c:v>12.489540896111482</c:v>
                </c:pt>
                <c:pt idx="127">
                  <c:v>12.495534518922726</c:v>
                </c:pt>
                <c:pt idx="128">
                  <c:v>12.501528141733969</c:v>
                </c:pt>
                <c:pt idx="129">
                  <c:v>12.507521764545213</c:v>
                </c:pt>
                <c:pt idx="130">
                  <c:v>12.513515387356456</c:v>
                </c:pt>
                <c:pt idx="131">
                  <c:v>12.519509010167701</c:v>
                </c:pt>
                <c:pt idx="132">
                  <c:v>12.525502632978943</c:v>
                </c:pt>
                <c:pt idx="133">
                  <c:v>12.531496255790188</c:v>
                </c:pt>
                <c:pt idx="134">
                  <c:v>12.537489878601431</c:v>
                </c:pt>
                <c:pt idx="135">
                  <c:v>12.543483501412675</c:v>
                </c:pt>
                <c:pt idx="136">
                  <c:v>12.549477124223918</c:v>
                </c:pt>
                <c:pt idx="137">
                  <c:v>12.555470747035162</c:v>
                </c:pt>
                <c:pt idx="138">
                  <c:v>12.561464369846405</c:v>
                </c:pt>
                <c:pt idx="139">
                  <c:v>12.56745799265765</c:v>
                </c:pt>
                <c:pt idx="140">
                  <c:v>12.573451615468892</c:v>
                </c:pt>
                <c:pt idx="141">
                  <c:v>12.579445238280137</c:v>
                </c:pt>
                <c:pt idx="142">
                  <c:v>12.585438861091379</c:v>
                </c:pt>
                <c:pt idx="143">
                  <c:v>12.591432483902624</c:v>
                </c:pt>
                <c:pt idx="144">
                  <c:v>12.597426106713867</c:v>
                </c:pt>
                <c:pt idx="145">
                  <c:v>12.603419729525111</c:v>
                </c:pt>
                <c:pt idx="146">
                  <c:v>12.609413352336354</c:v>
                </c:pt>
                <c:pt idx="147">
                  <c:v>12.615406975147597</c:v>
                </c:pt>
                <c:pt idx="148">
                  <c:v>12.621400597958841</c:v>
                </c:pt>
                <c:pt idx="149">
                  <c:v>12.627394220770084</c:v>
                </c:pt>
                <c:pt idx="150">
                  <c:v>12.633387843581328</c:v>
                </c:pt>
                <c:pt idx="151">
                  <c:v>12.639381466392571</c:v>
                </c:pt>
                <c:pt idx="152">
                  <c:v>12.645375089203815</c:v>
                </c:pt>
                <c:pt idx="153">
                  <c:v>12.651368712015058</c:v>
                </c:pt>
                <c:pt idx="154">
                  <c:v>12.657362334826303</c:v>
                </c:pt>
                <c:pt idx="155">
                  <c:v>12.663355957637545</c:v>
                </c:pt>
                <c:pt idx="156">
                  <c:v>12.66934958044879</c:v>
                </c:pt>
                <c:pt idx="157">
                  <c:v>12.675343203260033</c:v>
                </c:pt>
                <c:pt idx="158">
                  <c:v>12.681336826071277</c:v>
                </c:pt>
                <c:pt idx="159">
                  <c:v>12.68733044888252</c:v>
                </c:pt>
                <c:pt idx="160">
                  <c:v>12.693324071693764</c:v>
                </c:pt>
                <c:pt idx="161">
                  <c:v>12.699317694505007</c:v>
                </c:pt>
                <c:pt idx="162">
                  <c:v>12.705311317316252</c:v>
                </c:pt>
                <c:pt idx="163">
                  <c:v>12.711304940127494</c:v>
                </c:pt>
                <c:pt idx="164">
                  <c:v>12.717298562938739</c:v>
                </c:pt>
                <c:pt idx="165">
                  <c:v>12.723292185749981</c:v>
                </c:pt>
                <c:pt idx="166">
                  <c:v>12.729285808561226</c:v>
                </c:pt>
                <c:pt idx="167">
                  <c:v>12.735279431372469</c:v>
                </c:pt>
                <c:pt idx="168">
                  <c:v>12.741273054183711</c:v>
                </c:pt>
                <c:pt idx="169">
                  <c:v>12.747266676994956</c:v>
                </c:pt>
                <c:pt idx="170">
                  <c:v>12.753260299806199</c:v>
                </c:pt>
                <c:pt idx="171">
                  <c:v>12.759253922617443</c:v>
                </c:pt>
                <c:pt idx="172">
                  <c:v>12.765247545428686</c:v>
                </c:pt>
                <c:pt idx="173">
                  <c:v>12.77124116823993</c:v>
                </c:pt>
                <c:pt idx="174">
                  <c:v>12.777234791051173</c:v>
                </c:pt>
                <c:pt idx="175">
                  <c:v>12.783228413862417</c:v>
                </c:pt>
                <c:pt idx="176">
                  <c:v>12.78922203667366</c:v>
                </c:pt>
                <c:pt idx="177">
                  <c:v>12.795215659484905</c:v>
                </c:pt>
                <c:pt idx="178">
                  <c:v>12.801209282296147</c:v>
                </c:pt>
                <c:pt idx="179">
                  <c:v>12.807202905107392</c:v>
                </c:pt>
                <c:pt idx="180">
                  <c:v>12.813196527918635</c:v>
                </c:pt>
                <c:pt idx="181">
                  <c:v>12.819190150729879</c:v>
                </c:pt>
                <c:pt idx="182">
                  <c:v>12.825183773541122</c:v>
                </c:pt>
                <c:pt idx="183">
                  <c:v>12.831177396352366</c:v>
                </c:pt>
                <c:pt idx="184">
                  <c:v>12.837171019163609</c:v>
                </c:pt>
                <c:pt idx="185">
                  <c:v>12.843164641974852</c:v>
                </c:pt>
                <c:pt idx="186">
                  <c:v>12.849158264786096</c:v>
                </c:pt>
                <c:pt idx="187">
                  <c:v>12.855151887597341</c:v>
                </c:pt>
                <c:pt idx="188">
                  <c:v>12.861145510408583</c:v>
                </c:pt>
                <c:pt idx="189">
                  <c:v>12.867139133219826</c:v>
                </c:pt>
                <c:pt idx="190">
                  <c:v>12.873132756031071</c:v>
                </c:pt>
                <c:pt idx="191">
                  <c:v>12.879126378842313</c:v>
                </c:pt>
                <c:pt idx="192">
                  <c:v>12.885120001653558</c:v>
                </c:pt>
                <c:pt idx="193">
                  <c:v>12.891113624464801</c:v>
                </c:pt>
                <c:pt idx="194">
                  <c:v>12.897107247276045</c:v>
                </c:pt>
                <c:pt idx="195">
                  <c:v>12.903100870087288</c:v>
                </c:pt>
                <c:pt idx="196">
                  <c:v>12.909094492898532</c:v>
                </c:pt>
                <c:pt idx="197">
                  <c:v>12.915088115709775</c:v>
                </c:pt>
                <c:pt idx="198">
                  <c:v>12.921081738521019</c:v>
                </c:pt>
                <c:pt idx="199">
                  <c:v>12.927075361332262</c:v>
                </c:pt>
                <c:pt idx="200">
                  <c:v>12.933068984143507</c:v>
                </c:pt>
                <c:pt idx="201">
                  <c:v>12.939062606954749</c:v>
                </c:pt>
                <c:pt idx="202">
                  <c:v>12.945056229765994</c:v>
                </c:pt>
                <c:pt idx="203">
                  <c:v>12.951049852577237</c:v>
                </c:pt>
                <c:pt idx="204">
                  <c:v>12.957043475388481</c:v>
                </c:pt>
                <c:pt idx="205">
                  <c:v>12.963037098199724</c:v>
                </c:pt>
                <c:pt idx="206">
                  <c:v>12.969030721010967</c:v>
                </c:pt>
                <c:pt idx="207">
                  <c:v>12.975024343822211</c:v>
                </c:pt>
                <c:pt idx="208">
                  <c:v>12.981017966633456</c:v>
                </c:pt>
                <c:pt idx="209">
                  <c:v>12.987011589444698</c:v>
                </c:pt>
                <c:pt idx="210">
                  <c:v>12.993005212255941</c:v>
                </c:pt>
                <c:pt idx="211">
                  <c:v>12.998998835067185</c:v>
                </c:pt>
                <c:pt idx="212">
                  <c:v>13.004992457878428</c:v>
                </c:pt>
                <c:pt idx="213">
                  <c:v>13.010986080689673</c:v>
                </c:pt>
                <c:pt idx="214">
                  <c:v>13.016979703500915</c:v>
                </c:pt>
                <c:pt idx="215">
                  <c:v>13.02297332631216</c:v>
                </c:pt>
                <c:pt idx="216">
                  <c:v>13.028966949123403</c:v>
                </c:pt>
                <c:pt idx="217">
                  <c:v>13.034960571934647</c:v>
                </c:pt>
                <c:pt idx="218">
                  <c:v>13.04095419474589</c:v>
                </c:pt>
                <c:pt idx="219">
                  <c:v>13.046947817557134</c:v>
                </c:pt>
                <c:pt idx="220">
                  <c:v>13.052941440368377</c:v>
                </c:pt>
                <c:pt idx="221">
                  <c:v>13.058935063179621</c:v>
                </c:pt>
                <c:pt idx="222">
                  <c:v>13.064928685990864</c:v>
                </c:pt>
                <c:pt idx="223">
                  <c:v>13.070922308802109</c:v>
                </c:pt>
                <c:pt idx="224">
                  <c:v>13.076915931613351</c:v>
                </c:pt>
                <c:pt idx="225">
                  <c:v>13.082909554424596</c:v>
                </c:pt>
                <c:pt idx="226">
                  <c:v>13.088903177235839</c:v>
                </c:pt>
                <c:pt idx="227">
                  <c:v>13.094896800047081</c:v>
                </c:pt>
                <c:pt idx="228">
                  <c:v>13.100890422858326</c:v>
                </c:pt>
                <c:pt idx="229">
                  <c:v>13.10688404566957</c:v>
                </c:pt>
                <c:pt idx="230">
                  <c:v>13.112877668480813</c:v>
                </c:pt>
                <c:pt idx="231">
                  <c:v>13.118871291292056</c:v>
                </c:pt>
                <c:pt idx="232">
                  <c:v>13.1248649141033</c:v>
                </c:pt>
                <c:pt idx="233">
                  <c:v>13.130858536914543</c:v>
                </c:pt>
                <c:pt idx="234">
                  <c:v>13.136852159725787</c:v>
                </c:pt>
                <c:pt idx="235">
                  <c:v>13.14284578253703</c:v>
                </c:pt>
                <c:pt idx="236">
                  <c:v>13.148839405348275</c:v>
                </c:pt>
                <c:pt idx="237">
                  <c:v>13.154833028159517</c:v>
                </c:pt>
                <c:pt idx="238">
                  <c:v>13.160826650970762</c:v>
                </c:pt>
                <c:pt idx="239">
                  <c:v>13.166820273782005</c:v>
                </c:pt>
                <c:pt idx="240">
                  <c:v>13.172813896593249</c:v>
                </c:pt>
                <c:pt idx="241">
                  <c:v>13.178807519404492</c:v>
                </c:pt>
                <c:pt idx="242">
                  <c:v>13.184801142215736</c:v>
                </c:pt>
                <c:pt idx="243">
                  <c:v>13.190794765026979</c:v>
                </c:pt>
                <c:pt idx="244">
                  <c:v>13.196788387838223</c:v>
                </c:pt>
                <c:pt idx="245">
                  <c:v>13.202782010649466</c:v>
                </c:pt>
                <c:pt idx="246">
                  <c:v>13.208775633460711</c:v>
                </c:pt>
                <c:pt idx="247">
                  <c:v>13.214769256271953</c:v>
                </c:pt>
                <c:pt idx="248">
                  <c:v>13.220762879083196</c:v>
                </c:pt>
                <c:pt idx="249">
                  <c:v>13.226756501894441</c:v>
                </c:pt>
                <c:pt idx="250">
                  <c:v>13.232750124705685</c:v>
                </c:pt>
                <c:pt idx="251">
                  <c:v>13.238743747516928</c:v>
                </c:pt>
                <c:pt idx="252">
                  <c:v>13.244737370328171</c:v>
                </c:pt>
                <c:pt idx="253">
                  <c:v>13.250730993139415</c:v>
                </c:pt>
                <c:pt idx="254">
                  <c:v>13.256724615950658</c:v>
                </c:pt>
                <c:pt idx="255">
                  <c:v>13.262718238761902</c:v>
                </c:pt>
                <c:pt idx="256">
                  <c:v>13.268711861573145</c:v>
                </c:pt>
                <c:pt idx="257">
                  <c:v>13.274705484384389</c:v>
                </c:pt>
                <c:pt idx="258">
                  <c:v>13.280699107195632</c:v>
                </c:pt>
                <c:pt idx="259">
                  <c:v>13.286692730006877</c:v>
                </c:pt>
                <c:pt idx="260">
                  <c:v>13.292686352818119</c:v>
                </c:pt>
                <c:pt idx="261">
                  <c:v>13.298679975629364</c:v>
                </c:pt>
                <c:pt idx="262">
                  <c:v>13.304673598440607</c:v>
                </c:pt>
                <c:pt idx="263">
                  <c:v>13.310667221251851</c:v>
                </c:pt>
                <c:pt idx="264">
                  <c:v>13.316660844063094</c:v>
                </c:pt>
                <c:pt idx="265">
                  <c:v>13.322654466874338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A553-4920-95DF-C79AC5EEF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819160"/>
        <c:axId val="230365200"/>
      </c:lineChart>
      <c:catAx>
        <c:axId val="22781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5200"/>
        <c:crosses val="autoZero"/>
        <c:auto val="1"/>
        <c:lblAlgn val="ctr"/>
        <c:lblOffset val="100"/>
        <c:noMultiLvlLbl val="0"/>
      </c:catAx>
      <c:valAx>
        <c:axId val="2303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81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 GDP and Trend (Moving Avr), 1955-2021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'Main dataset, graphs'!$AH$8</c:f>
              <c:strCache>
                <c:ptCount val="1"/>
                <c:pt idx="0">
                  <c:v>RGDP MA</c:v>
                </c:pt>
              </c:strCache>
            </c:strRef>
          </c:tx>
          <c:spPr>
            <a:ln w="412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graphs'!$AH$9:$AH$274</c:f>
              <c:numCache>
                <c:formatCode>General</c:formatCode>
                <c:ptCount val="266"/>
                <c:pt idx="3">
                  <c:v>11.683096491595283</c:v>
                </c:pt>
                <c:pt idx="4">
                  <c:v>11.686246988840264</c:v>
                </c:pt>
                <c:pt idx="5">
                  <c:v>11.692224375193971</c:v>
                </c:pt>
                <c:pt idx="6">
                  <c:v>11.69550345538079</c:v>
                </c:pt>
                <c:pt idx="7">
                  <c:v>11.699522741548035</c:v>
                </c:pt>
                <c:pt idx="8">
                  <c:v>11.699419254168518</c:v>
                </c:pt>
                <c:pt idx="9">
                  <c:v>11.703563263816951</c:v>
                </c:pt>
                <c:pt idx="10">
                  <c:v>11.706902649452102</c:v>
                </c:pt>
                <c:pt idx="11">
                  <c:v>11.712395330589855</c:v>
                </c:pt>
                <c:pt idx="12">
                  <c:v>11.715507000670362</c:v>
                </c:pt>
                <c:pt idx="13">
                  <c:v>11.720006900906997</c:v>
                </c:pt>
                <c:pt idx="14">
                  <c:v>11.7262674384398</c:v>
                </c:pt>
                <c:pt idx="15">
                  <c:v>11.736357947146145</c:v>
                </c:pt>
                <c:pt idx="16">
                  <c:v>11.74862992851171</c:v>
                </c:pt>
                <c:pt idx="17">
                  <c:v>11.765094996252282</c:v>
                </c:pt>
                <c:pt idx="18">
                  <c:v>11.777428117709151</c:v>
                </c:pt>
                <c:pt idx="19">
                  <c:v>11.790669401563417</c:v>
                </c:pt>
                <c:pt idx="20">
                  <c:v>11.806452073835333</c:v>
                </c:pt>
                <c:pt idx="21">
                  <c:v>11.821171063880012</c:v>
                </c:pt>
                <c:pt idx="22">
                  <c:v>11.832366270227189</c:v>
                </c:pt>
                <c:pt idx="23">
                  <c:v>11.837672303169395</c:v>
                </c:pt>
                <c:pt idx="24">
                  <c:v>11.841879220031728</c:v>
                </c:pt>
                <c:pt idx="25">
                  <c:v>11.846830292587502</c:v>
                </c:pt>
                <c:pt idx="26">
                  <c:v>11.853168987404983</c:v>
                </c:pt>
                <c:pt idx="27">
                  <c:v>11.855291978907463</c:v>
                </c:pt>
                <c:pt idx="28">
                  <c:v>11.857484689756353</c:v>
                </c:pt>
                <c:pt idx="29">
                  <c:v>11.861503862865323</c:v>
                </c:pt>
                <c:pt idx="30">
                  <c:v>11.870925575174095</c:v>
                </c:pt>
                <c:pt idx="31">
                  <c:v>11.88130921757512</c:v>
                </c:pt>
                <c:pt idx="32">
                  <c:v>11.894247350660097</c:v>
                </c:pt>
                <c:pt idx="33">
                  <c:v>11.904285956140741</c:v>
                </c:pt>
                <c:pt idx="34">
                  <c:v>11.917970393946698</c:v>
                </c:pt>
                <c:pt idx="35">
                  <c:v>11.931460560343831</c:v>
                </c:pt>
                <c:pt idx="36">
                  <c:v>11.946984619100126</c:v>
                </c:pt>
                <c:pt idx="37">
                  <c:v>11.9580817422859</c:v>
                </c:pt>
                <c:pt idx="38">
                  <c:v>11.965150084638044</c:v>
                </c:pt>
                <c:pt idx="39">
                  <c:v>11.971534259862997</c:v>
                </c:pt>
                <c:pt idx="40">
                  <c:v>11.980117073869687</c:v>
                </c:pt>
                <c:pt idx="41">
                  <c:v>11.986088575884283</c:v>
                </c:pt>
                <c:pt idx="42">
                  <c:v>11.991673359027745</c:v>
                </c:pt>
                <c:pt idx="43">
                  <c:v>11.9936721137957</c:v>
                </c:pt>
                <c:pt idx="44">
                  <c:v>11.994723980001552</c:v>
                </c:pt>
                <c:pt idx="45">
                  <c:v>12.001373408511071</c:v>
                </c:pt>
                <c:pt idx="46">
                  <c:v>12.008283541339136</c:v>
                </c:pt>
                <c:pt idx="47">
                  <c:v>12.013434336028778</c:v>
                </c:pt>
                <c:pt idx="48">
                  <c:v>12.01842606978189</c:v>
                </c:pt>
                <c:pt idx="49">
                  <c:v>12.029643102829477</c:v>
                </c:pt>
                <c:pt idx="50">
                  <c:v>12.040037430032124</c:v>
                </c:pt>
                <c:pt idx="51">
                  <c:v>12.05352816571097</c:v>
                </c:pt>
                <c:pt idx="52">
                  <c:v>12.064676420112216</c:v>
                </c:pt>
                <c:pt idx="53">
                  <c:v>12.072808374694109</c:v>
                </c:pt>
                <c:pt idx="54">
                  <c:v>12.082090301691769</c:v>
                </c:pt>
                <c:pt idx="55">
                  <c:v>12.092865027350692</c:v>
                </c:pt>
                <c:pt idx="56">
                  <c:v>12.096954945726424</c:v>
                </c:pt>
                <c:pt idx="57">
                  <c:v>12.101499880472224</c:v>
                </c:pt>
                <c:pt idx="58">
                  <c:v>12.106063603941989</c:v>
                </c:pt>
                <c:pt idx="59">
                  <c:v>12.111915383031043</c:v>
                </c:pt>
                <c:pt idx="60">
                  <c:v>12.120845999711785</c:v>
                </c:pt>
                <c:pt idx="61">
                  <c:v>12.126205227144837</c:v>
                </c:pt>
                <c:pt idx="62">
                  <c:v>12.133506752262175</c:v>
                </c:pt>
                <c:pt idx="63">
                  <c:v>12.143948116138061</c:v>
                </c:pt>
                <c:pt idx="64">
                  <c:v>12.154586148046564</c:v>
                </c:pt>
                <c:pt idx="65">
                  <c:v>12.162999759365897</c:v>
                </c:pt>
                <c:pt idx="66">
                  <c:v>12.171999728805284</c:v>
                </c:pt>
                <c:pt idx="67">
                  <c:v>12.181095016339594</c:v>
                </c:pt>
                <c:pt idx="68">
                  <c:v>12.193622816316337</c:v>
                </c:pt>
                <c:pt idx="69">
                  <c:v>12.210594878033614</c:v>
                </c:pt>
                <c:pt idx="70">
                  <c:v>12.223536223977552</c:v>
                </c:pt>
                <c:pt idx="71">
                  <c:v>12.235202136698957</c:v>
                </c:pt>
                <c:pt idx="72">
                  <c:v>12.246192887399499</c:v>
                </c:pt>
                <c:pt idx="73">
                  <c:v>12.24988710490204</c:v>
                </c:pt>
                <c:pt idx="74">
                  <c:v>12.255330572355335</c:v>
                </c:pt>
                <c:pt idx="75">
                  <c:v>12.258710307993981</c:v>
                </c:pt>
                <c:pt idx="76">
                  <c:v>12.252583757024031</c:v>
                </c:pt>
                <c:pt idx="77">
                  <c:v>12.248632800409492</c:v>
                </c:pt>
                <c:pt idx="78">
                  <c:v>12.243052640396217</c:v>
                </c:pt>
                <c:pt idx="79">
                  <c:v>12.237673644901234</c:v>
                </c:pt>
                <c:pt idx="80">
                  <c:v>12.238221500709921</c:v>
                </c:pt>
                <c:pt idx="81">
                  <c:v>12.237983904992843</c:v>
                </c:pt>
                <c:pt idx="82">
                  <c:v>12.237056863727375</c:v>
                </c:pt>
                <c:pt idx="83">
                  <c:v>12.239844637224875</c:v>
                </c:pt>
                <c:pt idx="84">
                  <c:v>12.245135428189789</c:v>
                </c:pt>
                <c:pt idx="85">
                  <c:v>12.25347021561298</c:v>
                </c:pt>
                <c:pt idx="86">
                  <c:v>12.261116701959011</c:v>
                </c:pt>
                <c:pt idx="87">
                  <c:v>12.267675860732098</c:v>
                </c:pt>
                <c:pt idx="88">
                  <c:v>12.274446182624468</c:v>
                </c:pt>
                <c:pt idx="89">
                  <c:v>12.283391894639461</c:v>
                </c:pt>
                <c:pt idx="90">
                  <c:v>12.292068570603901</c:v>
                </c:pt>
                <c:pt idx="91">
                  <c:v>12.29925329283679</c:v>
                </c:pt>
                <c:pt idx="92">
                  <c:v>12.30787323680161</c:v>
                </c:pt>
                <c:pt idx="93">
                  <c:v>12.316808953725962</c:v>
                </c:pt>
                <c:pt idx="94">
                  <c:v>12.331305591485521</c:v>
                </c:pt>
                <c:pt idx="95">
                  <c:v>12.339522685028838</c:v>
                </c:pt>
                <c:pt idx="96">
                  <c:v>12.3479953899698</c:v>
                </c:pt>
                <c:pt idx="97">
                  <c:v>12.353930411153915</c:v>
                </c:pt>
                <c:pt idx="98">
                  <c:v>12.354773013214302</c:v>
                </c:pt>
                <c:pt idx="99">
                  <c:v>12.354032141583286</c:v>
                </c:pt>
                <c:pt idx="100">
                  <c:v>12.352343948727343</c:v>
                </c:pt>
                <c:pt idx="101">
                  <c:v>12.344243119672269</c:v>
                </c:pt>
                <c:pt idx="102">
                  <c:v>12.340391324484715</c:v>
                </c:pt>
                <c:pt idx="103">
                  <c:v>12.336516867243622</c:v>
                </c:pt>
                <c:pt idx="104">
                  <c:v>12.333815651805379</c:v>
                </c:pt>
                <c:pt idx="105">
                  <c:v>12.334375137678</c:v>
                </c:pt>
                <c:pt idx="106">
                  <c:v>12.336356789131246</c:v>
                </c:pt>
                <c:pt idx="107">
                  <c:v>12.340625020616141</c:v>
                </c:pt>
                <c:pt idx="108">
                  <c:v>12.345962134639596</c:v>
                </c:pt>
                <c:pt idx="109">
                  <c:v>12.353401698893123</c:v>
                </c:pt>
                <c:pt idx="110">
                  <c:v>12.360080224599892</c:v>
                </c:pt>
                <c:pt idx="111">
                  <c:v>12.368295810531452</c:v>
                </c:pt>
                <c:pt idx="112">
                  <c:v>12.377729340461675</c:v>
                </c:pt>
                <c:pt idx="113">
                  <c:v>12.38688473269074</c:v>
                </c:pt>
                <c:pt idx="114">
                  <c:v>12.394276977883534</c:v>
                </c:pt>
                <c:pt idx="115">
                  <c:v>12.401504176629512</c:v>
                </c:pt>
                <c:pt idx="116">
                  <c:v>12.408669372184745</c:v>
                </c:pt>
                <c:pt idx="117">
                  <c:v>12.416143249200644</c:v>
                </c:pt>
                <c:pt idx="118">
                  <c:v>12.425033792329597</c:v>
                </c:pt>
                <c:pt idx="119">
                  <c:v>12.432674327001893</c:v>
                </c:pt>
                <c:pt idx="120">
                  <c:v>12.439610379252318</c:v>
                </c:pt>
                <c:pt idx="121">
                  <c:v>12.449514645764026</c:v>
                </c:pt>
                <c:pt idx="122">
                  <c:v>12.459526127029031</c:v>
                </c:pt>
                <c:pt idx="123">
                  <c:v>12.4676355947459</c:v>
                </c:pt>
                <c:pt idx="124">
                  <c:v>12.476875000057534</c:v>
                </c:pt>
                <c:pt idx="125">
                  <c:v>12.484720532386465</c:v>
                </c:pt>
                <c:pt idx="126">
                  <c:v>12.494486206324666</c:v>
                </c:pt>
                <c:pt idx="127">
                  <c:v>12.507181388249306</c:v>
                </c:pt>
                <c:pt idx="128">
                  <c:v>12.519611196987018</c:v>
                </c:pt>
                <c:pt idx="129">
                  <c:v>12.533676976600431</c:v>
                </c:pt>
                <c:pt idx="130">
                  <c:v>12.54783269673651</c:v>
                </c:pt>
                <c:pt idx="131">
                  <c:v>12.561754031412745</c:v>
                </c:pt>
                <c:pt idx="132">
                  <c:v>12.575525143994266</c:v>
                </c:pt>
                <c:pt idx="133">
                  <c:v>12.587944161288622</c:v>
                </c:pt>
                <c:pt idx="134">
                  <c:v>12.597866332639496</c:v>
                </c:pt>
                <c:pt idx="135">
                  <c:v>12.606548872780518</c:v>
                </c:pt>
                <c:pt idx="136">
                  <c:v>12.612667458788076</c:v>
                </c:pt>
                <c:pt idx="137">
                  <c:v>12.618972917383896</c:v>
                </c:pt>
                <c:pt idx="138">
                  <c:v>12.623906421324509</c:v>
                </c:pt>
                <c:pt idx="139">
                  <c:v>12.625921495043871</c:v>
                </c:pt>
                <c:pt idx="140">
                  <c:v>12.626928101532073</c:v>
                </c:pt>
                <c:pt idx="141">
                  <c:v>12.626481960328769</c:v>
                </c:pt>
                <c:pt idx="142">
                  <c:v>12.625563886369205</c:v>
                </c:pt>
                <c:pt idx="143">
                  <c:v>12.624198575126041</c:v>
                </c:pt>
                <c:pt idx="144">
                  <c:v>12.622325917883789</c:v>
                </c:pt>
                <c:pt idx="145">
                  <c:v>12.619596847360487</c:v>
                </c:pt>
                <c:pt idx="146">
                  <c:v>12.618237318175558</c:v>
                </c:pt>
                <c:pt idx="147">
                  <c:v>12.618100882292353</c:v>
                </c:pt>
                <c:pt idx="148">
                  <c:v>12.619633002192577</c:v>
                </c:pt>
                <c:pt idx="149">
                  <c:v>12.622458754353273</c:v>
                </c:pt>
                <c:pt idx="150">
                  <c:v>12.626218165876651</c:v>
                </c:pt>
                <c:pt idx="151">
                  <c:v>12.630664001056214</c:v>
                </c:pt>
                <c:pt idx="152">
                  <c:v>12.636306298400468</c:v>
                </c:pt>
                <c:pt idx="153">
                  <c:v>12.64376892710216</c:v>
                </c:pt>
                <c:pt idx="154">
                  <c:v>12.652099693077057</c:v>
                </c:pt>
                <c:pt idx="155">
                  <c:v>12.660657459463268</c:v>
                </c:pt>
                <c:pt idx="156">
                  <c:v>12.669196897641045</c:v>
                </c:pt>
                <c:pt idx="157">
                  <c:v>12.677658187559599</c:v>
                </c:pt>
                <c:pt idx="158">
                  <c:v>12.685558757577018</c:v>
                </c:pt>
                <c:pt idx="159">
                  <c:v>12.69378692947404</c:v>
                </c:pt>
                <c:pt idx="160">
                  <c:v>12.700497742868864</c:v>
                </c:pt>
                <c:pt idx="161">
                  <c:v>12.70650135193033</c:v>
                </c:pt>
                <c:pt idx="162">
                  <c:v>12.711502507451765</c:v>
                </c:pt>
                <c:pt idx="163">
                  <c:v>12.717196028532578</c:v>
                </c:pt>
                <c:pt idx="164">
                  <c:v>12.724198720410971</c:v>
                </c:pt>
                <c:pt idx="165">
                  <c:v>12.733458022636082</c:v>
                </c:pt>
                <c:pt idx="166">
                  <c:v>12.742502846363028</c:v>
                </c:pt>
                <c:pt idx="167">
                  <c:v>12.752400106112036</c:v>
                </c:pt>
                <c:pt idx="168">
                  <c:v>12.762943603985073</c:v>
                </c:pt>
                <c:pt idx="169">
                  <c:v>12.77438771580114</c:v>
                </c:pt>
                <c:pt idx="170">
                  <c:v>12.785579449700167</c:v>
                </c:pt>
                <c:pt idx="171">
                  <c:v>12.795857135053742</c:v>
                </c:pt>
                <c:pt idx="172">
                  <c:v>12.804744847076206</c:v>
                </c:pt>
                <c:pt idx="173">
                  <c:v>12.813284589194646</c:v>
                </c:pt>
                <c:pt idx="174">
                  <c:v>12.821095502583708</c:v>
                </c:pt>
                <c:pt idx="175">
                  <c:v>12.829700145008717</c:v>
                </c:pt>
                <c:pt idx="176">
                  <c:v>12.839137299403273</c:v>
                </c:pt>
                <c:pt idx="177">
                  <c:v>12.848120144539367</c:v>
                </c:pt>
                <c:pt idx="178">
                  <c:v>12.857070020374918</c:v>
                </c:pt>
                <c:pt idx="179">
                  <c:v>12.865173774776196</c:v>
                </c:pt>
                <c:pt idx="180">
                  <c:v>12.872676965433172</c:v>
                </c:pt>
                <c:pt idx="181">
                  <c:v>12.881679520271049</c:v>
                </c:pt>
                <c:pt idx="182">
                  <c:v>12.889347698315538</c:v>
                </c:pt>
                <c:pt idx="183">
                  <c:v>12.895862284744357</c:v>
                </c:pt>
                <c:pt idx="184">
                  <c:v>12.901877591363077</c:v>
                </c:pt>
                <c:pt idx="185">
                  <c:v>12.907670079829858</c:v>
                </c:pt>
                <c:pt idx="186">
                  <c:v>12.913586326959956</c:v>
                </c:pt>
                <c:pt idx="187">
                  <c:v>12.920140719120122</c:v>
                </c:pt>
                <c:pt idx="188">
                  <c:v>12.926154531266976</c:v>
                </c:pt>
                <c:pt idx="189">
                  <c:v>12.932171955660428</c:v>
                </c:pt>
                <c:pt idx="190">
                  <c:v>12.938436467130812</c:v>
                </c:pt>
                <c:pt idx="191">
                  <c:v>12.945751301146142</c:v>
                </c:pt>
                <c:pt idx="192">
                  <c:v>12.953896072701207</c:v>
                </c:pt>
                <c:pt idx="193">
                  <c:v>12.961754847922276</c:v>
                </c:pt>
                <c:pt idx="194">
                  <c:v>12.969333290527926</c:v>
                </c:pt>
                <c:pt idx="195">
                  <c:v>12.975862174664712</c:v>
                </c:pt>
                <c:pt idx="196">
                  <c:v>12.981666016688395</c:v>
                </c:pt>
                <c:pt idx="197">
                  <c:v>12.987403022870186</c:v>
                </c:pt>
                <c:pt idx="198">
                  <c:v>12.993132281204401</c:v>
                </c:pt>
                <c:pt idx="199">
                  <c:v>12.999089846872506</c:v>
                </c:pt>
                <c:pt idx="200">
                  <c:v>13.006485115576799</c:v>
                </c:pt>
                <c:pt idx="201">
                  <c:v>13.014022319190831</c:v>
                </c:pt>
                <c:pt idx="202">
                  <c:v>13.021616704420856</c:v>
                </c:pt>
                <c:pt idx="203">
                  <c:v>13.028984165788257</c:v>
                </c:pt>
                <c:pt idx="204">
                  <c:v>13.035838712166713</c:v>
                </c:pt>
                <c:pt idx="205">
                  <c:v>13.042525455295191</c:v>
                </c:pt>
                <c:pt idx="206">
                  <c:v>13.048435113351413</c:v>
                </c:pt>
                <c:pt idx="207">
                  <c:v>13.053517971283114</c:v>
                </c:pt>
                <c:pt idx="208">
                  <c:v>13.058540326749922</c:v>
                </c:pt>
                <c:pt idx="209">
                  <c:v>13.064114607303363</c:v>
                </c:pt>
                <c:pt idx="210">
                  <c:v>13.068735011102859</c:v>
                </c:pt>
                <c:pt idx="211">
                  <c:v>13.070550224770225</c:v>
                </c:pt>
                <c:pt idx="212">
                  <c:v>13.067928584551483</c:v>
                </c:pt>
                <c:pt idx="213">
                  <c:v>13.06195933514363</c:v>
                </c:pt>
                <c:pt idx="214">
                  <c:v>13.054732283688612</c:v>
                </c:pt>
                <c:pt idx="215">
                  <c:v>13.047037865318847</c:v>
                </c:pt>
                <c:pt idx="216">
                  <c:v>13.038970525479547</c:v>
                </c:pt>
                <c:pt idx="217">
                  <c:v>13.032640161317744</c:v>
                </c:pt>
                <c:pt idx="218">
                  <c:v>13.029879625627176</c:v>
                </c:pt>
                <c:pt idx="219">
                  <c:v>13.031329281016564</c:v>
                </c:pt>
                <c:pt idx="220">
                  <c:v>13.035180332187952</c:v>
                </c:pt>
                <c:pt idx="221">
                  <c:v>13.039825342746701</c:v>
                </c:pt>
                <c:pt idx="222">
                  <c:v>13.044382898474112</c:v>
                </c:pt>
                <c:pt idx="223">
                  <c:v>13.048937873088736</c:v>
                </c:pt>
                <c:pt idx="224">
                  <c:v>13.052786265342673</c:v>
                </c:pt>
                <c:pt idx="225">
                  <c:v>13.056274283179935</c:v>
                </c:pt>
                <c:pt idx="226">
                  <c:v>13.058409518741993</c:v>
                </c:pt>
                <c:pt idx="227">
                  <c:v>13.062301739278571</c:v>
                </c:pt>
                <c:pt idx="228">
                  <c:v>13.065301622288979</c:v>
                </c:pt>
                <c:pt idx="229">
                  <c:v>13.068858381580323</c:v>
                </c:pt>
                <c:pt idx="230">
                  <c:v>13.073191235326435</c:v>
                </c:pt>
                <c:pt idx="231">
                  <c:v>13.078642181385133</c:v>
                </c:pt>
                <c:pt idx="232">
                  <c:v>13.083882169614773</c:v>
                </c:pt>
                <c:pt idx="233">
                  <c:v>13.09049152813712</c:v>
                </c:pt>
                <c:pt idx="234">
                  <c:v>13.096336845537795</c:v>
                </c:pt>
                <c:pt idx="235">
                  <c:v>13.103226491176372</c:v>
                </c:pt>
                <c:pt idx="236">
                  <c:v>13.110318639512229</c:v>
                </c:pt>
                <c:pt idx="237">
                  <c:v>13.116969629191505</c:v>
                </c:pt>
                <c:pt idx="238">
                  <c:v>13.123338929299985</c:v>
                </c:pt>
                <c:pt idx="239">
                  <c:v>13.12939262118079</c:v>
                </c:pt>
                <c:pt idx="240">
                  <c:v>13.135307960958883</c:v>
                </c:pt>
                <c:pt idx="241">
                  <c:v>13.140555121288974</c:v>
                </c:pt>
                <c:pt idx="242">
                  <c:v>13.14573544078624</c:v>
                </c:pt>
                <c:pt idx="243">
                  <c:v>13.150434861162751</c:v>
                </c:pt>
                <c:pt idx="244">
                  <c:v>13.155192015229153</c:v>
                </c:pt>
                <c:pt idx="245">
                  <c:v>13.159680870675066</c:v>
                </c:pt>
                <c:pt idx="246">
                  <c:v>13.164011607318596</c:v>
                </c:pt>
                <c:pt idx="247">
                  <c:v>13.167847676849005</c:v>
                </c:pt>
                <c:pt idx="248">
                  <c:v>13.171931319799622</c:v>
                </c:pt>
                <c:pt idx="249">
                  <c:v>13.175507139907149</c:v>
                </c:pt>
                <c:pt idx="250">
                  <c:v>13.179205062638417</c:v>
                </c:pt>
                <c:pt idx="251">
                  <c:v>13.182912277405025</c:v>
                </c:pt>
                <c:pt idx="252">
                  <c:v>13.186171286628428</c:v>
                </c:pt>
                <c:pt idx="253">
                  <c:v>13.18979400357496</c:v>
                </c:pt>
                <c:pt idx="254">
                  <c:v>13.193136794970025</c:v>
                </c:pt>
                <c:pt idx="255">
                  <c:v>13.196602022506239</c:v>
                </c:pt>
                <c:pt idx="256">
                  <c:v>13.199933349907244</c:v>
                </c:pt>
                <c:pt idx="257">
                  <c:v>13.198653905178082</c:v>
                </c:pt>
                <c:pt idx="258">
                  <c:v>13.165575877534852</c:v>
                </c:pt>
                <c:pt idx="259">
                  <c:v>13.154604885271686</c:v>
                </c:pt>
                <c:pt idx="260">
                  <c:v>13.144676210477103</c:v>
                </c:pt>
                <c:pt idx="261">
                  <c:v>13.132209284053669</c:v>
                </c:pt>
                <c:pt idx="262">
                  <c:v>13.125752602521221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F61-44E3-A701-F494460C8D1D}"/>
            </c:ext>
          </c:extLst>
        </c:ser>
        <c:ser>
          <c:idx val="1"/>
          <c:order val="1"/>
          <c:tx>
            <c:strRef>
              <c:f>'Main dataset, graphs'!$S$8</c:f>
              <c:strCache>
                <c:ptCount val="1"/>
                <c:pt idx="0">
                  <c:v>Log RGDP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'Main dataset, graphs'!$S$9:$S$274</c:f>
              <c:numCache>
                <c:formatCode>0.00</c:formatCode>
                <c:ptCount val="266"/>
                <c:pt idx="0">
                  <c:v>11.666504552898529</c:v>
                </c:pt>
                <c:pt idx="1">
                  <c:v>11.671423822790906</c:v>
                </c:pt>
                <c:pt idx="2">
                  <c:v>11.682976929172369</c:v>
                </c:pt>
                <c:pt idx="3">
                  <c:v>11.677026475650655</c:v>
                </c:pt>
                <c:pt idx="4">
                  <c:v>11.703742578145672</c:v>
                </c:pt>
                <c:pt idx="5">
                  <c:v>11.693695431072765</c:v>
                </c:pt>
                <c:pt idx="6">
                  <c:v>11.686305651436083</c:v>
                </c:pt>
                <c:pt idx="7">
                  <c:v>11.688558033613386</c:v>
                </c:pt>
                <c:pt idx="8">
                  <c:v>11.713265527266861</c:v>
                </c:pt>
                <c:pt idx="9">
                  <c:v>11.705930490480101</c:v>
                </c:pt>
                <c:pt idx="10">
                  <c:v>11.705161478821362</c:v>
                </c:pt>
                <c:pt idx="11">
                  <c:v>11.70301816648907</c:v>
                </c:pt>
                <c:pt idx="12">
                  <c:v>11.722703498611811</c:v>
                </c:pt>
                <c:pt idx="13">
                  <c:v>11.709681350882134</c:v>
                </c:pt>
                <c:pt idx="14">
                  <c:v>11.727006801577646</c:v>
                </c:pt>
                <c:pt idx="15">
                  <c:v>11.735047217830413</c:v>
                </c:pt>
                <c:pt idx="16">
                  <c:v>11.737429792136535</c:v>
                </c:pt>
                <c:pt idx="17">
                  <c:v>11.748985241550985</c:v>
                </c:pt>
                <c:pt idx="18">
                  <c:v>11.773651727433482</c:v>
                </c:pt>
                <c:pt idx="19">
                  <c:v>11.808607368170779</c:v>
                </c:pt>
                <c:pt idx="20">
                  <c:v>11.824936825066127</c:v>
                </c:pt>
                <c:pt idx="21">
                  <c:v>11.813338651775739</c:v>
                </c:pt>
                <c:pt idx="22">
                  <c:v>11.827736204810263</c:v>
                </c:pt>
                <c:pt idx="23">
                  <c:v>11.847908498039974</c:v>
                </c:pt>
                <c:pt idx="24">
                  <c:v>11.852018171863723</c:v>
                </c:pt>
                <c:pt idx="25">
                  <c:v>11.852018171863723</c:v>
                </c:pt>
                <c:pt idx="26">
                  <c:v>11.845749598766211</c:v>
                </c:pt>
                <c:pt idx="27">
                  <c:v>11.854385243102481</c:v>
                </c:pt>
                <c:pt idx="28">
                  <c:v>11.847996159666152</c:v>
                </c:pt>
                <c:pt idx="29">
                  <c:v>11.872107068532616</c:v>
                </c:pt>
                <c:pt idx="30">
                  <c:v>11.862769438557331</c:v>
                </c:pt>
                <c:pt idx="31">
                  <c:v>11.867367147805959</c:v>
                </c:pt>
                <c:pt idx="32">
                  <c:v>11.880152383626529</c:v>
                </c:pt>
                <c:pt idx="33">
                  <c:v>11.911701584927597</c:v>
                </c:pt>
                <c:pt idx="34">
                  <c:v>11.927070739909659</c:v>
                </c:pt>
                <c:pt idx="35">
                  <c:v>11.938563091260979</c:v>
                </c:pt>
                <c:pt idx="36">
                  <c:v>11.942377306897146</c:v>
                </c:pt>
                <c:pt idx="37">
                  <c:v>11.958560503199006</c:v>
                </c:pt>
                <c:pt idx="38">
                  <c:v>11.961798312585891</c:v>
                </c:pt>
                <c:pt idx="39">
                  <c:v>11.988820794920606</c:v>
                </c:pt>
                <c:pt idx="40">
                  <c:v>11.989381447228018</c:v>
                </c:pt>
                <c:pt idx="41">
                  <c:v>11.97654913637467</c:v>
                </c:pt>
                <c:pt idx="42">
                  <c:v>11.98325231783565</c:v>
                </c:pt>
                <c:pt idx="43">
                  <c:v>12.002457004943951</c:v>
                </c:pt>
                <c:pt idx="44">
                  <c:v>12.000361017301188</c:v>
                </c:pt>
                <c:pt idx="45">
                  <c:v>12.000891794590137</c:v>
                </c:pt>
                <c:pt idx="46">
                  <c:v>12.002812078296309</c:v>
                </c:pt>
                <c:pt idx="47">
                  <c:v>11.996744510668956</c:v>
                </c:pt>
                <c:pt idx="48">
                  <c:v>12.023095135941299</c:v>
                </c:pt>
                <c:pt idx="49">
                  <c:v>12.031623247632117</c:v>
                </c:pt>
                <c:pt idx="50">
                  <c:v>12.03851256777145</c:v>
                </c:pt>
                <c:pt idx="51">
                  <c:v>12.035303153572949</c:v>
                </c:pt>
                <c:pt idx="52">
                  <c:v>12.079411025923251</c:v>
                </c:pt>
                <c:pt idx="53">
                  <c:v>12.075572368714843</c:v>
                </c:pt>
                <c:pt idx="54">
                  <c:v>12.091179660420892</c:v>
                </c:pt>
                <c:pt idx="55">
                  <c:v>12.101132916750005</c:v>
                </c:pt>
                <c:pt idx="56">
                  <c:v>12.088546929705378</c:v>
                </c:pt>
                <c:pt idx="57">
                  <c:v>12.103486056755072</c:v>
                </c:pt>
                <c:pt idx="58">
                  <c:v>12.1107262331854</c:v>
                </c:pt>
                <c:pt idx="59">
                  <c:v>12.108040454553382</c:v>
                </c:pt>
                <c:pt idx="60">
                  <c:v>12.107386911935428</c:v>
                </c:pt>
                <c:pt idx="61">
                  <c:v>12.123125724709247</c:v>
                </c:pt>
                <c:pt idx="62">
                  <c:v>12.142095370373379</c:v>
                </c:pt>
                <c:pt idx="63">
                  <c:v>12.151061246470569</c:v>
                </c:pt>
                <c:pt idx="64">
                  <c:v>12.141000648786459</c:v>
                </c:pt>
                <c:pt idx="65">
                  <c:v>12.161836909006748</c:v>
                </c:pt>
                <c:pt idx="66">
                  <c:v>12.181130001684593</c:v>
                </c:pt>
                <c:pt idx="67">
                  <c:v>12.181853135294947</c:v>
                </c:pt>
                <c:pt idx="68">
                  <c:v>12.182021003944579</c:v>
                </c:pt>
                <c:pt idx="69">
                  <c:v>12.205095156449094</c:v>
                </c:pt>
                <c:pt idx="70">
                  <c:v>12.214728259210728</c:v>
                </c:pt>
                <c:pt idx="71">
                  <c:v>12.22869524862366</c:v>
                </c:pt>
                <c:pt idx="72">
                  <c:v>12.280641341027682</c:v>
                </c:pt>
                <c:pt idx="73">
                  <c:v>12.271719423292184</c:v>
                </c:pt>
                <c:pt idx="74">
                  <c:v>12.263514524344769</c:v>
                </c:pt>
                <c:pt idx="75">
                  <c:v>12.258956258848373</c:v>
                </c:pt>
                <c:pt idx="76">
                  <c:v>12.230954678966876</c:v>
                </c:pt>
                <c:pt idx="77">
                  <c:v>12.252832531383804</c:v>
                </c:pt>
                <c:pt idx="78">
                  <c:v>12.252353398094179</c:v>
                </c:pt>
                <c:pt idx="79">
                  <c:v>12.237755484238042</c:v>
                </c:pt>
                <c:pt idx="80">
                  <c:v>12.244062726990414</c:v>
                </c:pt>
                <c:pt idx="81">
                  <c:v>12.224453404251811</c:v>
                </c:pt>
                <c:pt idx="82">
                  <c:v>12.221303290383519</c:v>
                </c:pt>
                <c:pt idx="83">
                  <c:v>12.234789669627668</c:v>
                </c:pt>
                <c:pt idx="84">
                  <c:v>12.251169361364255</c:v>
                </c:pt>
                <c:pt idx="85">
                  <c:v>12.245864109235905</c:v>
                </c:pt>
                <c:pt idx="86">
                  <c:v>12.257269898720551</c:v>
                </c:pt>
                <c:pt idx="87">
                  <c:v>12.281098263744823</c:v>
                </c:pt>
                <c:pt idx="88">
                  <c:v>12.282796916214147</c:v>
                </c:pt>
                <c:pt idx="89">
                  <c:v>12.274828694805738</c:v>
                </c:pt>
                <c:pt idx="90">
                  <c:v>12.280703781039263</c:v>
                </c:pt>
                <c:pt idx="91">
                  <c:v>12.298561614610847</c:v>
                </c:pt>
                <c:pt idx="92">
                  <c:v>12.308484093340851</c:v>
                </c:pt>
                <c:pt idx="93">
                  <c:v>12.318006630471627</c:v>
                </c:pt>
                <c:pt idx="94">
                  <c:v>12.331391319375049</c:v>
                </c:pt>
                <c:pt idx="95">
                  <c:v>12.343136523967898</c:v>
                </c:pt>
                <c:pt idx="96">
                  <c:v>12.337378713276195</c:v>
                </c:pt>
                <c:pt idx="97">
                  <c:v>12.382180245356185</c:v>
                </c:pt>
                <c:pt idx="98">
                  <c:v>12.356081269414052</c:v>
                </c:pt>
                <c:pt idx="99">
                  <c:v>12.367793027927609</c:v>
                </c:pt>
                <c:pt idx="100">
                  <c:v>12.359551778760439</c:v>
                </c:pt>
                <c:pt idx="101">
                  <c:v>12.337289533797742</c:v>
                </c:pt>
                <c:pt idx="102">
                  <c:v>12.337950422550774</c:v>
                </c:pt>
                <c:pt idx="103">
                  <c:v>12.325561363284601</c:v>
                </c:pt>
                <c:pt idx="104">
                  <c:v>12.325474441970657</c:v>
                </c:pt>
                <c:pt idx="105">
                  <c:v>12.329118703101189</c:v>
                </c:pt>
                <c:pt idx="106">
                  <c:v>12.340671827239966</c:v>
                </c:pt>
                <c:pt idx="107">
                  <c:v>12.340643270692723</c:v>
                </c:pt>
                <c:pt idx="108">
                  <c:v>12.341205934906096</c:v>
                </c:pt>
                <c:pt idx="109">
                  <c:v>12.351821982723497</c:v>
                </c:pt>
                <c:pt idx="110">
                  <c:v>12.355438983678852</c:v>
                </c:pt>
                <c:pt idx="111">
                  <c:v>12.362834240134859</c:v>
                </c:pt>
                <c:pt idx="112">
                  <c:v>12.381195652875874</c:v>
                </c:pt>
                <c:pt idx="113">
                  <c:v>12.387421507187337</c:v>
                </c:pt>
                <c:pt idx="114">
                  <c:v>12.398152372213639</c:v>
                </c:pt>
                <c:pt idx="115">
                  <c:v>12.407240644417676</c:v>
                </c:pt>
                <c:pt idx="116">
                  <c:v>12.415909728326941</c:v>
                </c:pt>
                <c:pt idx="117">
                  <c:v>12.407184700028404</c:v>
                </c:pt>
                <c:pt idx="118">
                  <c:v>12.413424631356705</c:v>
                </c:pt>
                <c:pt idx="119">
                  <c:v>12.431352021762507</c:v>
                </c:pt>
                <c:pt idx="120">
                  <c:v>12.439738646298657</c:v>
                </c:pt>
                <c:pt idx="121">
                  <c:v>12.46038617411628</c:v>
                </c:pt>
                <c:pt idx="122">
                  <c:v>12.460724387123745</c:v>
                </c:pt>
                <c:pt idx="123">
                  <c:v>12.464462094079929</c:v>
                </c:pt>
                <c:pt idx="124">
                  <c:v>12.476514565610353</c:v>
                </c:pt>
                <c:pt idx="125">
                  <c:v>12.483505000211732</c:v>
                </c:pt>
                <c:pt idx="126">
                  <c:v>12.488118295780602</c:v>
                </c:pt>
                <c:pt idx="127">
                  <c:v>12.504414483480096</c:v>
                </c:pt>
                <c:pt idx="128">
                  <c:v>12.515304900418796</c:v>
                </c:pt>
                <c:pt idx="129">
                  <c:v>12.529084104691147</c:v>
                </c:pt>
                <c:pt idx="130">
                  <c:v>12.553328367552414</c:v>
                </c:pt>
                <c:pt idx="131">
                  <c:v>12.563523226774349</c:v>
                </c:pt>
                <c:pt idx="132">
                  <c:v>12.581965457505605</c:v>
                </c:pt>
                <c:pt idx="133">
                  <c:v>12.587208336733173</c:v>
                </c:pt>
                <c:pt idx="134">
                  <c:v>12.601863826213728</c:v>
                </c:pt>
                <c:pt idx="135">
                  <c:v>12.611702688489446</c:v>
                </c:pt>
                <c:pt idx="136">
                  <c:v>12.616017225751648</c:v>
                </c:pt>
                <c:pt idx="137">
                  <c:v>12.622783567008522</c:v>
                </c:pt>
                <c:pt idx="138">
                  <c:v>12.624301007761499</c:v>
                </c:pt>
                <c:pt idx="139">
                  <c:v>12.62479555955851</c:v>
                </c:pt>
                <c:pt idx="140">
                  <c:v>12.631346546903917</c:v>
                </c:pt>
                <c:pt idx="141">
                  <c:v>12.636398353798024</c:v>
                </c:pt>
                <c:pt idx="142">
                  <c:v>12.625808204524965</c:v>
                </c:pt>
                <c:pt idx="143">
                  <c:v>12.623063471169074</c:v>
                </c:pt>
                <c:pt idx="144">
                  <c:v>12.619660578585401</c:v>
                </c:pt>
                <c:pt idx="145">
                  <c:v>12.617874490044548</c:v>
                </c:pt>
                <c:pt idx="146">
                  <c:v>12.615238380856351</c:v>
                </c:pt>
                <c:pt idx="147">
                  <c:v>12.618237946208158</c:v>
                </c:pt>
                <c:pt idx="148">
                  <c:v>12.617294860134916</c:v>
                </c:pt>
                <c:pt idx="149">
                  <c:v>12.616291500230464</c:v>
                </c:pt>
                <c:pt idx="150">
                  <c:v>12.622108419986628</c:v>
                </c:pt>
                <c:pt idx="151">
                  <c:v>12.630385417886991</c:v>
                </c:pt>
                <c:pt idx="152">
                  <c:v>12.637654755169386</c:v>
                </c:pt>
                <c:pt idx="153">
                  <c:v>12.641554261520019</c:v>
                </c:pt>
                <c:pt idx="154">
                  <c:v>12.649358792465089</c:v>
                </c:pt>
                <c:pt idx="155">
                  <c:v>12.656790941544696</c:v>
                </c:pt>
                <c:pt idx="156">
                  <c:v>12.66852990114231</c:v>
                </c:pt>
                <c:pt idx="157">
                  <c:v>12.680423781810909</c:v>
                </c:pt>
                <c:pt idx="158">
                  <c:v>12.690289782590478</c:v>
                </c:pt>
                <c:pt idx="159">
                  <c:v>12.697430822413814</c:v>
                </c:pt>
                <c:pt idx="160">
                  <c:v>12.700783290949893</c:v>
                </c:pt>
                <c:pt idx="161">
                  <c:v>12.704662782587041</c:v>
                </c:pt>
                <c:pt idx="162">
                  <c:v>12.714388144823825</c:v>
                </c:pt>
                <c:pt idx="163">
                  <c:v>12.715505594906096</c:v>
                </c:pt>
                <c:pt idx="164">
                  <c:v>12.722449045241166</c:v>
                </c:pt>
                <c:pt idx="165">
                  <c:v>12.725297871240514</c:v>
                </c:pt>
                <c:pt idx="166">
                  <c:v>12.737285469979494</c:v>
                </c:pt>
                <c:pt idx="167">
                  <c:v>12.749802134098656</c:v>
                </c:pt>
                <c:pt idx="168">
                  <c:v>12.769477898162826</c:v>
                </c:pt>
                <c:pt idx="169">
                  <c:v>12.777701910912455</c:v>
                </c:pt>
                <c:pt idx="170">
                  <c:v>12.784786413149128</c:v>
                </c:pt>
                <c:pt idx="171">
                  <c:v>12.796253530352431</c:v>
                </c:pt>
                <c:pt idx="172">
                  <c:v>12.805406653952982</c:v>
                </c:pt>
                <c:pt idx="173">
                  <c:v>12.815627607272686</c:v>
                </c:pt>
                <c:pt idx="174">
                  <c:v>12.821745931573684</c:v>
                </c:pt>
                <c:pt idx="175">
                  <c:v>12.831691882320069</c:v>
                </c:pt>
                <c:pt idx="176">
                  <c:v>12.837480105741529</c:v>
                </c:pt>
                <c:pt idx="177">
                  <c:v>12.83946280687257</c:v>
                </c:pt>
                <c:pt idx="178">
                  <c:v>12.856486027327493</c:v>
                </c:pt>
                <c:pt idx="179">
                  <c:v>12.87146673471489</c:v>
                </c:pt>
                <c:pt idx="180">
                  <c:v>12.878507523225334</c:v>
                </c:pt>
                <c:pt idx="181">
                  <c:v>12.884395062422541</c:v>
                </c:pt>
                <c:pt idx="182">
                  <c:v>12.888418163129</c:v>
                </c:pt>
                <c:pt idx="183">
                  <c:v>12.890002440340366</c:v>
                </c:pt>
                <c:pt idx="184">
                  <c:v>12.902480690737715</c:v>
                </c:pt>
                <c:pt idx="185">
                  <c:v>12.91016327363891</c:v>
                </c:pt>
                <c:pt idx="186">
                  <c:v>12.917068839716633</c:v>
                </c:pt>
                <c:pt idx="187">
                  <c:v>12.920614669556377</c:v>
                </c:pt>
                <c:pt idx="188">
                  <c:v>12.924942481690017</c:v>
                </c:pt>
                <c:pt idx="189">
                  <c:v>12.929831893039683</c:v>
                </c:pt>
                <c:pt idx="190">
                  <c:v>12.935883185461515</c:v>
                </c:pt>
                <c:pt idx="191">
                  <c:v>12.944577375765686</c:v>
                </c:pt>
                <c:pt idx="192">
                  <c:v>12.952285244393082</c:v>
                </c:pt>
                <c:pt idx="193">
                  <c:v>12.960920420009316</c:v>
                </c:pt>
                <c:pt idx="194">
                  <c:v>12.9718185076637</c:v>
                </c:pt>
                <c:pt idx="195">
                  <c:v>12.981955882575461</c:v>
                </c:pt>
                <c:pt idx="196">
                  <c:v>12.984843319587151</c:v>
                </c:pt>
                <c:pt idx="197">
                  <c:v>12.988932283701068</c:v>
                </c:pt>
                <c:pt idx="198">
                  <c:v>12.990279564723211</c:v>
                </c:pt>
                <c:pt idx="199">
                  <c:v>12.99291213855887</c:v>
                </c:pt>
                <c:pt idx="200">
                  <c:v>13.001079463281847</c:v>
                </c:pt>
                <c:pt idx="201">
                  <c:v>13.011923316003204</c:v>
                </c:pt>
                <c:pt idx="202">
                  <c:v>13.023658842252187</c:v>
                </c:pt>
                <c:pt idx="203">
                  <c:v>13.036610200517215</c:v>
                </c:pt>
                <c:pt idx="204">
                  <c:v>13.041692708999275</c:v>
                </c:pt>
                <c:pt idx="205">
                  <c:v>13.043440261333386</c:v>
                </c:pt>
                <c:pt idx="206">
                  <c:v>13.044484368130677</c:v>
                </c:pt>
                <c:pt idx="207">
                  <c:v>13.049061287931051</c:v>
                </c:pt>
                <c:pt idx="208">
                  <c:v>13.05873051790255</c:v>
                </c:pt>
                <c:pt idx="209">
                  <c:v>13.065026448645739</c:v>
                </c:pt>
                <c:pt idx="210">
                  <c:v>13.072190206039123</c:v>
                </c:pt>
                <c:pt idx="211">
                  <c:v>13.076849197266927</c:v>
                </c:pt>
                <c:pt idx="212">
                  <c:v>13.082460225207473</c:v>
                </c:pt>
                <c:pt idx="213">
                  <c:v>13.076827194727166</c:v>
                </c:pt>
                <c:pt idx="214">
                  <c:v>13.061767783602596</c:v>
                </c:pt>
                <c:pt idx="215">
                  <c:v>13.040379036371359</c:v>
                </c:pt>
                <c:pt idx="216">
                  <c:v>13.023241702790768</c:v>
                </c:pt>
                <c:pt idx="217">
                  <c:v>13.021600845853991</c:v>
                </c:pt>
                <c:pt idx="218">
                  <c:v>13.022988268678576</c:v>
                </c:pt>
                <c:pt idx="219">
                  <c:v>13.025988846332368</c:v>
                </c:pt>
                <c:pt idx="220">
                  <c:v>13.032514645594539</c:v>
                </c:pt>
                <c:pt idx="221">
                  <c:v>13.042444033768646</c:v>
                </c:pt>
                <c:pt idx="222">
                  <c:v>13.050526624097062</c:v>
                </c:pt>
                <c:pt idx="223">
                  <c:v>13.050199060990476</c:v>
                </c:pt>
                <c:pt idx="224">
                  <c:v>13.054115919765232</c:v>
                </c:pt>
                <c:pt idx="225">
                  <c:v>13.054891158770461</c:v>
                </c:pt>
                <c:pt idx="226">
                  <c:v>13.057873668634736</c:v>
                </c:pt>
                <c:pt idx="227">
                  <c:v>13.059453391372088</c:v>
                </c:pt>
                <c:pt idx="228">
                  <c:v>13.066860158629499</c:v>
                </c:pt>
                <c:pt idx="229">
                  <c:v>13.065473273031452</c:v>
                </c:pt>
                <c:pt idx="230">
                  <c:v>13.077444604746512</c:v>
                </c:pt>
                <c:pt idx="231">
                  <c:v>13.075115100838095</c:v>
                </c:pt>
                <c:pt idx="232">
                  <c:v>13.079788473809886</c:v>
                </c:pt>
                <c:pt idx="233">
                  <c:v>13.088203644857508</c:v>
                </c:pt>
                <c:pt idx="234">
                  <c:v>13.097610013782983</c:v>
                </c:pt>
                <c:pt idx="235">
                  <c:v>13.103540076236978</c:v>
                </c:pt>
                <c:pt idx="236">
                  <c:v>13.111738782687871</c:v>
                </c:pt>
                <c:pt idx="237">
                  <c:v>13.118361826551254</c:v>
                </c:pt>
                <c:pt idx="238">
                  <c:v>13.123342620308133</c:v>
                </c:pt>
                <c:pt idx="239">
                  <c:v>13.129433512160865</c:v>
                </c:pt>
                <c:pt idx="240">
                  <c:v>13.134760572612448</c:v>
                </c:pt>
                <c:pt idx="241">
                  <c:v>13.142195114542341</c:v>
                </c:pt>
                <c:pt idx="242">
                  <c:v>13.14591591940262</c:v>
                </c:pt>
                <c:pt idx="243">
                  <c:v>13.153146161134519</c:v>
                </c:pt>
                <c:pt idx="244">
                  <c:v>13.155091948861905</c:v>
                </c:pt>
                <c:pt idx="245">
                  <c:v>13.159604856788979</c:v>
                </c:pt>
                <c:pt idx="246">
                  <c:v>13.162329454796453</c:v>
                </c:pt>
                <c:pt idx="247">
                  <c:v>13.168060651077266</c:v>
                </c:pt>
                <c:pt idx="248">
                  <c:v>13.173617102663709</c:v>
                </c:pt>
                <c:pt idx="249">
                  <c:v>13.176231075907324</c:v>
                </c:pt>
                <c:pt idx="250">
                  <c:v>13.179998647847391</c:v>
                </c:pt>
                <c:pt idx="251">
                  <c:v>13.183677449516235</c:v>
                </c:pt>
                <c:pt idx="252">
                  <c:v>13.184635597541655</c:v>
                </c:pt>
                <c:pt idx="253">
                  <c:v>13.188214913915326</c:v>
                </c:pt>
                <c:pt idx="254">
                  <c:v>13.19401115444353</c:v>
                </c:pt>
                <c:pt idx="255">
                  <c:v>13.196430167227536</c:v>
                </c:pt>
                <c:pt idx="256">
                  <c:v>13.201590094533049</c:v>
                </c:pt>
                <c:pt idx="257">
                  <c:v>13.20339818761285</c:v>
                </c:pt>
                <c:pt idx="258">
                  <c:v>13.207934042269722</c:v>
                </c:pt>
                <c:pt idx="259">
                  <c:v>13.2079548893487</c:v>
                </c:pt>
                <c:pt idx="260">
                  <c:v>13.179258800811198</c:v>
                </c:pt>
                <c:pt idx="261">
                  <c:v>12.962464960940922</c:v>
                </c:pt>
                <c:pt idx="262">
                  <c:v>13.119633221385374</c:v>
                </c:pt>
                <c:pt idx="263">
                  <c:v>13.132089370970963</c:v>
                </c:pt>
                <c:pt idx="264">
                  <c:v>13.116129702648809</c:v>
                </c:pt>
                <c:pt idx="265">
                  <c:v>13.162737271542602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F61-44E3-A701-F494460C8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9120"/>
        <c:axId val="230367552"/>
      </c:lineChart>
      <c:catAx>
        <c:axId val="23036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7552"/>
        <c:crosses val="autoZero"/>
        <c:auto val="1"/>
        <c:lblAlgn val="ctr"/>
        <c:lblOffset val="100"/>
        <c:noMultiLvlLbl val="0"/>
      </c:catAx>
      <c:valAx>
        <c:axId val="2303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GDP and trend (HP),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71488130484766"/>
          <c:y val="0.14710809162064903"/>
          <c:w val="0.8398822304460476"/>
          <c:h val="0.62324983684588975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graphs'!$S$8</c:f>
              <c:strCache>
                <c:ptCount val="1"/>
                <c:pt idx="0">
                  <c:v>Log RGDP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graphs'!$S$9:$S$274</c:f>
              <c:numCache>
                <c:formatCode>0.00</c:formatCode>
                <c:ptCount val="266"/>
                <c:pt idx="0">
                  <c:v>11.666504552898529</c:v>
                </c:pt>
                <c:pt idx="1">
                  <c:v>11.671423822790906</c:v>
                </c:pt>
                <c:pt idx="2">
                  <c:v>11.682976929172369</c:v>
                </c:pt>
                <c:pt idx="3">
                  <c:v>11.677026475650655</c:v>
                </c:pt>
                <c:pt idx="4">
                  <c:v>11.703742578145672</c:v>
                </c:pt>
                <c:pt idx="5">
                  <c:v>11.693695431072765</c:v>
                </c:pt>
                <c:pt idx="6">
                  <c:v>11.686305651436083</c:v>
                </c:pt>
                <c:pt idx="7">
                  <c:v>11.688558033613386</c:v>
                </c:pt>
                <c:pt idx="8">
                  <c:v>11.713265527266861</c:v>
                </c:pt>
                <c:pt idx="9">
                  <c:v>11.705930490480101</c:v>
                </c:pt>
                <c:pt idx="10">
                  <c:v>11.705161478821362</c:v>
                </c:pt>
                <c:pt idx="11">
                  <c:v>11.70301816648907</c:v>
                </c:pt>
                <c:pt idx="12">
                  <c:v>11.722703498611811</c:v>
                </c:pt>
                <c:pt idx="13">
                  <c:v>11.709681350882134</c:v>
                </c:pt>
                <c:pt idx="14">
                  <c:v>11.727006801577646</c:v>
                </c:pt>
                <c:pt idx="15">
                  <c:v>11.735047217830413</c:v>
                </c:pt>
                <c:pt idx="16">
                  <c:v>11.737429792136535</c:v>
                </c:pt>
                <c:pt idx="17">
                  <c:v>11.748985241550985</c:v>
                </c:pt>
                <c:pt idx="18">
                  <c:v>11.773651727433482</c:v>
                </c:pt>
                <c:pt idx="19">
                  <c:v>11.808607368170779</c:v>
                </c:pt>
                <c:pt idx="20">
                  <c:v>11.824936825066127</c:v>
                </c:pt>
                <c:pt idx="21">
                  <c:v>11.813338651775739</c:v>
                </c:pt>
                <c:pt idx="22">
                  <c:v>11.827736204810263</c:v>
                </c:pt>
                <c:pt idx="23">
                  <c:v>11.847908498039974</c:v>
                </c:pt>
                <c:pt idx="24">
                  <c:v>11.852018171863723</c:v>
                </c:pt>
                <c:pt idx="25">
                  <c:v>11.852018171863723</c:v>
                </c:pt>
                <c:pt idx="26">
                  <c:v>11.845749598766211</c:v>
                </c:pt>
                <c:pt idx="27">
                  <c:v>11.854385243102481</c:v>
                </c:pt>
                <c:pt idx="28">
                  <c:v>11.847996159666152</c:v>
                </c:pt>
                <c:pt idx="29">
                  <c:v>11.872107068532616</c:v>
                </c:pt>
                <c:pt idx="30">
                  <c:v>11.862769438557331</c:v>
                </c:pt>
                <c:pt idx="31">
                  <c:v>11.867367147805959</c:v>
                </c:pt>
                <c:pt idx="32">
                  <c:v>11.880152383626529</c:v>
                </c:pt>
                <c:pt idx="33">
                  <c:v>11.911701584927597</c:v>
                </c:pt>
                <c:pt idx="34">
                  <c:v>11.927070739909659</c:v>
                </c:pt>
                <c:pt idx="35">
                  <c:v>11.938563091260979</c:v>
                </c:pt>
                <c:pt idx="36">
                  <c:v>11.942377306897146</c:v>
                </c:pt>
                <c:pt idx="37">
                  <c:v>11.958560503199006</c:v>
                </c:pt>
                <c:pt idx="38">
                  <c:v>11.961798312585891</c:v>
                </c:pt>
                <c:pt idx="39">
                  <c:v>11.988820794920606</c:v>
                </c:pt>
                <c:pt idx="40">
                  <c:v>11.989381447228018</c:v>
                </c:pt>
                <c:pt idx="41">
                  <c:v>11.97654913637467</c:v>
                </c:pt>
                <c:pt idx="42">
                  <c:v>11.98325231783565</c:v>
                </c:pt>
                <c:pt idx="43">
                  <c:v>12.002457004943951</c:v>
                </c:pt>
                <c:pt idx="44">
                  <c:v>12.000361017301188</c:v>
                </c:pt>
                <c:pt idx="45">
                  <c:v>12.000891794590137</c:v>
                </c:pt>
                <c:pt idx="46">
                  <c:v>12.002812078296309</c:v>
                </c:pt>
                <c:pt idx="47">
                  <c:v>11.996744510668956</c:v>
                </c:pt>
                <c:pt idx="48">
                  <c:v>12.023095135941299</c:v>
                </c:pt>
                <c:pt idx="49">
                  <c:v>12.031623247632117</c:v>
                </c:pt>
                <c:pt idx="50">
                  <c:v>12.03851256777145</c:v>
                </c:pt>
                <c:pt idx="51">
                  <c:v>12.035303153572949</c:v>
                </c:pt>
                <c:pt idx="52">
                  <c:v>12.079411025923251</c:v>
                </c:pt>
                <c:pt idx="53">
                  <c:v>12.075572368714843</c:v>
                </c:pt>
                <c:pt idx="54">
                  <c:v>12.091179660420892</c:v>
                </c:pt>
                <c:pt idx="55">
                  <c:v>12.101132916750005</c:v>
                </c:pt>
                <c:pt idx="56">
                  <c:v>12.088546929705378</c:v>
                </c:pt>
                <c:pt idx="57">
                  <c:v>12.103486056755072</c:v>
                </c:pt>
                <c:pt idx="58">
                  <c:v>12.1107262331854</c:v>
                </c:pt>
                <c:pt idx="59">
                  <c:v>12.108040454553382</c:v>
                </c:pt>
                <c:pt idx="60">
                  <c:v>12.107386911935428</c:v>
                </c:pt>
                <c:pt idx="61">
                  <c:v>12.123125724709247</c:v>
                </c:pt>
                <c:pt idx="62">
                  <c:v>12.142095370373379</c:v>
                </c:pt>
                <c:pt idx="63">
                  <c:v>12.151061246470569</c:v>
                </c:pt>
                <c:pt idx="64">
                  <c:v>12.141000648786459</c:v>
                </c:pt>
                <c:pt idx="65">
                  <c:v>12.161836909006748</c:v>
                </c:pt>
                <c:pt idx="66">
                  <c:v>12.181130001684593</c:v>
                </c:pt>
                <c:pt idx="67">
                  <c:v>12.181853135294947</c:v>
                </c:pt>
                <c:pt idx="68">
                  <c:v>12.182021003944579</c:v>
                </c:pt>
                <c:pt idx="69">
                  <c:v>12.205095156449094</c:v>
                </c:pt>
                <c:pt idx="70">
                  <c:v>12.214728259210728</c:v>
                </c:pt>
                <c:pt idx="71">
                  <c:v>12.22869524862366</c:v>
                </c:pt>
                <c:pt idx="72">
                  <c:v>12.280641341027682</c:v>
                </c:pt>
                <c:pt idx="73">
                  <c:v>12.271719423292184</c:v>
                </c:pt>
                <c:pt idx="74">
                  <c:v>12.263514524344769</c:v>
                </c:pt>
                <c:pt idx="75">
                  <c:v>12.258956258848373</c:v>
                </c:pt>
                <c:pt idx="76">
                  <c:v>12.230954678966876</c:v>
                </c:pt>
                <c:pt idx="77">
                  <c:v>12.252832531383804</c:v>
                </c:pt>
                <c:pt idx="78">
                  <c:v>12.252353398094179</c:v>
                </c:pt>
                <c:pt idx="79">
                  <c:v>12.237755484238042</c:v>
                </c:pt>
                <c:pt idx="80">
                  <c:v>12.244062726990414</c:v>
                </c:pt>
                <c:pt idx="81">
                  <c:v>12.224453404251811</c:v>
                </c:pt>
                <c:pt idx="82">
                  <c:v>12.221303290383519</c:v>
                </c:pt>
                <c:pt idx="83">
                  <c:v>12.234789669627668</c:v>
                </c:pt>
                <c:pt idx="84">
                  <c:v>12.251169361364255</c:v>
                </c:pt>
                <c:pt idx="85">
                  <c:v>12.245864109235905</c:v>
                </c:pt>
                <c:pt idx="86">
                  <c:v>12.257269898720551</c:v>
                </c:pt>
                <c:pt idx="87">
                  <c:v>12.281098263744823</c:v>
                </c:pt>
                <c:pt idx="88">
                  <c:v>12.282796916214147</c:v>
                </c:pt>
                <c:pt idx="89">
                  <c:v>12.274828694805738</c:v>
                </c:pt>
                <c:pt idx="90">
                  <c:v>12.280703781039263</c:v>
                </c:pt>
                <c:pt idx="91">
                  <c:v>12.298561614610847</c:v>
                </c:pt>
                <c:pt idx="92">
                  <c:v>12.308484093340851</c:v>
                </c:pt>
                <c:pt idx="93">
                  <c:v>12.318006630471627</c:v>
                </c:pt>
                <c:pt idx="94">
                  <c:v>12.331391319375049</c:v>
                </c:pt>
                <c:pt idx="95">
                  <c:v>12.343136523967898</c:v>
                </c:pt>
                <c:pt idx="96">
                  <c:v>12.337378713276195</c:v>
                </c:pt>
                <c:pt idx="97">
                  <c:v>12.382180245356185</c:v>
                </c:pt>
                <c:pt idx="98">
                  <c:v>12.356081269414052</c:v>
                </c:pt>
                <c:pt idx="99">
                  <c:v>12.367793027927609</c:v>
                </c:pt>
                <c:pt idx="100">
                  <c:v>12.359551778760439</c:v>
                </c:pt>
                <c:pt idx="101">
                  <c:v>12.337289533797742</c:v>
                </c:pt>
                <c:pt idx="102">
                  <c:v>12.337950422550774</c:v>
                </c:pt>
                <c:pt idx="103">
                  <c:v>12.325561363284601</c:v>
                </c:pt>
                <c:pt idx="104">
                  <c:v>12.325474441970657</c:v>
                </c:pt>
                <c:pt idx="105">
                  <c:v>12.329118703101189</c:v>
                </c:pt>
                <c:pt idx="106">
                  <c:v>12.340671827239966</c:v>
                </c:pt>
                <c:pt idx="107">
                  <c:v>12.340643270692723</c:v>
                </c:pt>
                <c:pt idx="108">
                  <c:v>12.341205934906096</c:v>
                </c:pt>
                <c:pt idx="109">
                  <c:v>12.351821982723497</c:v>
                </c:pt>
                <c:pt idx="110">
                  <c:v>12.355438983678852</c:v>
                </c:pt>
                <c:pt idx="111">
                  <c:v>12.362834240134859</c:v>
                </c:pt>
                <c:pt idx="112">
                  <c:v>12.381195652875874</c:v>
                </c:pt>
                <c:pt idx="113">
                  <c:v>12.387421507187337</c:v>
                </c:pt>
                <c:pt idx="114">
                  <c:v>12.398152372213639</c:v>
                </c:pt>
                <c:pt idx="115">
                  <c:v>12.407240644417676</c:v>
                </c:pt>
                <c:pt idx="116">
                  <c:v>12.415909728326941</c:v>
                </c:pt>
                <c:pt idx="117">
                  <c:v>12.407184700028404</c:v>
                </c:pt>
                <c:pt idx="118">
                  <c:v>12.413424631356705</c:v>
                </c:pt>
                <c:pt idx="119">
                  <c:v>12.431352021762507</c:v>
                </c:pt>
                <c:pt idx="120">
                  <c:v>12.439738646298657</c:v>
                </c:pt>
                <c:pt idx="121">
                  <c:v>12.46038617411628</c:v>
                </c:pt>
                <c:pt idx="122">
                  <c:v>12.460724387123745</c:v>
                </c:pt>
                <c:pt idx="123">
                  <c:v>12.464462094079929</c:v>
                </c:pt>
                <c:pt idx="124">
                  <c:v>12.476514565610353</c:v>
                </c:pt>
                <c:pt idx="125">
                  <c:v>12.483505000211732</c:v>
                </c:pt>
                <c:pt idx="126">
                  <c:v>12.488118295780602</c:v>
                </c:pt>
                <c:pt idx="127">
                  <c:v>12.504414483480096</c:v>
                </c:pt>
                <c:pt idx="128">
                  <c:v>12.515304900418796</c:v>
                </c:pt>
                <c:pt idx="129">
                  <c:v>12.529084104691147</c:v>
                </c:pt>
                <c:pt idx="130">
                  <c:v>12.553328367552414</c:v>
                </c:pt>
                <c:pt idx="131">
                  <c:v>12.563523226774349</c:v>
                </c:pt>
                <c:pt idx="132">
                  <c:v>12.581965457505605</c:v>
                </c:pt>
                <c:pt idx="133">
                  <c:v>12.587208336733173</c:v>
                </c:pt>
                <c:pt idx="134">
                  <c:v>12.601863826213728</c:v>
                </c:pt>
                <c:pt idx="135">
                  <c:v>12.611702688489446</c:v>
                </c:pt>
                <c:pt idx="136">
                  <c:v>12.616017225751648</c:v>
                </c:pt>
                <c:pt idx="137">
                  <c:v>12.622783567008522</c:v>
                </c:pt>
                <c:pt idx="138">
                  <c:v>12.624301007761499</c:v>
                </c:pt>
                <c:pt idx="139">
                  <c:v>12.62479555955851</c:v>
                </c:pt>
                <c:pt idx="140">
                  <c:v>12.631346546903917</c:v>
                </c:pt>
                <c:pt idx="141">
                  <c:v>12.636398353798024</c:v>
                </c:pt>
                <c:pt idx="142">
                  <c:v>12.625808204524965</c:v>
                </c:pt>
                <c:pt idx="143">
                  <c:v>12.623063471169074</c:v>
                </c:pt>
                <c:pt idx="144">
                  <c:v>12.619660578585401</c:v>
                </c:pt>
                <c:pt idx="145">
                  <c:v>12.617874490044548</c:v>
                </c:pt>
                <c:pt idx="146">
                  <c:v>12.615238380856351</c:v>
                </c:pt>
                <c:pt idx="147">
                  <c:v>12.618237946208158</c:v>
                </c:pt>
                <c:pt idx="148">
                  <c:v>12.617294860134916</c:v>
                </c:pt>
                <c:pt idx="149">
                  <c:v>12.616291500230464</c:v>
                </c:pt>
                <c:pt idx="150">
                  <c:v>12.622108419986628</c:v>
                </c:pt>
                <c:pt idx="151">
                  <c:v>12.630385417886991</c:v>
                </c:pt>
                <c:pt idx="152">
                  <c:v>12.637654755169386</c:v>
                </c:pt>
                <c:pt idx="153">
                  <c:v>12.641554261520019</c:v>
                </c:pt>
                <c:pt idx="154">
                  <c:v>12.649358792465089</c:v>
                </c:pt>
                <c:pt idx="155">
                  <c:v>12.656790941544696</c:v>
                </c:pt>
                <c:pt idx="156">
                  <c:v>12.66852990114231</c:v>
                </c:pt>
                <c:pt idx="157">
                  <c:v>12.680423781810909</c:v>
                </c:pt>
                <c:pt idx="158">
                  <c:v>12.690289782590478</c:v>
                </c:pt>
                <c:pt idx="159">
                  <c:v>12.697430822413814</c:v>
                </c:pt>
                <c:pt idx="160">
                  <c:v>12.700783290949893</c:v>
                </c:pt>
                <c:pt idx="161">
                  <c:v>12.704662782587041</c:v>
                </c:pt>
                <c:pt idx="162">
                  <c:v>12.714388144823825</c:v>
                </c:pt>
                <c:pt idx="163">
                  <c:v>12.715505594906096</c:v>
                </c:pt>
                <c:pt idx="164">
                  <c:v>12.722449045241166</c:v>
                </c:pt>
                <c:pt idx="165">
                  <c:v>12.725297871240514</c:v>
                </c:pt>
                <c:pt idx="166">
                  <c:v>12.737285469979494</c:v>
                </c:pt>
                <c:pt idx="167">
                  <c:v>12.749802134098656</c:v>
                </c:pt>
                <c:pt idx="168">
                  <c:v>12.769477898162826</c:v>
                </c:pt>
                <c:pt idx="169">
                  <c:v>12.777701910912455</c:v>
                </c:pt>
                <c:pt idx="170">
                  <c:v>12.784786413149128</c:v>
                </c:pt>
                <c:pt idx="171">
                  <c:v>12.796253530352431</c:v>
                </c:pt>
                <c:pt idx="172">
                  <c:v>12.805406653952982</c:v>
                </c:pt>
                <c:pt idx="173">
                  <c:v>12.815627607272686</c:v>
                </c:pt>
                <c:pt idx="174">
                  <c:v>12.821745931573684</c:v>
                </c:pt>
                <c:pt idx="175">
                  <c:v>12.831691882320069</c:v>
                </c:pt>
                <c:pt idx="176">
                  <c:v>12.837480105741529</c:v>
                </c:pt>
                <c:pt idx="177">
                  <c:v>12.83946280687257</c:v>
                </c:pt>
                <c:pt idx="178">
                  <c:v>12.856486027327493</c:v>
                </c:pt>
                <c:pt idx="179">
                  <c:v>12.87146673471489</c:v>
                </c:pt>
                <c:pt idx="180">
                  <c:v>12.878507523225334</c:v>
                </c:pt>
                <c:pt idx="181">
                  <c:v>12.884395062422541</c:v>
                </c:pt>
                <c:pt idx="182">
                  <c:v>12.888418163129</c:v>
                </c:pt>
                <c:pt idx="183">
                  <c:v>12.890002440340366</c:v>
                </c:pt>
                <c:pt idx="184">
                  <c:v>12.902480690737715</c:v>
                </c:pt>
                <c:pt idx="185">
                  <c:v>12.91016327363891</c:v>
                </c:pt>
                <c:pt idx="186">
                  <c:v>12.917068839716633</c:v>
                </c:pt>
                <c:pt idx="187">
                  <c:v>12.920614669556377</c:v>
                </c:pt>
                <c:pt idx="188">
                  <c:v>12.924942481690017</c:v>
                </c:pt>
                <c:pt idx="189">
                  <c:v>12.929831893039683</c:v>
                </c:pt>
                <c:pt idx="190">
                  <c:v>12.935883185461515</c:v>
                </c:pt>
                <c:pt idx="191">
                  <c:v>12.944577375765686</c:v>
                </c:pt>
                <c:pt idx="192">
                  <c:v>12.952285244393082</c:v>
                </c:pt>
                <c:pt idx="193">
                  <c:v>12.960920420009316</c:v>
                </c:pt>
                <c:pt idx="194">
                  <c:v>12.9718185076637</c:v>
                </c:pt>
                <c:pt idx="195">
                  <c:v>12.981955882575461</c:v>
                </c:pt>
                <c:pt idx="196">
                  <c:v>12.984843319587151</c:v>
                </c:pt>
                <c:pt idx="197">
                  <c:v>12.988932283701068</c:v>
                </c:pt>
                <c:pt idx="198">
                  <c:v>12.990279564723211</c:v>
                </c:pt>
                <c:pt idx="199">
                  <c:v>12.99291213855887</c:v>
                </c:pt>
                <c:pt idx="200">
                  <c:v>13.001079463281847</c:v>
                </c:pt>
                <c:pt idx="201">
                  <c:v>13.011923316003204</c:v>
                </c:pt>
                <c:pt idx="202">
                  <c:v>13.023658842252187</c:v>
                </c:pt>
                <c:pt idx="203">
                  <c:v>13.036610200517215</c:v>
                </c:pt>
                <c:pt idx="204">
                  <c:v>13.041692708999275</c:v>
                </c:pt>
                <c:pt idx="205">
                  <c:v>13.043440261333386</c:v>
                </c:pt>
                <c:pt idx="206">
                  <c:v>13.044484368130677</c:v>
                </c:pt>
                <c:pt idx="207">
                  <c:v>13.049061287931051</c:v>
                </c:pt>
                <c:pt idx="208">
                  <c:v>13.05873051790255</c:v>
                </c:pt>
                <c:pt idx="209">
                  <c:v>13.065026448645739</c:v>
                </c:pt>
                <c:pt idx="210">
                  <c:v>13.072190206039123</c:v>
                </c:pt>
                <c:pt idx="211">
                  <c:v>13.076849197266927</c:v>
                </c:pt>
                <c:pt idx="212">
                  <c:v>13.082460225207473</c:v>
                </c:pt>
                <c:pt idx="213">
                  <c:v>13.076827194727166</c:v>
                </c:pt>
                <c:pt idx="214">
                  <c:v>13.061767783602596</c:v>
                </c:pt>
                <c:pt idx="215">
                  <c:v>13.040379036371359</c:v>
                </c:pt>
                <c:pt idx="216">
                  <c:v>13.023241702790768</c:v>
                </c:pt>
                <c:pt idx="217">
                  <c:v>13.021600845853991</c:v>
                </c:pt>
                <c:pt idx="218">
                  <c:v>13.022988268678576</c:v>
                </c:pt>
                <c:pt idx="219">
                  <c:v>13.025988846332368</c:v>
                </c:pt>
                <c:pt idx="220">
                  <c:v>13.032514645594539</c:v>
                </c:pt>
                <c:pt idx="221">
                  <c:v>13.042444033768646</c:v>
                </c:pt>
                <c:pt idx="222">
                  <c:v>13.050526624097062</c:v>
                </c:pt>
                <c:pt idx="223">
                  <c:v>13.050199060990476</c:v>
                </c:pt>
                <c:pt idx="224">
                  <c:v>13.054115919765232</c:v>
                </c:pt>
                <c:pt idx="225">
                  <c:v>13.054891158770461</c:v>
                </c:pt>
                <c:pt idx="226">
                  <c:v>13.057873668634736</c:v>
                </c:pt>
                <c:pt idx="227">
                  <c:v>13.059453391372088</c:v>
                </c:pt>
                <c:pt idx="228">
                  <c:v>13.066860158629499</c:v>
                </c:pt>
                <c:pt idx="229">
                  <c:v>13.065473273031452</c:v>
                </c:pt>
                <c:pt idx="230">
                  <c:v>13.077444604746512</c:v>
                </c:pt>
                <c:pt idx="231">
                  <c:v>13.075115100838095</c:v>
                </c:pt>
                <c:pt idx="232">
                  <c:v>13.079788473809886</c:v>
                </c:pt>
                <c:pt idx="233">
                  <c:v>13.088203644857508</c:v>
                </c:pt>
                <c:pt idx="234">
                  <c:v>13.097610013782983</c:v>
                </c:pt>
                <c:pt idx="235">
                  <c:v>13.103540076236978</c:v>
                </c:pt>
                <c:pt idx="236">
                  <c:v>13.111738782687871</c:v>
                </c:pt>
                <c:pt idx="237">
                  <c:v>13.118361826551254</c:v>
                </c:pt>
                <c:pt idx="238">
                  <c:v>13.123342620308133</c:v>
                </c:pt>
                <c:pt idx="239">
                  <c:v>13.129433512160865</c:v>
                </c:pt>
                <c:pt idx="240">
                  <c:v>13.134760572612448</c:v>
                </c:pt>
                <c:pt idx="241">
                  <c:v>13.142195114542341</c:v>
                </c:pt>
                <c:pt idx="242">
                  <c:v>13.14591591940262</c:v>
                </c:pt>
                <c:pt idx="243">
                  <c:v>13.153146161134519</c:v>
                </c:pt>
                <c:pt idx="244">
                  <c:v>13.155091948861905</c:v>
                </c:pt>
                <c:pt idx="245">
                  <c:v>13.159604856788979</c:v>
                </c:pt>
                <c:pt idx="246">
                  <c:v>13.162329454796453</c:v>
                </c:pt>
                <c:pt idx="247">
                  <c:v>13.168060651077266</c:v>
                </c:pt>
                <c:pt idx="248">
                  <c:v>13.173617102663709</c:v>
                </c:pt>
                <c:pt idx="249">
                  <c:v>13.176231075907324</c:v>
                </c:pt>
                <c:pt idx="250">
                  <c:v>13.179998647847391</c:v>
                </c:pt>
                <c:pt idx="251">
                  <c:v>13.183677449516235</c:v>
                </c:pt>
                <c:pt idx="252">
                  <c:v>13.184635597541655</c:v>
                </c:pt>
                <c:pt idx="253">
                  <c:v>13.188214913915326</c:v>
                </c:pt>
                <c:pt idx="254">
                  <c:v>13.19401115444353</c:v>
                </c:pt>
                <c:pt idx="255">
                  <c:v>13.196430167227536</c:v>
                </c:pt>
                <c:pt idx="256">
                  <c:v>13.201590094533049</c:v>
                </c:pt>
                <c:pt idx="257">
                  <c:v>13.20339818761285</c:v>
                </c:pt>
                <c:pt idx="258">
                  <c:v>13.207934042269722</c:v>
                </c:pt>
                <c:pt idx="259">
                  <c:v>13.2079548893487</c:v>
                </c:pt>
                <c:pt idx="260">
                  <c:v>13.179258800811198</c:v>
                </c:pt>
                <c:pt idx="261">
                  <c:v>12.962464960940922</c:v>
                </c:pt>
                <c:pt idx="262">
                  <c:v>13.119633221385374</c:v>
                </c:pt>
                <c:pt idx="263">
                  <c:v>13.132089370970963</c:v>
                </c:pt>
                <c:pt idx="264">
                  <c:v>13.116129702648809</c:v>
                </c:pt>
                <c:pt idx="265">
                  <c:v>13.162737271542602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DE-48A5-8159-1DA8F310F477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graphs'!$AI$9:$AI$274</c:f>
              <c:numCache>
                <c:formatCode>General</c:formatCode>
                <c:ptCount val="266"/>
                <c:pt idx="0">
                  <c:v>11.658299765285522</c:v>
                </c:pt>
                <c:pt idx="1">
                  <c:v>11.66385055517331</c:v>
                </c:pt>
                <c:pt idx="2">
                  <c:v>11.669406473053357</c:v>
                </c:pt>
                <c:pt idx="3">
                  <c:v>11.67497738021018</c:v>
                </c:pt>
                <c:pt idx="4">
                  <c:v>11.68058161946337</c:v>
                </c:pt>
                <c:pt idx="5">
                  <c:v>11.686238814317168</c:v>
                </c:pt>
                <c:pt idx="6">
                  <c:v>11.691983063874991</c:v>
                </c:pt>
                <c:pt idx="7">
                  <c:v>11.697853127625729</c:v>
                </c:pt>
                <c:pt idx="8">
                  <c:v>11.703884216675497</c:v>
                </c:pt>
                <c:pt idx="9">
                  <c:v>11.710105732696654</c:v>
                </c:pt>
                <c:pt idx="10">
                  <c:v>11.716552940680675</c:v>
                </c:pt>
                <c:pt idx="11">
                  <c:v>11.723258496092647</c:v>
                </c:pt>
                <c:pt idx="12">
                  <c:v>11.730247934733997</c:v>
                </c:pt>
                <c:pt idx="13">
                  <c:v>11.737534142200145</c:v>
                </c:pt>
                <c:pt idx="14">
                  <c:v>11.745125288813936</c:v>
                </c:pt>
                <c:pt idx="15">
                  <c:v>11.75301213690364</c:v>
                </c:pt>
                <c:pt idx="16">
                  <c:v>11.761174124743007</c:v>
                </c:pt>
                <c:pt idx="17">
                  <c:v>11.769579462531366</c:v>
                </c:pt>
                <c:pt idx="18">
                  <c:v>11.778181520260164</c:v>
                </c:pt>
                <c:pt idx="19">
                  <c:v>11.786920796532732</c:v>
                </c:pt>
                <c:pt idx="20">
                  <c:v>11.795734958831884</c:v>
                </c:pt>
                <c:pt idx="21">
                  <c:v>11.804575228747712</c:v>
                </c:pt>
                <c:pt idx="22">
                  <c:v>11.813411079036699</c:v>
                </c:pt>
                <c:pt idx="23">
                  <c:v>11.822217459594723</c:v>
                </c:pt>
                <c:pt idx="24">
                  <c:v>11.830978273521271</c:v>
                </c:pt>
                <c:pt idx="25">
                  <c:v>11.839693480814862</c:v>
                </c:pt>
                <c:pt idx="26">
                  <c:v>11.848376191410475</c:v>
                </c:pt>
                <c:pt idx="27">
                  <c:v>11.857047218174998</c:v>
                </c:pt>
                <c:pt idx="28">
                  <c:v>11.865725732354917</c:v>
                </c:pt>
                <c:pt idx="29">
                  <c:v>11.874429241462298</c:v>
                </c:pt>
                <c:pt idx="30">
                  <c:v>11.883164172026275</c:v>
                </c:pt>
                <c:pt idx="31">
                  <c:v>11.891935499217903</c:v>
                </c:pt>
                <c:pt idx="32">
                  <c:v>11.900735451499816</c:v>
                </c:pt>
                <c:pt idx="33">
                  <c:v>11.909540902115019</c:v>
                </c:pt>
                <c:pt idx="34">
                  <c:v>11.918315859889093</c:v>
                </c:pt>
                <c:pt idx="35">
                  <c:v>11.927025684074378</c:v>
                </c:pt>
                <c:pt idx="36">
                  <c:v>11.935641205723226</c:v>
                </c:pt>
                <c:pt idx="37">
                  <c:v>11.944140466767475</c:v>
                </c:pt>
                <c:pt idx="38">
                  <c:v>11.952505719202202</c:v>
                </c:pt>
                <c:pt idx="39">
                  <c:v>11.960728227545253</c:v>
                </c:pt>
                <c:pt idx="40">
                  <c:v>11.968805064185339</c:v>
                </c:pt>
                <c:pt idx="41">
                  <c:v>11.976750859365783</c:v>
                </c:pt>
                <c:pt idx="42">
                  <c:v>11.984593103569308</c:v>
                </c:pt>
                <c:pt idx="43">
                  <c:v>11.992359161201771</c:v>
                </c:pt>
                <c:pt idx="44">
                  <c:v>12.000075558677944</c:v>
                </c:pt>
                <c:pt idx="45">
                  <c:v>12.007775133564937</c:v>
                </c:pt>
                <c:pt idx="46">
                  <c:v>12.015490901841504</c:v>
                </c:pt>
                <c:pt idx="47">
                  <c:v>12.023251577399536</c:v>
                </c:pt>
                <c:pt idx="48">
                  <c:v>12.031077949866209</c:v>
                </c:pt>
                <c:pt idx="49">
                  <c:v>12.038974241951991</c:v>
                </c:pt>
                <c:pt idx="50">
                  <c:v>12.046939687108647</c:v>
                </c:pt>
                <c:pt idx="51">
                  <c:v>12.054968924416494</c:v>
                </c:pt>
                <c:pt idx="52">
                  <c:v>12.06305132600626</c:v>
                </c:pt>
                <c:pt idx="53">
                  <c:v>12.0711639729019</c:v>
                </c:pt>
                <c:pt idx="54">
                  <c:v>12.079294170939818</c:v>
                </c:pt>
                <c:pt idx="55">
                  <c:v>12.087431981203801</c:v>
                </c:pt>
                <c:pt idx="56">
                  <c:v>12.095574893208564</c:v>
                </c:pt>
                <c:pt idx="57">
                  <c:v>12.103728959553534</c:v>
                </c:pt>
                <c:pt idx="58">
                  <c:v>12.111895840360951</c:v>
                </c:pt>
                <c:pt idx="59">
                  <c:v>12.120077043938808</c:v>
                </c:pt>
                <c:pt idx="60">
                  <c:v>12.128273347590614</c:v>
                </c:pt>
                <c:pt idx="61">
                  <c:v>12.136478005751512</c:v>
                </c:pt>
                <c:pt idx="62">
                  <c:v>12.144671218834358</c:v>
                </c:pt>
                <c:pt idx="63">
                  <c:v>12.152824842076358</c:v>
                </c:pt>
                <c:pt idx="64">
                  <c:v>12.160909120809432</c:v>
                </c:pt>
                <c:pt idx="65">
                  <c:v>12.168893198118246</c:v>
                </c:pt>
                <c:pt idx="66">
                  <c:v>12.176733774292453</c:v>
                </c:pt>
                <c:pt idx="67">
                  <c:v>12.18438313944101</c:v>
                </c:pt>
                <c:pt idx="68">
                  <c:v>12.191796331314992</c:v>
                </c:pt>
                <c:pt idx="69">
                  <c:v>12.19892680641288</c:v>
                </c:pt>
                <c:pt idx="70">
                  <c:v>12.205721911653553</c:v>
                </c:pt>
                <c:pt idx="71">
                  <c:v>12.21213284917466</c:v>
                </c:pt>
                <c:pt idx="72">
                  <c:v>12.218116450081073</c:v>
                </c:pt>
                <c:pt idx="73">
                  <c:v>12.223639896977321</c:v>
                </c:pt>
                <c:pt idx="74">
                  <c:v>12.228709450524777</c:v>
                </c:pt>
                <c:pt idx="75">
                  <c:v>12.233361421088759</c:v>
                </c:pt>
                <c:pt idx="76">
                  <c:v>12.237653872205723</c:v>
                </c:pt>
                <c:pt idx="77">
                  <c:v>12.241660864185723</c:v>
                </c:pt>
                <c:pt idx="78">
                  <c:v>12.245452270343041</c:v>
                </c:pt>
                <c:pt idx="79">
                  <c:v>12.249104946283952</c:v>
                </c:pt>
                <c:pt idx="80">
                  <c:v>12.25270006081958</c:v>
                </c:pt>
                <c:pt idx="81">
                  <c:v>12.256311689347269</c:v>
                </c:pt>
                <c:pt idx="82">
                  <c:v>12.260008508930724</c:v>
                </c:pt>
                <c:pt idx="83">
                  <c:v>12.263839285205464</c:v>
                </c:pt>
                <c:pt idx="84">
                  <c:v>12.267828593045412</c:v>
                </c:pt>
                <c:pt idx="85">
                  <c:v>12.271982851314757</c:v>
                </c:pt>
                <c:pt idx="86">
                  <c:v>12.276298066857885</c:v>
                </c:pt>
                <c:pt idx="87">
                  <c:v>12.280753922305379</c:v>
                </c:pt>
                <c:pt idx="88">
                  <c:v>12.285318207682739</c:v>
                </c:pt>
                <c:pt idx="89">
                  <c:v>12.289958928228863</c:v>
                </c:pt>
                <c:pt idx="90">
                  <c:v>12.294642513375484</c:v>
                </c:pt>
                <c:pt idx="91">
                  <c:v>12.299325936158445</c:v>
                </c:pt>
                <c:pt idx="92">
                  <c:v>12.303957457905879</c:v>
                </c:pt>
                <c:pt idx="93">
                  <c:v>12.308484862244951</c:v>
                </c:pt>
                <c:pt idx="94">
                  <c:v>12.312858761949968</c:v>
                </c:pt>
                <c:pt idx="95">
                  <c:v>12.317035720900384</c:v>
                </c:pt>
                <c:pt idx="96">
                  <c:v>12.32098388582404</c:v>
                </c:pt>
                <c:pt idx="97">
                  <c:v>12.324687716450697</c:v>
                </c:pt>
                <c:pt idx="98">
                  <c:v>12.328141919277273</c:v>
                </c:pt>
                <c:pt idx="99">
                  <c:v>12.331377133631253</c:v>
                </c:pt>
                <c:pt idx="100">
                  <c:v>12.334441460933958</c:v>
                </c:pt>
                <c:pt idx="101">
                  <c:v>12.337405762540641</c:v>
                </c:pt>
                <c:pt idx="102">
                  <c:v>12.3403565937552</c:v>
                </c:pt>
                <c:pt idx="103">
                  <c:v>12.343380437238569</c:v>
                </c:pt>
                <c:pt idx="104">
                  <c:v>12.346562271794681</c:v>
                </c:pt>
                <c:pt idx="105">
                  <c:v>12.349975939306251</c:v>
                </c:pt>
                <c:pt idx="106">
                  <c:v>12.353682101762351</c:v>
                </c:pt>
                <c:pt idx="107">
                  <c:v>12.357728385379424</c:v>
                </c:pt>
                <c:pt idx="108">
                  <c:v>12.362154284952341</c:v>
                </c:pt>
                <c:pt idx="109">
                  <c:v>12.366988617079292</c:v>
                </c:pt>
                <c:pt idx="110">
                  <c:v>12.372247105639687</c:v>
                </c:pt>
                <c:pt idx="111">
                  <c:v>12.377935995366462</c:v>
                </c:pt>
                <c:pt idx="112">
                  <c:v>12.384051025916328</c:v>
                </c:pt>
                <c:pt idx="113">
                  <c:v>12.390578498348976</c:v>
                </c:pt>
                <c:pt idx="114">
                  <c:v>12.397502929115946</c:v>
                </c:pt>
                <c:pt idx="115">
                  <c:v>12.404806861549304</c:v>
                </c:pt>
                <c:pt idx="116">
                  <c:v>12.412473244883047</c:v>
                </c:pt>
                <c:pt idx="117">
                  <c:v>12.420486549465469</c:v>
                </c:pt>
                <c:pt idx="118">
                  <c:v>12.428833393447011</c:v>
                </c:pt>
                <c:pt idx="119">
                  <c:v>12.437492081322219</c:v>
                </c:pt>
                <c:pt idx="120">
                  <c:v>12.446431287109332</c:v>
                </c:pt>
                <c:pt idx="121">
                  <c:v>12.455615847289364</c:v>
                </c:pt>
                <c:pt idx="122">
                  <c:v>12.46500641544282</c:v>
                </c:pt>
                <c:pt idx="123">
                  <c:v>12.474566626604473</c:v>
                </c:pt>
                <c:pt idx="124">
                  <c:v>12.484257439541393</c:v>
                </c:pt>
                <c:pt idx="125">
                  <c:v>12.494033497687827</c:v>
                </c:pt>
                <c:pt idx="126">
                  <c:v>12.503844605181811</c:v>
                </c:pt>
                <c:pt idx="127">
                  <c:v>12.513633985850459</c:v>
                </c:pt>
                <c:pt idx="128">
                  <c:v>12.52333503457751</c:v>
                </c:pt>
                <c:pt idx="129">
                  <c:v>12.53287538405772</c:v>
                </c:pt>
                <c:pt idx="130">
                  <c:v>12.542177648152</c:v>
                </c:pt>
                <c:pt idx="131">
                  <c:v>12.55116207117166</c:v>
                </c:pt>
                <c:pt idx="132">
                  <c:v>12.559755866627635</c:v>
                </c:pt>
                <c:pt idx="133">
                  <c:v>12.567893973753106</c:v>
                </c:pt>
                <c:pt idx="134">
                  <c:v>12.57552521277556</c:v>
                </c:pt>
                <c:pt idx="135">
                  <c:v>12.582610475399338</c:v>
                </c:pt>
                <c:pt idx="136">
                  <c:v>12.589127114962189</c:v>
                </c:pt>
                <c:pt idx="137">
                  <c:v>12.595070667435035</c:v>
                </c:pt>
                <c:pt idx="138">
                  <c:v>12.600453475108045</c:v>
                </c:pt>
                <c:pt idx="139">
                  <c:v>12.605305200833621</c:v>
                </c:pt>
                <c:pt idx="140">
                  <c:v>12.609670412172074</c:v>
                </c:pt>
                <c:pt idx="141">
                  <c:v>12.613605858157916</c:v>
                </c:pt>
                <c:pt idx="142">
                  <c:v>12.617181835409873</c:v>
                </c:pt>
                <c:pt idx="143">
                  <c:v>12.620482885856443</c:v>
                </c:pt>
                <c:pt idx="144">
                  <c:v>12.62359894290682</c:v>
                </c:pt>
                <c:pt idx="145">
                  <c:v>12.626621552836022</c:v>
                </c:pt>
                <c:pt idx="146">
                  <c:v>12.629639800441364</c:v>
                </c:pt>
                <c:pt idx="147">
                  <c:v>12.632737303605916</c:v>
                </c:pt>
                <c:pt idx="148">
                  <c:v>12.635988679325505</c:v>
                </c:pt>
                <c:pt idx="149">
                  <c:v>12.639459482497591</c:v>
                </c:pt>
                <c:pt idx="150">
                  <c:v>12.643203584382634</c:v>
                </c:pt>
                <c:pt idx="151">
                  <c:v>12.647260376252179</c:v>
                </c:pt>
                <c:pt idx="152">
                  <c:v>12.651656064900019</c:v>
                </c:pt>
                <c:pt idx="153">
                  <c:v>12.656406310270974</c:v>
                </c:pt>
                <c:pt idx="154">
                  <c:v>12.661518021491283</c:v>
                </c:pt>
                <c:pt idx="155">
                  <c:v>12.666988825156714</c:v>
                </c:pt>
                <c:pt idx="156">
                  <c:v>12.672808748344895</c:v>
                </c:pt>
                <c:pt idx="157">
                  <c:v>12.678961444456196</c:v>
                </c:pt>
                <c:pt idx="158">
                  <c:v>12.685427892611482</c:v>
                </c:pt>
                <c:pt idx="159">
                  <c:v>12.692189985892471</c:v>
                </c:pt>
                <c:pt idx="160">
                  <c:v>12.699232656062113</c:v>
                </c:pt>
                <c:pt idx="161">
                  <c:v>12.70654411040619</c:v>
                </c:pt>
                <c:pt idx="162">
                  <c:v>12.714113525357286</c:v>
                </c:pt>
                <c:pt idx="163">
                  <c:v>12.721928901518098</c:v>
                </c:pt>
                <c:pt idx="164">
                  <c:v>12.729978411128492</c:v>
                </c:pt>
                <c:pt idx="165">
                  <c:v>12.738246211861703</c:v>
                </c:pt>
                <c:pt idx="166">
                  <c:v>12.746711755537286</c:v>
                </c:pt>
                <c:pt idx="167">
                  <c:v>12.755346401261905</c:v>
                </c:pt>
                <c:pt idx="168">
                  <c:v>12.764115616713754</c:v>
                </c:pt>
                <c:pt idx="169">
                  <c:v>12.772981404404046</c:v>
                </c:pt>
                <c:pt idx="170">
                  <c:v>12.781909118269898</c:v>
                </c:pt>
                <c:pt idx="171">
                  <c:v>12.790867062564992</c:v>
                </c:pt>
                <c:pt idx="172">
                  <c:v>12.799825339852314</c:v>
                </c:pt>
                <c:pt idx="173">
                  <c:v>12.808757419237214</c:v>
                </c:pt>
                <c:pt idx="174">
                  <c:v>12.817640258146358</c:v>
                </c:pt>
                <c:pt idx="175">
                  <c:v>12.826455107873931</c:v>
                </c:pt>
                <c:pt idx="176">
                  <c:v>12.835185785760011</c:v>
                </c:pt>
                <c:pt idx="177">
                  <c:v>12.843819382128705</c:v>
                </c:pt>
                <c:pt idx="178">
                  <c:v>12.852344421254113</c:v>
                </c:pt>
                <c:pt idx="179">
                  <c:v>12.860746704550795</c:v>
                </c:pt>
                <c:pt idx="180">
                  <c:v>12.86901462193711</c:v>
                </c:pt>
                <c:pt idx="181">
                  <c:v>12.877143263350268</c:v>
                </c:pt>
                <c:pt idx="182">
                  <c:v>12.885133651790785</c:v>
                </c:pt>
                <c:pt idx="183">
                  <c:v>12.892991342633595</c:v>
                </c:pt>
                <c:pt idx="184">
                  <c:v>12.900723944073224</c:v>
                </c:pt>
                <c:pt idx="185">
                  <c:v>12.908337196240266</c:v>
                </c:pt>
                <c:pt idx="186">
                  <c:v>12.915837937231974</c:v>
                </c:pt>
                <c:pt idx="187">
                  <c:v>12.923234146443974</c:v>
                </c:pt>
                <c:pt idx="188">
                  <c:v>12.93053457258595</c:v>
                </c:pt>
                <c:pt idx="189">
                  <c:v>12.937746327194526</c:v>
                </c:pt>
                <c:pt idx="190">
                  <c:v>12.944873026749519</c:v>
                </c:pt>
                <c:pt idx="191">
                  <c:v>12.951913341209398</c:v>
                </c:pt>
                <c:pt idx="192">
                  <c:v>12.958860321881827</c:v>
                </c:pt>
                <c:pt idx="193">
                  <c:v>12.965702435096073</c:v>
                </c:pt>
                <c:pt idx="194">
                  <c:v>12.972424037757971</c:v>
                </c:pt>
                <c:pt idx="195">
                  <c:v>12.979006498013927</c:v>
                </c:pt>
                <c:pt idx="196">
                  <c:v>12.985430805554037</c:v>
                </c:pt>
                <c:pt idx="197">
                  <c:v>12.99167979343375</c:v>
                </c:pt>
                <c:pt idx="198">
                  <c:v>12.997735927529787</c:v>
                </c:pt>
                <c:pt idx="199">
                  <c:v>13.003579956525282</c:v>
                </c:pt>
                <c:pt idx="200">
                  <c:v>13.009187968876619</c:v>
                </c:pt>
                <c:pt idx="201">
                  <c:v>13.014529385653951</c:v>
                </c:pt>
                <c:pt idx="202">
                  <c:v>13.019568560111434</c:v>
                </c:pt>
                <c:pt idx="203">
                  <c:v>13.024268216709695</c:v>
                </c:pt>
                <c:pt idx="204">
                  <c:v>13.028593636335698</c:v>
                </c:pt>
                <c:pt idx="205">
                  <c:v>13.032517813616289</c:v>
                </c:pt>
                <c:pt idx="206">
                  <c:v>13.036021930098729</c:v>
                </c:pt>
                <c:pt idx="207">
                  <c:v>13.039093993860096</c:v>
                </c:pt>
                <c:pt idx="208">
                  <c:v>13.041727302001242</c:v>
                </c:pt>
                <c:pt idx="209">
                  <c:v>13.043921381181811</c:v>
                </c:pt>
                <c:pt idx="210">
                  <c:v>13.045686385071386</c:v>
                </c:pt>
                <c:pt idx="211">
                  <c:v>13.047045658006716</c:v>
                </c:pt>
                <c:pt idx="212">
                  <c:v>13.048039109212658</c:v>
                </c:pt>
                <c:pt idx="213">
                  <c:v>13.048725275126104</c:v>
                </c:pt>
                <c:pt idx="214">
                  <c:v>13.049184205381447</c:v>
                </c:pt>
                <c:pt idx="215">
                  <c:v>13.049513513312828</c:v>
                </c:pt>
                <c:pt idx="216">
                  <c:v>13.049818676990775</c:v>
                </c:pt>
                <c:pt idx="217">
                  <c:v>13.05019946543773</c:v>
                </c:pt>
                <c:pt idx="218">
                  <c:v>13.050739037067263</c:v>
                </c:pt>
                <c:pt idx="219">
                  <c:v>13.051502676155703</c:v>
                </c:pt>
                <c:pt idx="220">
                  <c:v>13.052538322749136</c:v>
                </c:pt>
                <c:pt idx="221">
                  <c:v>13.053877970750007</c:v>
                </c:pt>
                <c:pt idx="222">
                  <c:v>13.055541099262541</c:v>
                </c:pt>
                <c:pt idx="223">
                  <c:v>13.057540041180353</c:v>
                </c:pt>
                <c:pt idx="224">
                  <c:v>13.059883995350079</c:v>
                </c:pt>
                <c:pt idx="225">
                  <c:v>13.062577572505736</c:v>
                </c:pt>
                <c:pt idx="226">
                  <c:v>13.0656217783341</c:v>
                </c:pt>
                <c:pt idx="227">
                  <c:v>13.069012814513364</c:v>
                </c:pt>
                <c:pt idx="228">
                  <c:v>13.072742040153164</c:v>
                </c:pt>
                <c:pt idx="229">
                  <c:v>13.076794839723664</c:v>
                </c:pt>
                <c:pt idx="230">
                  <c:v>13.081152921519077</c:v>
                </c:pt>
                <c:pt idx="231">
                  <c:v>13.085790917854432</c:v>
                </c:pt>
                <c:pt idx="232">
                  <c:v>13.090681143346771</c:v>
                </c:pt>
                <c:pt idx="233">
                  <c:v>13.095789240227507</c:v>
                </c:pt>
                <c:pt idx="234">
                  <c:v>13.101074042809591</c:v>
                </c:pt>
                <c:pt idx="235">
                  <c:v>13.106489644408862</c:v>
                </c:pt>
                <c:pt idx="236">
                  <c:v>13.111987973323021</c:v>
                </c:pt>
                <c:pt idx="237">
                  <c:v>13.117519114369662</c:v>
                </c:pt>
                <c:pt idx="238">
                  <c:v>13.123032996622229</c:v>
                </c:pt>
                <c:pt idx="239">
                  <c:v>13.128480075849279</c:v>
                </c:pt>
                <c:pt idx="240">
                  <c:v>13.133811001334172</c:v>
                </c:pt>
                <c:pt idx="241">
                  <c:v>13.138977018257963</c:v>
                </c:pt>
                <c:pt idx="242">
                  <c:v>13.143929965283757</c:v>
                </c:pt>
                <c:pt idx="243">
                  <c:v>13.148623692384835</c:v>
                </c:pt>
                <c:pt idx="244">
                  <c:v>13.153013290755798</c:v>
                </c:pt>
                <c:pt idx="245">
                  <c:v>13.157056678134214</c:v>
                </c:pt>
                <c:pt idx="246">
                  <c:v>13.160713071418972</c:v>
                </c:pt>
                <c:pt idx="247">
                  <c:v>13.163943280120616</c:v>
                </c:pt>
                <c:pt idx="248">
                  <c:v>13.166709123989307</c:v>
                </c:pt>
                <c:pt idx="249">
                  <c:v>13.168974996132048</c:v>
                </c:pt>
                <c:pt idx="250">
                  <c:v>13.170709607142516</c:v>
                </c:pt>
                <c:pt idx="251">
                  <c:v>13.171886202664249</c:v>
                </c:pt>
                <c:pt idx="252">
                  <c:v>13.172483833991228</c:v>
                </c:pt>
                <c:pt idx="253">
                  <c:v>13.172488921946716</c:v>
                </c:pt>
                <c:pt idx="254">
                  <c:v>13.171895482206194</c:v>
                </c:pt>
                <c:pt idx="255">
                  <c:v>13.170707359190127</c:v>
                </c:pt>
                <c:pt idx="256">
                  <c:v>13.168942219614124</c:v>
                </c:pt>
                <c:pt idx="257">
                  <c:v>13.16663380694882</c:v>
                </c:pt>
                <c:pt idx="258">
                  <c:v>13.163836269586673</c:v>
                </c:pt>
                <c:pt idx="259">
                  <c:v>13.160626733658058</c:v>
                </c:pt>
                <c:pt idx="260">
                  <c:v>13.157109886401274</c:v>
                </c:pt>
                <c:pt idx="261">
                  <c:v>13.153419995151932</c:v>
                </c:pt>
                <c:pt idx="262">
                  <c:v>13.149705170317144</c:v>
                </c:pt>
                <c:pt idx="263">
                  <c:v>13.145994175407646</c:v>
                </c:pt>
                <c:pt idx="264">
                  <c:v>13.142296978966087</c:v>
                </c:pt>
                <c:pt idx="265">
                  <c:v>13.138614859032348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DE-48A5-8159-1DA8F310F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4024"/>
        <c:axId val="230362456"/>
      </c:lineChart>
      <c:catAx>
        <c:axId val="23036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2456"/>
        <c:crosses val="autoZero"/>
        <c:auto val="1"/>
        <c:lblAlgn val="ctr"/>
        <c:lblOffset val="100"/>
        <c:noMultiLvlLbl val="0"/>
      </c:catAx>
      <c:valAx>
        <c:axId val="23036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Priv cons and trend </a:t>
            </a:r>
            <a:r>
              <a:rPr lang="en-US" sz="1400" b="1" i="0" u="none" strike="noStrike" baseline="0">
                <a:effectLst/>
              </a:rPr>
              <a:t>(linear)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2446995441359299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graphs'!$T$8</c:f>
              <c:strCache>
                <c:ptCount val="1"/>
                <c:pt idx="0">
                  <c:v>Log real priv cons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graphs'!$T$9:$T$274</c:f>
              <c:numCache>
                <c:formatCode>0.00</c:formatCode>
                <c:ptCount val="266"/>
                <c:pt idx="0">
                  <c:v>11.287592017582982</c:v>
                </c:pt>
                <c:pt idx="1">
                  <c:v>11.297874083553355</c:v>
                </c:pt>
                <c:pt idx="2">
                  <c:v>11.298584520199441</c:v>
                </c:pt>
                <c:pt idx="3">
                  <c:v>11.293346979820514</c:v>
                </c:pt>
                <c:pt idx="4">
                  <c:v>11.298965802824407</c:v>
                </c:pt>
                <c:pt idx="5">
                  <c:v>11.2947116032102</c:v>
                </c:pt>
                <c:pt idx="6">
                  <c:v>11.27633969780795</c:v>
                </c:pt>
                <c:pt idx="7">
                  <c:v>11.268728504458187</c:v>
                </c:pt>
                <c:pt idx="8">
                  <c:v>11.302204433654575</c:v>
                </c:pt>
                <c:pt idx="9">
                  <c:v>11.294493021163916</c:v>
                </c:pt>
                <c:pt idx="10">
                  <c:v>11.297092085643774</c:v>
                </c:pt>
                <c:pt idx="11">
                  <c:v>11.291110817506071</c:v>
                </c:pt>
                <c:pt idx="12">
                  <c:v>11.303254578145939</c:v>
                </c:pt>
                <c:pt idx="13">
                  <c:v>11.307444162697781</c:v>
                </c:pt>
                <c:pt idx="14">
                  <c:v>11.322743307209464</c:v>
                </c:pt>
                <c:pt idx="15">
                  <c:v>11.346896000272396</c:v>
                </c:pt>
                <c:pt idx="16">
                  <c:v>11.351907286129313</c:v>
                </c:pt>
                <c:pt idx="17">
                  <c:v>11.344260234623759</c:v>
                </c:pt>
                <c:pt idx="18">
                  <c:v>11.373418809155618</c:v>
                </c:pt>
                <c:pt idx="19">
                  <c:v>11.404486931018639</c:v>
                </c:pt>
                <c:pt idx="20">
                  <c:v>11.416039576303374</c:v>
                </c:pt>
                <c:pt idx="21">
                  <c:v>11.398028884491064</c:v>
                </c:pt>
                <c:pt idx="22">
                  <c:v>11.404783306350526</c:v>
                </c:pt>
                <c:pt idx="23">
                  <c:v>11.414255480671885</c:v>
                </c:pt>
                <c:pt idx="24">
                  <c:v>11.417268286193213</c:v>
                </c:pt>
                <c:pt idx="25">
                  <c:v>11.427989854164442</c:v>
                </c:pt>
                <c:pt idx="26">
                  <c:v>11.404947146770324</c:v>
                </c:pt>
                <c:pt idx="27">
                  <c:v>11.431498466274499</c:v>
                </c:pt>
                <c:pt idx="28">
                  <c:v>11.432523215545119</c:v>
                </c:pt>
                <c:pt idx="29">
                  <c:v>11.462869794503028</c:v>
                </c:pt>
                <c:pt idx="30">
                  <c:v>11.437455619141826</c:v>
                </c:pt>
                <c:pt idx="31">
                  <c:v>11.451050061252142</c:v>
                </c:pt>
                <c:pt idx="32">
                  <c:v>11.483880256307117</c:v>
                </c:pt>
                <c:pt idx="33">
                  <c:v>11.496639723099443</c:v>
                </c:pt>
                <c:pt idx="34">
                  <c:v>11.511578404245029</c:v>
                </c:pt>
                <c:pt idx="35">
                  <c:v>11.50648970548627</c:v>
                </c:pt>
                <c:pt idx="36">
                  <c:v>11.522315205320067</c:v>
                </c:pt>
                <c:pt idx="37">
                  <c:v>11.517913006481267</c:v>
                </c:pt>
                <c:pt idx="38">
                  <c:v>11.521795104075567</c:v>
                </c:pt>
                <c:pt idx="39">
                  <c:v>11.547765969630948</c:v>
                </c:pt>
                <c:pt idx="40">
                  <c:v>11.541964020950147</c:v>
                </c:pt>
                <c:pt idx="41">
                  <c:v>11.531523376519637</c:v>
                </c:pt>
                <c:pt idx="42">
                  <c:v>11.535766069286485</c:v>
                </c:pt>
                <c:pt idx="43">
                  <c:v>11.55330598274362</c:v>
                </c:pt>
                <c:pt idx="44">
                  <c:v>11.553286336240346</c:v>
                </c:pt>
                <c:pt idx="45">
                  <c:v>11.555505912505346</c:v>
                </c:pt>
                <c:pt idx="46">
                  <c:v>11.538337530807189</c:v>
                </c:pt>
                <c:pt idx="47">
                  <c:v>11.537932740873455</c:v>
                </c:pt>
                <c:pt idx="48">
                  <c:v>11.56280792853827</c:v>
                </c:pt>
                <c:pt idx="49">
                  <c:v>11.561869227173908</c:v>
                </c:pt>
                <c:pt idx="50">
                  <c:v>11.589886506106357</c:v>
                </c:pt>
                <c:pt idx="51">
                  <c:v>11.596478487788509</c:v>
                </c:pt>
                <c:pt idx="52">
                  <c:v>11.637528226850449</c:v>
                </c:pt>
                <c:pt idx="53">
                  <c:v>11.602537623659915</c:v>
                </c:pt>
                <c:pt idx="54">
                  <c:v>11.614092585237955</c:v>
                </c:pt>
                <c:pt idx="55">
                  <c:v>11.624087302192141</c:v>
                </c:pt>
                <c:pt idx="56">
                  <c:v>11.612371465492043</c:v>
                </c:pt>
                <c:pt idx="57">
                  <c:v>11.625203178031256</c:v>
                </c:pt>
                <c:pt idx="58">
                  <c:v>11.619763149945621</c:v>
                </c:pt>
                <c:pt idx="59">
                  <c:v>11.620073115145797</c:v>
                </c:pt>
                <c:pt idx="60">
                  <c:v>11.614442989348888</c:v>
                </c:pt>
                <c:pt idx="61">
                  <c:v>11.612589788083174</c:v>
                </c:pt>
                <c:pt idx="62">
                  <c:v>11.629538225478422</c:v>
                </c:pt>
                <c:pt idx="63">
                  <c:v>11.632530202143723</c:v>
                </c:pt>
                <c:pt idx="64">
                  <c:v>11.631263901918311</c:v>
                </c:pt>
                <c:pt idx="65">
                  <c:v>11.659534550818638</c:v>
                </c:pt>
                <c:pt idx="66">
                  <c:v>11.67419361256635</c:v>
                </c:pt>
                <c:pt idx="67">
                  <c:v>11.675105051183298</c:v>
                </c:pt>
                <c:pt idx="68">
                  <c:v>11.696814420204197</c:v>
                </c:pt>
                <c:pt idx="69">
                  <c:v>11.706675717587807</c:v>
                </c:pt>
                <c:pt idx="70">
                  <c:v>11.731787134827677</c:v>
                </c:pt>
                <c:pt idx="71">
                  <c:v>11.729875965830695</c:v>
                </c:pt>
                <c:pt idx="72">
                  <c:v>11.77471057085619</c:v>
                </c:pt>
                <c:pt idx="73">
                  <c:v>11.781720619768009</c:v>
                </c:pt>
                <c:pt idx="74">
                  <c:v>11.76988259158172</c:v>
                </c:pt>
                <c:pt idx="75">
                  <c:v>11.76810480209833</c:v>
                </c:pt>
                <c:pt idx="76">
                  <c:v>11.783471255179021</c:v>
                </c:pt>
                <c:pt idx="77">
                  <c:v>11.781608753623726</c:v>
                </c:pt>
                <c:pt idx="78">
                  <c:v>11.779330138974725</c:v>
                </c:pt>
                <c:pt idx="79">
                  <c:v>11.776306377129808</c:v>
                </c:pt>
                <c:pt idx="80">
                  <c:v>11.775647447202221</c:v>
                </c:pt>
                <c:pt idx="81">
                  <c:v>11.762894382983001</c:v>
                </c:pt>
                <c:pt idx="82">
                  <c:v>11.749369066093051</c:v>
                </c:pt>
                <c:pt idx="83">
                  <c:v>11.749945622619782</c:v>
                </c:pt>
                <c:pt idx="84">
                  <c:v>11.762805172775474</c:v>
                </c:pt>
                <c:pt idx="85">
                  <c:v>11.761736763033015</c:v>
                </c:pt>
                <c:pt idx="86">
                  <c:v>11.773082793130046</c:v>
                </c:pt>
                <c:pt idx="87">
                  <c:v>11.789843934776499</c:v>
                </c:pt>
                <c:pt idx="88">
                  <c:v>11.781259636267679</c:v>
                </c:pt>
                <c:pt idx="89">
                  <c:v>11.772089996158732</c:v>
                </c:pt>
                <c:pt idx="90">
                  <c:v>11.780336618676321</c:v>
                </c:pt>
                <c:pt idx="91">
                  <c:v>11.791109448042249</c:v>
                </c:pt>
                <c:pt idx="92">
                  <c:v>11.810085096204713</c:v>
                </c:pt>
                <c:pt idx="93">
                  <c:v>11.800339208742162</c:v>
                </c:pt>
                <c:pt idx="94">
                  <c:v>11.825980031410992</c:v>
                </c:pt>
                <c:pt idx="95">
                  <c:v>11.829311331830896</c:v>
                </c:pt>
                <c:pt idx="96">
                  <c:v>11.837334280005258</c:v>
                </c:pt>
                <c:pt idx="97">
                  <c:v>11.891574025117396</c:v>
                </c:pt>
                <c:pt idx="98">
                  <c:v>11.839838102355261</c:v>
                </c:pt>
                <c:pt idx="99">
                  <c:v>11.854502758820344</c:v>
                </c:pt>
                <c:pt idx="100">
                  <c:v>11.863661757341378</c:v>
                </c:pt>
                <c:pt idx="101">
                  <c:v>11.825745893821956</c:v>
                </c:pt>
                <c:pt idx="102">
                  <c:v>11.825966650781595</c:v>
                </c:pt>
                <c:pt idx="103">
                  <c:v>11.805619789510413</c:v>
                </c:pt>
                <c:pt idx="104">
                  <c:v>11.822282225360425</c:v>
                </c:pt>
                <c:pt idx="105">
                  <c:v>11.832798102384857</c:v>
                </c:pt>
                <c:pt idx="106">
                  <c:v>11.841149492734946</c:v>
                </c:pt>
                <c:pt idx="107">
                  <c:v>11.841029451920924</c:v>
                </c:pt>
                <c:pt idx="108">
                  <c:v>11.842207927138956</c:v>
                </c:pt>
                <c:pt idx="109">
                  <c:v>11.849125356171969</c:v>
                </c:pt>
                <c:pt idx="110">
                  <c:v>11.86254377743982</c:v>
                </c:pt>
                <c:pt idx="111">
                  <c:v>11.873685537815225</c:v>
                </c:pt>
                <c:pt idx="112">
                  <c:v>11.885986315036764</c:v>
                </c:pt>
                <c:pt idx="113">
                  <c:v>11.900094588004377</c:v>
                </c:pt>
                <c:pt idx="114">
                  <c:v>11.912216300282992</c:v>
                </c:pt>
                <c:pt idx="115">
                  <c:v>11.910959617594409</c:v>
                </c:pt>
                <c:pt idx="116">
                  <c:v>11.930375962730814</c:v>
                </c:pt>
                <c:pt idx="117">
                  <c:v>11.924688327057284</c:v>
                </c:pt>
                <c:pt idx="118">
                  <c:v>11.92362361007161</c:v>
                </c:pt>
                <c:pt idx="119">
                  <c:v>11.939896778299357</c:v>
                </c:pt>
                <c:pt idx="120">
                  <c:v>11.962174927393084</c:v>
                </c:pt>
                <c:pt idx="121">
                  <c:v>11.957275530658574</c:v>
                </c:pt>
                <c:pt idx="122">
                  <c:v>11.971220769365026</c:v>
                </c:pt>
                <c:pt idx="123">
                  <c:v>11.977130308880545</c:v>
                </c:pt>
                <c:pt idx="124">
                  <c:v>12.007518602634207</c:v>
                </c:pt>
                <c:pt idx="125">
                  <c:v>12.023325160721186</c:v>
                </c:pt>
                <c:pt idx="126">
                  <c:v>12.029197224487591</c:v>
                </c:pt>
                <c:pt idx="127">
                  <c:v>12.032759343350083</c:v>
                </c:pt>
                <c:pt idx="128">
                  <c:v>12.046863001317998</c:v>
                </c:pt>
                <c:pt idx="129">
                  <c:v>12.054801413993394</c:v>
                </c:pt>
                <c:pt idx="130">
                  <c:v>12.070025335536062</c:v>
                </c:pt>
                <c:pt idx="131">
                  <c:v>12.086570417677615</c:v>
                </c:pt>
                <c:pt idx="132">
                  <c:v>12.113203684837142</c:v>
                </c:pt>
                <c:pt idx="133">
                  <c:v>12.12245725517568</c:v>
                </c:pt>
                <c:pt idx="134">
                  <c:v>12.134873454023959</c:v>
                </c:pt>
                <c:pt idx="135">
                  <c:v>12.133136072666643</c:v>
                </c:pt>
                <c:pt idx="136">
                  <c:v>12.138787963633298</c:v>
                </c:pt>
                <c:pt idx="137">
                  <c:v>12.150847996738648</c:v>
                </c:pt>
                <c:pt idx="138">
                  <c:v>12.140418919449331</c:v>
                </c:pt>
                <c:pt idx="139">
                  <c:v>12.140478117682949</c:v>
                </c:pt>
                <c:pt idx="140">
                  <c:v>12.147463679593093</c:v>
                </c:pt>
                <c:pt idx="141">
                  <c:v>12.154079941726485</c:v>
                </c:pt>
                <c:pt idx="142">
                  <c:v>12.140482197356709</c:v>
                </c:pt>
                <c:pt idx="143">
                  <c:v>12.150661681675713</c:v>
                </c:pt>
                <c:pt idx="144">
                  <c:v>12.146089179386051</c:v>
                </c:pt>
                <c:pt idx="145">
                  <c:v>12.149156178727276</c:v>
                </c:pt>
                <c:pt idx="146">
                  <c:v>12.150698353483726</c:v>
                </c:pt>
                <c:pt idx="147">
                  <c:v>12.151394593483055</c:v>
                </c:pt>
                <c:pt idx="148">
                  <c:v>12.149335010332621</c:v>
                </c:pt>
                <c:pt idx="149">
                  <c:v>12.161503659143321</c:v>
                </c:pt>
                <c:pt idx="150">
                  <c:v>12.176067903606084</c:v>
                </c:pt>
                <c:pt idx="151">
                  <c:v>12.178034715878349</c:v>
                </c:pt>
                <c:pt idx="152">
                  <c:v>12.184295017254833</c:v>
                </c:pt>
                <c:pt idx="153">
                  <c:v>12.196186540256775</c:v>
                </c:pt>
                <c:pt idx="154">
                  <c:v>12.20811564575013</c:v>
                </c:pt>
                <c:pt idx="155">
                  <c:v>12.2183685351626</c:v>
                </c:pt>
                <c:pt idx="156">
                  <c:v>12.223962776750323</c:v>
                </c:pt>
                <c:pt idx="157">
                  <c:v>12.235654785811557</c:v>
                </c:pt>
                <c:pt idx="158">
                  <c:v>12.24493175485113</c:v>
                </c:pt>
                <c:pt idx="159">
                  <c:v>12.243995805261884</c:v>
                </c:pt>
                <c:pt idx="160">
                  <c:v>12.251670618461985</c:v>
                </c:pt>
                <c:pt idx="161">
                  <c:v>12.258887438102105</c:v>
                </c:pt>
                <c:pt idx="162">
                  <c:v>12.268071607506098</c:v>
                </c:pt>
                <c:pt idx="163">
                  <c:v>12.273659511132786</c:v>
                </c:pt>
                <c:pt idx="164">
                  <c:v>12.28429423689783</c:v>
                </c:pt>
                <c:pt idx="165">
                  <c:v>12.285349278539533</c:v>
                </c:pt>
                <c:pt idx="166">
                  <c:v>12.294548083790037</c:v>
                </c:pt>
                <c:pt idx="167">
                  <c:v>12.308431619645628</c:v>
                </c:pt>
                <c:pt idx="168">
                  <c:v>12.344194648823153</c:v>
                </c:pt>
                <c:pt idx="169">
                  <c:v>12.356913880961136</c:v>
                </c:pt>
                <c:pt idx="170">
                  <c:v>12.35608873930417</c:v>
                </c:pt>
                <c:pt idx="171">
                  <c:v>12.389566958152207</c:v>
                </c:pt>
                <c:pt idx="172">
                  <c:v>12.394909855426659</c:v>
                </c:pt>
                <c:pt idx="173">
                  <c:v>12.405460849801434</c:v>
                </c:pt>
                <c:pt idx="174">
                  <c:v>12.420784298387847</c:v>
                </c:pt>
                <c:pt idx="175">
                  <c:v>12.405466225708562</c:v>
                </c:pt>
                <c:pt idx="176">
                  <c:v>12.427366089950132</c:v>
                </c:pt>
                <c:pt idx="177">
                  <c:v>12.442519386208534</c:v>
                </c:pt>
                <c:pt idx="178">
                  <c:v>12.449053476576633</c:v>
                </c:pt>
                <c:pt idx="179">
                  <c:v>12.463602016950471</c:v>
                </c:pt>
                <c:pt idx="180">
                  <c:v>12.471870838103509</c:v>
                </c:pt>
                <c:pt idx="181">
                  <c:v>12.472849682103929</c:v>
                </c:pt>
                <c:pt idx="182">
                  <c:v>12.47959240416945</c:v>
                </c:pt>
                <c:pt idx="183">
                  <c:v>12.484953547251267</c:v>
                </c:pt>
                <c:pt idx="184">
                  <c:v>12.500367696049814</c:v>
                </c:pt>
                <c:pt idx="185">
                  <c:v>12.495885425135809</c:v>
                </c:pt>
                <c:pt idx="186">
                  <c:v>12.514787315887736</c:v>
                </c:pt>
                <c:pt idx="187">
                  <c:v>12.508367681608744</c:v>
                </c:pt>
                <c:pt idx="188">
                  <c:v>12.517510787721481</c:v>
                </c:pt>
                <c:pt idx="189">
                  <c:v>12.519087625642159</c:v>
                </c:pt>
                <c:pt idx="190">
                  <c:v>12.518472736753651</c:v>
                </c:pt>
                <c:pt idx="191">
                  <c:v>12.526799030786403</c:v>
                </c:pt>
                <c:pt idx="192">
                  <c:v>12.531197382619844</c:v>
                </c:pt>
                <c:pt idx="193">
                  <c:v>12.543126904524323</c:v>
                </c:pt>
                <c:pt idx="194">
                  <c:v>12.549223809433768</c:v>
                </c:pt>
                <c:pt idx="195">
                  <c:v>12.551082651865524</c:v>
                </c:pt>
                <c:pt idx="196">
                  <c:v>12.561758571537023</c:v>
                </c:pt>
                <c:pt idx="197">
                  <c:v>12.560533704462763</c:v>
                </c:pt>
                <c:pt idx="198">
                  <c:v>12.568247668056225</c:v>
                </c:pt>
                <c:pt idx="199">
                  <c:v>12.574576952151563</c:v>
                </c:pt>
                <c:pt idx="200">
                  <c:v>12.58578297820117</c:v>
                </c:pt>
                <c:pt idx="201">
                  <c:v>12.575163737483802</c:v>
                </c:pt>
                <c:pt idx="202">
                  <c:v>12.592598742955261</c:v>
                </c:pt>
                <c:pt idx="203">
                  <c:v>12.594561346486586</c:v>
                </c:pt>
                <c:pt idx="204">
                  <c:v>12.593307104422653</c:v>
                </c:pt>
                <c:pt idx="205">
                  <c:v>12.59956217031869</c:v>
                </c:pt>
                <c:pt idx="206">
                  <c:v>12.60548694367847</c:v>
                </c:pt>
                <c:pt idx="207">
                  <c:v>12.605654979645806</c:v>
                </c:pt>
                <c:pt idx="208">
                  <c:v>12.610876651226027</c:v>
                </c:pt>
                <c:pt idx="209">
                  <c:v>12.61938048210501</c:v>
                </c:pt>
                <c:pt idx="210">
                  <c:v>12.625015907439069</c:v>
                </c:pt>
                <c:pt idx="211">
                  <c:v>12.627844746913038</c:v>
                </c:pt>
                <c:pt idx="212">
                  <c:v>12.634560063273652</c:v>
                </c:pt>
                <c:pt idx="213">
                  <c:v>12.631856861366696</c:v>
                </c:pt>
                <c:pt idx="214">
                  <c:v>12.623320356023958</c:v>
                </c:pt>
                <c:pt idx="215">
                  <c:v>12.60152693582285</c:v>
                </c:pt>
                <c:pt idx="216">
                  <c:v>12.592624248035209</c:v>
                </c:pt>
                <c:pt idx="217">
                  <c:v>12.576665524434469</c:v>
                </c:pt>
                <c:pt idx="218">
                  <c:v>12.575635724227835</c:v>
                </c:pt>
                <c:pt idx="219">
                  <c:v>12.590583762842934</c:v>
                </c:pt>
                <c:pt idx="220">
                  <c:v>12.581814084411917</c:v>
                </c:pt>
                <c:pt idx="221">
                  <c:v>12.595665324021855</c:v>
                </c:pt>
                <c:pt idx="222">
                  <c:v>12.607593036132698</c:v>
                </c:pt>
                <c:pt idx="223">
                  <c:v>12.606085728555582</c:v>
                </c:pt>
                <c:pt idx="224">
                  <c:v>12.60315624040085</c:v>
                </c:pt>
                <c:pt idx="225">
                  <c:v>12.61267974225937</c:v>
                </c:pt>
                <c:pt idx="226">
                  <c:v>12.615649814821291</c:v>
                </c:pt>
                <c:pt idx="227">
                  <c:v>12.621273706372039</c:v>
                </c:pt>
                <c:pt idx="228">
                  <c:v>12.630852449880868</c:v>
                </c:pt>
                <c:pt idx="229">
                  <c:v>12.634370592584986</c:v>
                </c:pt>
                <c:pt idx="230">
                  <c:v>12.629117133536639</c:v>
                </c:pt>
                <c:pt idx="231">
                  <c:v>12.636312557079485</c:v>
                </c:pt>
                <c:pt idx="232">
                  <c:v>12.65478318289342</c:v>
                </c:pt>
                <c:pt idx="233">
                  <c:v>12.658308211914445</c:v>
                </c:pt>
                <c:pt idx="234">
                  <c:v>12.662084298050589</c:v>
                </c:pt>
                <c:pt idx="235">
                  <c:v>12.659234873605408</c:v>
                </c:pt>
                <c:pt idx="236">
                  <c:v>12.67081149825645</c:v>
                </c:pt>
                <c:pt idx="237">
                  <c:v>12.678225547751081</c:v>
                </c:pt>
                <c:pt idx="238">
                  <c:v>12.678837267622404</c:v>
                </c:pt>
                <c:pt idx="239">
                  <c:v>12.688805739145685</c:v>
                </c:pt>
                <c:pt idx="240">
                  <c:v>12.689813615362382</c:v>
                </c:pt>
                <c:pt idx="241">
                  <c:v>12.692536036906853</c:v>
                </c:pt>
                <c:pt idx="242">
                  <c:v>12.705665384121925</c:v>
                </c:pt>
                <c:pt idx="243">
                  <c:v>12.718557510989809</c:v>
                </c:pt>
                <c:pt idx="244">
                  <c:v>12.721422828151335</c:v>
                </c:pt>
                <c:pt idx="245">
                  <c:v>12.721561700083157</c:v>
                </c:pt>
                <c:pt idx="246">
                  <c:v>12.733148059777063</c:v>
                </c:pt>
                <c:pt idx="247">
                  <c:v>12.734607405852344</c:v>
                </c:pt>
                <c:pt idx="248">
                  <c:v>12.735360902411225</c:v>
                </c:pt>
                <c:pt idx="249">
                  <c:v>12.739291450516378</c:v>
                </c:pt>
                <c:pt idx="250">
                  <c:v>12.74307765586148</c:v>
                </c:pt>
                <c:pt idx="251">
                  <c:v>12.741970981457452</c:v>
                </c:pt>
                <c:pt idx="252">
                  <c:v>12.752091224654269</c:v>
                </c:pt>
                <c:pt idx="253">
                  <c:v>12.754228805020132</c:v>
                </c:pt>
                <c:pt idx="254">
                  <c:v>12.755324727486354</c:v>
                </c:pt>
                <c:pt idx="255">
                  <c:v>12.759943476531269</c:v>
                </c:pt>
                <c:pt idx="256">
                  <c:v>12.75646314260962</c:v>
                </c:pt>
                <c:pt idx="257">
                  <c:v>12.761021371047512</c:v>
                </c:pt>
                <c:pt idx="258">
                  <c:v>12.761918269117093</c:v>
                </c:pt>
                <c:pt idx="259">
                  <c:v>12.757714032054061</c:v>
                </c:pt>
                <c:pt idx="260">
                  <c:v>12.72428359843857</c:v>
                </c:pt>
                <c:pt idx="261">
                  <c:v>12.419010726302997</c:v>
                </c:pt>
                <c:pt idx="262">
                  <c:v>12.635701245008525</c:v>
                </c:pt>
                <c:pt idx="263">
                  <c:v>12.617748695014352</c:v>
                </c:pt>
                <c:pt idx="264">
                  <c:v>12.573392652283419</c:v>
                </c:pt>
                <c:pt idx="265">
                  <c:v>12.662717770005237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2C-4403-8EE4-1EF4173122E4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graphs'!$AB$9:$AB$274</c:f>
              <c:numCache>
                <c:formatCode>0.00</c:formatCode>
                <c:ptCount val="266"/>
                <c:pt idx="0">
                  <c:v>11.279574903376867</c:v>
                </c:pt>
                <c:pt idx="1">
                  <c:v>11.285586056349288</c:v>
                </c:pt>
                <c:pt idx="2">
                  <c:v>11.291597209321708</c:v>
                </c:pt>
                <c:pt idx="3">
                  <c:v>11.297608362294127</c:v>
                </c:pt>
                <c:pt idx="4">
                  <c:v>11.303619515266547</c:v>
                </c:pt>
                <c:pt idx="5">
                  <c:v>11.309630668238968</c:v>
                </c:pt>
                <c:pt idx="6">
                  <c:v>11.315641821211388</c:v>
                </c:pt>
                <c:pt idx="7">
                  <c:v>11.321652974183808</c:v>
                </c:pt>
                <c:pt idx="8">
                  <c:v>11.327664127156227</c:v>
                </c:pt>
                <c:pt idx="9">
                  <c:v>11.333675280128649</c:v>
                </c:pt>
                <c:pt idx="10">
                  <c:v>11.339686433101068</c:v>
                </c:pt>
                <c:pt idx="11">
                  <c:v>11.345697586073488</c:v>
                </c:pt>
                <c:pt idx="12">
                  <c:v>11.351708739045909</c:v>
                </c:pt>
                <c:pt idx="13">
                  <c:v>11.357719892018329</c:v>
                </c:pt>
                <c:pt idx="14">
                  <c:v>11.363731044990748</c:v>
                </c:pt>
                <c:pt idx="15">
                  <c:v>11.369742197963168</c:v>
                </c:pt>
                <c:pt idx="16">
                  <c:v>11.375753350935589</c:v>
                </c:pt>
                <c:pt idx="17">
                  <c:v>11.381764503908009</c:v>
                </c:pt>
                <c:pt idx="18">
                  <c:v>11.387775656880429</c:v>
                </c:pt>
                <c:pt idx="19">
                  <c:v>11.393786809852848</c:v>
                </c:pt>
                <c:pt idx="20">
                  <c:v>11.39979796282527</c:v>
                </c:pt>
                <c:pt idx="21">
                  <c:v>11.405809115797689</c:v>
                </c:pt>
                <c:pt idx="22">
                  <c:v>11.411820268770109</c:v>
                </c:pt>
                <c:pt idx="23">
                  <c:v>11.41783142174253</c:v>
                </c:pt>
                <c:pt idx="24">
                  <c:v>11.42384257471495</c:v>
                </c:pt>
                <c:pt idx="25">
                  <c:v>11.42985372768737</c:v>
                </c:pt>
                <c:pt idx="26">
                  <c:v>11.435864880659789</c:v>
                </c:pt>
                <c:pt idx="27">
                  <c:v>11.441876033632211</c:v>
                </c:pt>
                <c:pt idx="28">
                  <c:v>11.44788718660463</c:v>
                </c:pt>
                <c:pt idx="29">
                  <c:v>11.45389833957705</c:v>
                </c:pt>
                <c:pt idx="30">
                  <c:v>11.459909492549469</c:v>
                </c:pt>
                <c:pt idx="31">
                  <c:v>11.465920645521891</c:v>
                </c:pt>
                <c:pt idx="32">
                  <c:v>11.47193179849431</c:v>
                </c:pt>
                <c:pt idx="33">
                  <c:v>11.47794295146673</c:v>
                </c:pt>
                <c:pt idx="34">
                  <c:v>11.483954104439151</c:v>
                </c:pt>
                <c:pt idx="35">
                  <c:v>11.489965257411571</c:v>
                </c:pt>
                <c:pt idx="36">
                  <c:v>11.495976410383991</c:v>
                </c:pt>
                <c:pt idx="37">
                  <c:v>11.50198756335641</c:v>
                </c:pt>
                <c:pt idx="38">
                  <c:v>11.507998716328832</c:v>
                </c:pt>
                <c:pt idx="39">
                  <c:v>11.514009869301251</c:v>
                </c:pt>
                <c:pt idx="40">
                  <c:v>11.520021022273671</c:v>
                </c:pt>
                <c:pt idx="41">
                  <c:v>11.52603217524609</c:v>
                </c:pt>
                <c:pt idx="42">
                  <c:v>11.532043328218512</c:v>
                </c:pt>
                <c:pt idx="43">
                  <c:v>11.538054481190931</c:v>
                </c:pt>
                <c:pt idx="44">
                  <c:v>11.544065634163351</c:v>
                </c:pt>
                <c:pt idx="45">
                  <c:v>11.550076787135772</c:v>
                </c:pt>
                <c:pt idx="46">
                  <c:v>11.556087940108192</c:v>
                </c:pt>
                <c:pt idx="47">
                  <c:v>11.562099093080612</c:v>
                </c:pt>
                <c:pt idx="48">
                  <c:v>11.568110246053031</c:v>
                </c:pt>
                <c:pt idx="49">
                  <c:v>11.574121399025453</c:v>
                </c:pt>
                <c:pt idx="50">
                  <c:v>11.580132551997872</c:v>
                </c:pt>
                <c:pt idx="51">
                  <c:v>11.586143704970292</c:v>
                </c:pt>
                <c:pt idx="52">
                  <c:v>11.592154857942711</c:v>
                </c:pt>
                <c:pt idx="53">
                  <c:v>11.598166010915133</c:v>
                </c:pt>
                <c:pt idx="54">
                  <c:v>11.604177163887552</c:v>
                </c:pt>
                <c:pt idx="55">
                  <c:v>11.610188316859972</c:v>
                </c:pt>
                <c:pt idx="56">
                  <c:v>11.616199469832392</c:v>
                </c:pt>
                <c:pt idx="57">
                  <c:v>11.622210622804813</c:v>
                </c:pt>
                <c:pt idx="58">
                  <c:v>11.628221775777233</c:v>
                </c:pt>
                <c:pt idx="59">
                  <c:v>11.634232928749652</c:v>
                </c:pt>
                <c:pt idx="60">
                  <c:v>11.640244081722074</c:v>
                </c:pt>
                <c:pt idx="61">
                  <c:v>11.646255234694493</c:v>
                </c:pt>
                <c:pt idx="62">
                  <c:v>11.652266387666913</c:v>
                </c:pt>
                <c:pt idx="63">
                  <c:v>11.658277540639332</c:v>
                </c:pt>
                <c:pt idx="64">
                  <c:v>11.664288693611754</c:v>
                </c:pt>
                <c:pt idx="65">
                  <c:v>11.670299846584173</c:v>
                </c:pt>
                <c:pt idx="66">
                  <c:v>11.676310999556593</c:v>
                </c:pt>
                <c:pt idx="67">
                  <c:v>11.682322152529014</c:v>
                </c:pt>
                <c:pt idx="68">
                  <c:v>11.688333305501434</c:v>
                </c:pt>
                <c:pt idx="69">
                  <c:v>11.694344458473854</c:v>
                </c:pt>
                <c:pt idx="70">
                  <c:v>11.700355611446273</c:v>
                </c:pt>
                <c:pt idx="71">
                  <c:v>11.706366764418695</c:v>
                </c:pt>
                <c:pt idx="72">
                  <c:v>11.712377917391114</c:v>
                </c:pt>
                <c:pt idx="73">
                  <c:v>11.718389070363534</c:v>
                </c:pt>
                <c:pt idx="74">
                  <c:v>11.724400223335953</c:v>
                </c:pt>
                <c:pt idx="75">
                  <c:v>11.730411376308375</c:v>
                </c:pt>
                <c:pt idx="76">
                  <c:v>11.736422529280794</c:v>
                </c:pt>
                <c:pt idx="77">
                  <c:v>11.742433682253214</c:v>
                </c:pt>
                <c:pt idx="78">
                  <c:v>11.748444835225634</c:v>
                </c:pt>
                <c:pt idx="79">
                  <c:v>11.754455988198055</c:v>
                </c:pt>
                <c:pt idx="80">
                  <c:v>11.760467141170475</c:v>
                </c:pt>
                <c:pt idx="81">
                  <c:v>11.766478294142894</c:v>
                </c:pt>
                <c:pt idx="82">
                  <c:v>11.772489447115316</c:v>
                </c:pt>
                <c:pt idx="83">
                  <c:v>11.778500600087735</c:v>
                </c:pt>
                <c:pt idx="84">
                  <c:v>11.784511753060155</c:v>
                </c:pt>
                <c:pt idx="85">
                  <c:v>11.790522906032574</c:v>
                </c:pt>
                <c:pt idx="86">
                  <c:v>11.796534059004996</c:v>
                </c:pt>
                <c:pt idx="87">
                  <c:v>11.802545211977415</c:v>
                </c:pt>
                <c:pt idx="88">
                  <c:v>11.808556364949835</c:v>
                </c:pt>
                <c:pt idx="89">
                  <c:v>11.814567517922256</c:v>
                </c:pt>
                <c:pt idx="90">
                  <c:v>11.820578670894676</c:v>
                </c:pt>
                <c:pt idx="91">
                  <c:v>11.826589823867096</c:v>
                </c:pt>
                <c:pt idx="92">
                  <c:v>11.832600976839515</c:v>
                </c:pt>
                <c:pt idx="93">
                  <c:v>11.838612129811937</c:v>
                </c:pt>
                <c:pt idx="94">
                  <c:v>11.844623282784356</c:v>
                </c:pt>
                <c:pt idx="95">
                  <c:v>11.850634435756776</c:v>
                </c:pt>
                <c:pt idx="96">
                  <c:v>11.856645588729195</c:v>
                </c:pt>
                <c:pt idx="97">
                  <c:v>11.862656741701617</c:v>
                </c:pt>
                <c:pt idx="98">
                  <c:v>11.868667894674036</c:v>
                </c:pt>
                <c:pt idx="99">
                  <c:v>11.874679047646456</c:v>
                </c:pt>
                <c:pt idx="100">
                  <c:v>11.880690200618876</c:v>
                </c:pt>
                <c:pt idx="101">
                  <c:v>11.886701353591297</c:v>
                </c:pt>
                <c:pt idx="102">
                  <c:v>11.892712506563717</c:v>
                </c:pt>
                <c:pt idx="103">
                  <c:v>11.898723659536136</c:v>
                </c:pt>
                <c:pt idx="104">
                  <c:v>11.904734812508558</c:v>
                </c:pt>
                <c:pt idx="105">
                  <c:v>11.910745965480977</c:v>
                </c:pt>
                <c:pt idx="106">
                  <c:v>11.916757118453397</c:v>
                </c:pt>
                <c:pt idx="107">
                  <c:v>11.922768271425817</c:v>
                </c:pt>
                <c:pt idx="108">
                  <c:v>11.928779424398238</c:v>
                </c:pt>
                <c:pt idx="109">
                  <c:v>11.934790577370658</c:v>
                </c:pt>
                <c:pt idx="110">
                  <c:v>11.940801730343077</c:v>
                </c:pt>
                <c:pt idx="111">
                  <c:v>11.946812883315497</c:v>
                </c:pt>
                <c:pt idx="112">
                  <c:v>11.952824036287918</c:v>
                </c:pt>
                <c:pt idx="113">
                  <c:v>11.958835189260338</c:v>
                </c:pt>
                <c:pt idx="114">
                  <c:v>11.964846342232757</c:v>
                </c:pt>
                <c:pt idx="115">
                  <c:v>11.970857495205179</c:v>
                </c:pt>
                <c:pt idx="116">
                  <c:v>11.976868648177598</c:v>
                </c:pt>
                <c:pt idx="117">
                  <c:v>11.982879801150018</c:v>
                </c:pt>
                <c:pt idx="118">
                  <c:v>11.988890954122438</c:v>
                </c:pt>
                <c:pt idx="119">
                  <c:v>11.994902107094859</c:v>
                </c:pt>
                <c:pt idx="120">
                  <c:v>12.000913260067279</c:v>
                </c:pt>
                <c:pt idx="121">
                  <c:v>12.006924413039698</c:v>
                </c:pt>
                <c:pt idx="122">
                  <c:v>12.012935566012118</c:v>
                </c:pt>
                <c:pt idx="123">
                  <c:v>12.018946718984539</c:v>
                </c:pt>
                <c:pt idx="124">
                  <c:v>12.024957871956959</c:v>
                </c:pt>
                <c:pt idx="125">
                  <c:v>12.030969024929378</c:v>
                </c:pt>
                <c:pt idx="126">
                  <c:v>12.0369801779018</c:v>
                </c:pt>
                <c:pt idx="127">
                  <c:v>12.042991330874219</c:v>
                </c:pt>
                <c:pt idx="128">
                  <c:v>12.049002483846639</c:v>
                </c:pt>
                <c:pt idx="129">
                  <c:v>12.055013636819059</c:v>
                </c:pt>
                <c:pt idx="130">
                  <c:v>12.06102478979148</c:v>
                </c:pt>
                <c:pt idx="131">
                  <c:v>12.0670359427639</c:v>
                </c:pt>
                <c:pt idx="132">
                  <c:v>12.073047095736319</c:v>
                </c:pt>
                <c:pt idx="133">
                  <c:v>12.079058248708739</c:v>
                </c:pt>
                <c:pt idx="134">
                  <c:v>12.08506940168116</c:v>
                </c:pt>
                <c:pt idx="135">
                  <c:v>12.09108055465358</c:v>
                </c:pt>
                <c:pt idx="136">
                  <c:v>12.097091707625999</c:v>
                </c:pt>
                <c:pt idx="137">
                  <c:v>12.103102860598421</c:v>
                </c:pt>
                <c:pt idx="138">
                  <c:v>12.10911401357084</c:v>
                </c:pt>
                <c:pt idx="139">
                  <c:v>12.11512516654326</c:v>
                </c:pt>
                <c:pt idx="140">
                  <c:v>12.12113631951568</c:v>
                </c:pt>
                <c:pt idx="141">
                  <c:v>12.127147472488101</c:v>
                </c:pt>
                <c:pt idx="142">
                  <c:v>12.133158625460521</c:v>
                </c:pt>
                <c:pt idx="143">
                  <c:v>12.13916977843294</c:v>
                </c:pt>
                <c:pt idx="144">
                  <c:v>12.14518093140536</c:v>
                </c:pt>
                <c:pt idx="145">
                  <c:v>12.151192084377781</c:v>
                </c:pt>
                <c:pt idx="146">
                  <c:v>12.157203237350201</c:v>
                </c:pt>
                <c:pt idx="147">
                  <c:v>12.16321439032262</c:v>
                </c:pt>
                <c:pt idx="148">
                  <c:v>12.169225543295042</c:v>
                </c:pt>
                <c:pt idx="149">
                  <c:v>12.175236696267461</c:v>
                </c:pt>
                <c:pt idx="150">
                  <c:v>12.181247849239881</c:v>
                </c:pt>
                <c:pt idx="151">
                  <c:v>12.187259002212301</c:v>
                </c:pt>
                <c:pt idx="152">
                  <c:v>12.193270155184722</c:v>
                </c:pt>
                <c:pt idx="153">
                  <c:v>12.199281308157142</c:v>
                </c:pt>
                <c:pt idx="154">
                  <c:v>12.205292461129561</c:v>
                </c:pt>
                <c:pt idx="155">
                  <c:v>12.211303614101981</c:v>
                </c:pt>
                <c:pt idx="156">
                  <c:v>12.217314767074402</c:v>
                </c:pt>
                <c:pt idx="157">
                  <c:v>12.223325920046822</c:v>
                </c:pt>
                <c:pt idx="158">
                  <c:v>12.229337073019241</c:v>
                </c:pt>
                <c:pt idx="159">
                  <c:v>12.235348225991661</c:v>
                </c:pt>
                <c:pt idx="160">
                  <c:v>12.241359378964082</c:v>
                </c:pt>
                <c:pt idx="161">
                  <c:v>12.247370531936502</c:v>
                </c:pt>
                <c:pt idx="162">
                  <c:v>12.253381684908922</c:v>
                </c:pt>
                <c:pt idx="163">
                  <c:v>12.259392837881343</c:v>
                </c:pt>
                <c:pt idx="164">
                  <c:v>12.265403990853763</c:v>
                </c:pt>
                <c:pt idx="165">
                  <c:v>12.271415143826182</c:v>
                </c:pt>
                <c:pt idx="166">
                  <c:v>12.277426296798602</c:v>
                </c:pt>
                <c:pt idx="167">
                  <c:v>12.283437449771023</c:v>
                </c:pt>
                <c:pt idx="168">
                  <c:v>12.289448602743443</c:v>
                </c:pt>
                <c:pt idx="169">
                  <c:v>12.295459755715862</c:v>
                </c:pt>
                <c:pt idx="170">
                  <c:v>12.301470908688284</c:v>
                </c:pt>
                <c:pt idx="171">
                  <c:v>12.307482061660703</c:v>
                </c:pt>
                <c:pt idx="172">
                  <c:v>12.313493214633123</c:v>
                </c:pt>
                <c:pt idx="173">
                  <c:v>12.319504367605543</c:v>
                </c:pt>
                <c:pt idx="174">
                  <c:v>12.325515520577964</c:v>
                </c:pt>
                <c:pt idx="175">
                  <c:v>12.331526673550384</c:v>
                </c:pt>
                <c:pt idx="176">
                  <c:v>12.337537826522803</c:v>
                </c:pt>
                <c:pt idx="177">
                  <c:v>12.343548979495223</c:v>
                </c:pt>
                <c:pt idx="178">
                  <c:v>12.349560132467644</c:v>
                </c:pt>
                <c:pt idx="179">
                  <c:v>12.355571285440064</c:v>
                </c:pt>
                <c:pt idx="180">
                  <c:v>12.361582438412483</c:v>
                </c:pt>
                <c:pt idx="181">
                  <c:v>12.367593591384903</c:v>
                </c:pt>
                <c:pt idx="182">
                  <c:v>12.373604744357324</c:v>
                </c:pt>
                <c:pt idx="183">
                  <c:v>12.379615897329744</c:v>
                </c:pt>
                <c:pt idx="184">
                  <c:v>12.385627050302164</c:v>
                </c:pt>
                <c:pt idx="185">
                  <c:v>12.391638203274585</c:v>
                </c:pt>
                <c:pt idx="186">
                  <c:v>12.397649356247005</c:v>
                </c:pt>
                <c:pt idx="187">
                  <c:v>12.403660509219424</c:v>
                </c:pt>
                <c:pt idx="188">
                  <c:v>12.409671662191844</c:v>
                </c:pt>
                <c:pt idx="189">
                  <c:v>12.415682815164265</c:v>
                </c:pt>
                <c:pt idx="190">
                  <c:v>12.421693968136685</c:v>
                </c:pt>
                <c:pt idx="191">
                  <c:v>12.427705121109105</c:v>
                </c:pt>
                <c:pt idx="192">
                  <c:v>12.433716274081526</c:v>
                </c:pt>
                <c:pt idx="193">
                  <c:v>12.439727427053946</c:v>
                </c:pt>
                <c:pt idx="194">
                  <c:v>12.445738580026365</c:v>
                </c:pt>
                <c:pt idx="195">
                  <c:v>12.451749732998785</c:v>
                </c:pt>
                <c:pt idx="196">
                  <c:v>12.457760885971206</c:v>
                </c:pt>
                <c:pt idx="197">
                  <c:v>12.463772038943626</c:v>
                </c:pt>
                <c:pt idx="198">
                  <c:v>12.469783191916045</c:v>
                </c:pt>
                <c:pt idx="199">
                  <c:v>12.475794344888465</c:v>
                </c:pt>
                <c:pt idx="200">
                  <c:v>12.481805497860886</c:v>
                </c:pt>
                <c:pt idx="201">
                  <c:v>12.487816650833306</c:v>
                </c:pt>
                <c:pt idx="202">
                  <c:v>12.493827803805726</c:v>
                </c:pt>
                <c:pt idx="203">
                  <c:v>12.499838956778145</c:v>
                </c:pt>
                <c:pt idx="204">
                  <c:v>12.505850109750567</c:v>
                </c:pt>
                <c:pt idx="205">
                  <c:v>12.511861262722986</c:v>
                </c:pt>
                <c:pt idx="206">
                  <c:v>12.517872415695406</c:v>
                </c:pt>
                <c:pt idx="207">
                  <c:v>12.523883568667827</c:v>
                </c:pt>
                <c:pt idx="208">
                  <c:v>12.529894721640247</c:v>
                </c:pt>
                <c:pt idx="209">
                  <c:v>12.535905874612666</c:v>
                </c:pt>
                <c:pt idx="210">
                  <c:v>12.541917027585086</c:v>
                </c:pt>
                <c:pt idx="211">
                  <c:v>12.547928180557507</c:v>
                </c:pt>
                <c:pt idx="212">
                  <c:v>12.553939333529927</c:v>
                </c:pt>
                <c:pt idx="213">
                  <c:v>12.559950486502347</c:v>
                </c:pt>
                <c:pt idx="214">
                  <c:v>12.565961639474768</c:v>
                </c:pt>
                <c:pt idx="215">
                  <c:v>12.571972792447188</c:v>
                </c:pt>
                <c:pt idx="216">
                  <c:v>12.577983945419607</c:v>
                </c:pt>
                <c:pt idx="217">
                  <c:v>12.583995098392027</c:v>
                </c:pt>
                <c:pt idx="218">
                  <c:v>12.590006251364446</c:v>
                </c:pt>
                <c:pt idx="219">
                  <c:v>12.596017404336868</c:v>
                </c:pt>
                <c:pt idx="220">
                  <c:v>12.602028557309287</c:v>
                </c:pt>
                <c:pt idx="221">
                  <c:v>12.608039710281707</c:v>
                </c:pt>
                <c:pt idx="222">
                  <c:v>12.614050863254128</c:v>
                </c:pt>
                <c:pt idx="223">
                  <c:v>12.620062016226548</c:v>
                </c:pt>
                <c:pt idx="224">
                  <c:v>12.626073169198968</c:v>
                </c:pt>
                <c:pt idx="225">
                  <c:v>12.632084322171387</c:v>
                </c:pt>
                <c:pt idx="226">
                  <c:v>12.638095475143809</c:v>
                </c:pt>
                <c:pt idx="227">
                  <c:v>12.644106628116228</c:v>
                </c:pt>
                <c:pt idx="228">
                  <c:v>12.650117781088648</c:v>
                </c:pt>
                <c:pt idx="229">
                  <c:v>12.656128934061069</c:v>
                </c:pt>
                <c:pt idx="230">
                  <c:v>12.662140087033489</c:v>
                </c:pt>
                <c:pt idx="231">
                  <c:v>12.668151240005908</c:v>
                </c:pt>
                <c:pt idx="232">
                  <c:v>12.674162392978328</c:v>
                </c:pt>
                <c:pt idx="233">
                  <c:v>12.680173545950749</c:v>
                </c:pt>
                <c:pt idx="234">
                  <c:v>12.686184698923169</c:v>
                </c:pt>
                <c:pt idx="235">
                  <c:v>12.692195851895589</c:v>
                </c:pt>
                <c:pt idx="236">
                  <c:v>12.69820700486801</c:v>
                </c:pt>
                <c:pt idx="237">
                  <c:v>12.70421815784043</c:v>
                </c:pt>
                <c:pt idx="238">
                  <c:v>12.710229310812849</c:v>
                </c:pt>
                <c:pt idx="239">
                  <c:v>12.716240463785269</c:v>
                </c:pt>
                <c:pt idx="240">
                  <c:v>12.722251616757688</c:v>
                </c:pt>
                <c:pt idx="241">
                  <c:v>12.72826276973011</c:v>
                </c:pt>
                <c:pt idx="242">
                  <c:v>12.734273922702529</c:v>
                </c:pt>
                <c:pt idx="243">
                  <c:v>12.740285075674949</c:v>
                </c:pt>
                <c:pt idx="244">
                  <c:v>12.74629622864737</c:v>
                </c:pt>
                <c:pt idx="245">
                  <c:v>12.75230738161979</c:v>
                </c:pt>
                <c:pt idx="246">
                  <c:v>12.75831853459221</c:v>
                </c:pt>
                <c:pt idx="247">
                  <c:v>12.764329687564629</c:v>
                </c:pt>
                <c:pt idx="248">
                  <c:v>12.770340840537051</c:v>
                </c:pt>
                <c:pt idx="249">
                  <c:v>12.77635199350947</c:v>
                </c:pt>
                <c:pt idx="250">
                  <c:v>12.78236314648189</c:v>
                </c:pt>
                <c:pt idx="251">
                  <c:v>12.788374299454311</c:v>
                </c:pt>
                <c:pt idx="252">
                  <c:v>12.794385452426731</c:v>
                </c:pt>
                <c:pt idx="253">
                  <c:v>12.80039660539915</c:v>
                </c:pt>
                <c:pt idx="254">
                  <c:v>12.80640775837157</c:v>
                </c:pt>
                <c:pt idx="255">
                  <c:v>12.812418911343991</c:v>
                </c:pt>
                <c:pt idx="256">
                  <c:v>12.818430064316411</c:v>
                </c:pt>
                <c:pt idx="257">
                  <c:v>12.824441217288831</c:v>
                </c:pt>
                <c:pt idx="258">
                  <c:v>12.830452370261252</c:v>
                </c:pt>
                <c:pt idx="259">
                  <c:v>12.836463523233672</c:v>
                </c:pt>
                <c:pt idx="260">
                  <c:v>12.842474676206091</c:v>
                </c:pt>
                <c:pt idx="261">
                  <c:v>12.848485829178511</c:v>
                </c:pt>
                <c:pt idx="262">
                  <c:v>12.854496982150931</c:v>
                </c:pt>
                <c:pt idx="263">
                  <c:v>12.860508135123352</c:v>
                </c:pt>
                <c:pt idx="264">
                  <c:v>12.866519288095772</c:v>
                </c:pt>
                <c:pt idx="265">
                  <c:v>12.872530441068191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62C-4403-8EE4-1EF417312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6376"/>
        <c:axId val="230365592"/>
      </c:lineChart>
      <c:catAx>
        <c:axId val="230366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5592"/>
        <c:crosses val="autoZero"/>
        <c:auto val="1"/>
        <c:lblAlgn val="ctr"/>
        <c:lblOffset val="100"/>
        <c:noMultiLvlLbl val="0"/>
      </c:catAx>
      <c:valAx>
        <c:axId val="23036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Priv consumption and trend </a:t>
            </a:r>
            <a:r>
              <a:rPr lang="en-US" sz="1400" b="1" i="0" u="none" strike="noStrike" baseline="0">
                <a:effectLst/>
              </a:rPr>
              <a:t>(HP)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2797872634341756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graphs'!$T$8</c:f>
              <c:strCache>
                <c:ptCount val="1"/>
                <c:pt idx="0">
                  <c:v>Log real priv cons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graphs'!$T$9:$T$274</c:f>
              <c:numCache>
                <c:formatCode>0.00</c:formatCode>
                <c:ptCount val="266"/>
                <c:pt idx="0">
                  <c:v>11.287592017582982</c:v>
                </c:pt>
                <c:pt idx="1">
                  <c:v>11.297874083553355</c:v>
                </c:pt>
                <c:pt idx="2">
                  <c:v>11.298584520199441</c:v>
                </c:pt>
                <c:pt idx="3">
                  <c:v>11.293346979820514</c:v>
                </c:pt>
                <c:pt idx="4">
                  <c:v>11.298965802824407</c:v>
                </c:pt>
                <c:pt idx="5">
                  <c:v>11.2947116032102</c:v>
                </c:pt>
                <c:pt idx="6">
                  <c:v>11.27633969780795</c:v>
                </c:pt>
                <c:pt idx="7">
                  <c:v>11.268728504458187</c:v>
                </c:pt>
                <c:pt idx="8">
                  <c:v>11.302204433654575</c:v>
                </c:pt>
                <c:pt idx="9">
                  <c:v>11.294493021163916</c:v>
                </c:pt>
                <c:pt idx="10">
                  <c:v>11.297092085643774</c:v>
                </c:pt>
                <c:pt idx="11">
                  <c:v>11.291110817506071</c:v>
                </c:pt>
                <c:pt idx="12">
                  <c:v>11.303254578145939</c:v>
                </c:pt>
                <c:pt idx="13">
                  <c:v>11.307444162697781</c:v>
                </c:pt>
                <c:pt idx="14">
                  <c:v>11.322743307209464</c:v>
                </c:pt>
                <c:pt idx="15">
                  <c:v>11.346896000272396</c:v>
                </c:pt>
                <c:pt idx="16">
                  <c:v>11.351907286129313</c:v>
                </c:pt>
                <c:pt idx="17">
                  <c:v>11.344260234623759</c:v>
                </c:pt>
                <c:pt idx="18">
                  <c:v>11.373418809155618</c:v>
                </c:pt>
                <c:pt idx="19">
                  <c:v>11.404486931018639</c:v>
                </c:pt>
                <c:pt idx="20">
                  <c:v>11.416039576303374</c:v>
                </c:pt>
                <c:pt idx="21">
                  <c:v>11.398028884491064</c:v>
                </c:pt>
                <c:pt idx="22">
                  <c:v>11.404783306350526</c:v>
                </c:pt>
                <c:pt idx="23">
                  <c:v>11.414255480671885</c:v>
                </c:pt>
                <c:pt idx="24">
                  <c:v>11.417268286193213</c:v>
                </c:pt>
                <c:pt idx="25">
                  <c:v>11.427989854164442</c:v>
                </c:pt>
                <c:pt idx="26">
                  <c:v>11.404947146770324</c:v>
                </c:pt>
                <c:pt idx="27">
                  <c:v>11.431498466274499</c:v>
                </c:pt>
                <c:pt idx="28">
                  <c:v>11.432523215545119</c:v>
                </c:pt>
                <c:pt idx="29">
                  <c:v>11.462869794503028</c:v>
                </c:pt>
                <c:pt idx="30">
                  <c:v>11.437455619141826</c:v>
                </c:pt>
                <c:pt idx="31">
                  <c:v>11.451050061252142</c:v>
                </c:pt>
                <c:pt idx="32">
                  <c:v>11.483880256307117</c:v>
                </c:pt>
                <c:pt idx="33">
                  <c:v>11.496639723099443</c:v>
                </c:pt>
                <c:pt idx="34">
                  <c:v>11.511578404245029</c:v>
                </c:pt>
                <c:pt idx="35">
                  <c:v>11.50648970548627</c:v>
                </c:pt>
                <c:pt idx="36">
                  <c:v>11.522315205320067</c:v>
                </c:pt>
                <c:pt idx="37">
                  <c:v>11.517913006481267</c:v>
                </c:pt>
                <c:pt idx="38">
                  <c:v>11.521795104075567</c:v>
                </c:pt>
                <c:pt idx="39">
                  <c:v>11.547765969630948</c:v>
                </c:pt>
                <c:pt idx="40">
                  <c:v>11.541964020950147</c:v>
                </c:pt>
                <c:pt idx="41">
                  <c:v>11.531523376519637</c:v>
                </c:pt>
                <c:pt idx="42">
                  <c:v>11.535766069286485</c:v>
                </c:pt>
                <c:pt idx="43">
                  <c:v>11.55330598274362</c:v>
                </c:pt>
                <c:pt idx="44">
                  <c:v>11.553286336240346</c:v>
                </c:pt>
                <c:pt idx="45">
                  <c:v>11.555505912505346</c:v>
                </c:pt>
                <c:pt idx="46">
                  <c:v>11.538337530807189</c:v>
                </c:pt>
                <c:pt idx="47">
                  <c:v>11.537932740873455</c:v>
                </c:pt>
                <c:pt idx="48">
                  <c:v>11.56280792853827</c:v>
                </c:pt>
                <c:pt idx="49">
                  <c:v>11.561869227173908</c:v>
                </c:pt>
                <c:pt idx="50">
                  <c:v>11.589886506106357</c:v>
                </c:pt>
                <c:pt idx="51">
                  <c:v>11.596478487788509</c:v>
                </c:pt>
                <c:pt idx="52">
                  <c:v>11.637528226850449</c:v>
                </c:pt>
                <c:pt idx="53">
                  <c:v>11.602537623659915</c:v>
                </c:pt>
                <c:pt idx="54">
                  <c:v>11.614092585237955</c:v>
                </c:pt>
                <c:pt idx="55">
                  <c:v>11.624087302192141</c:v>
                </c:pt>
                <c:pt idx="56">
                  <c:v>11.612371465492043</c:v>
                </c:pt>
                <c:pt idx="57">
                  <c:v>11.625203178031256</c:v>
                </c:pt>
                <c:pt idx="58">
                  <c:v>11.619763149945621</c:v>
                </c:pt>
                <c:pt idx="59">
                  <c:v>11.620073115145797</c:v>
                </c:pt>
                <c:pt idx="60">
                  <c:v>11.614442989348888</c:v>
                </c:pt>
                <c:pt idx="61">
                  <c:v>11.612589788083174</c:v>
                </c:pt>
                <c:pt idx="62">
                  <c:v>11.629538225478422</c:v>
                </c:pt>
                <c:pt idx="63">
                  <c:v>11.632530202143723</c:v>
                </c:pt>
                <c:pt idx="64">
                  <c:v>11.631263901918311</c:v>
                </c:pt>
                <c:pt idx="65">
                  <c:v>11.659534550818638</c:v>
                </c:pt>
                <c:pt idx="66">
                  <c:v>11.67419361256635</c:v>
                </c:pt>
                <c:pt idx="67">
                  <c:v>11.675105051183298</c:v>
                </c:pt>
                <c:pt idx="68">
                  <c:v>11.696814420204197</c:v>
                </c:pt>
                <c:pt idx="69">
                  <c:v>11.706675717587807</c:v>
                </c:pt>
                <c:pt idx="70">
                  <c:v>11.731787134827677</c:v>
                </c:pt>
                <c:pt idx="71">
                  <c:v>11.729875965830695</c:v>
                </c:pt>
                <c:pt idx="72">
                  <c:v>11.77471057085619</c:v>
                </c:pt>
                <c:pt idx="73">
                  <c:v>11.781720619768009</c:v>
                </c:pt>
                <c:pt idx="74">
                  <c:v>11.76988259158172</c:v>
                </c:pt>
                <c:pt idx="75">
                  <c:v>11.76810480209833</c:v>
                </c:pt>
                <c:pt idx="76">
                  <c:v>11.783471255179021</c:v>
                </c:pt>
                <c:pt idx="77">
                  <c:v>11.781608753623726</c:v>
                </c:pt>
                <c:pt idx="78">
                  <c:v>11.779330138974725</c:v>
                </c:pt>
                <c:pt idx="79">
                  <c:v>11.776306377129808</c:v>
                </c:pt>
                <c:pt idx="80">
                  <c:v>11.775647447202221</c:v>
                </c:pt>
                <c:pt idx="81">
                  <c:v>11.762894382983001</c:v>
                </c:pt>
                <c:pt idx="82">
                  <c:v>11.749369066093051</c:v>
                </c:pt>
                <c:pt idx="83">
                  <c:v>11.749945622619782</c:v>
                </c:pt>
                <c:pt idx="84">
                  <c:v>11.762805172775474</c:v>
                </c:pt>
                <c:pt idx="85">
                  <c:v>11.761736763033015</c:v>
                </c:pt>
                <c:pt idx="86">
                  <c:v>11.773082793130046</c:v>
                </c:pt>
                <c:pt idx="87">
                  <c:v>11.789843934776499</c:v>
                </c:pt>
                <c:pt idx="88">
                  <c:v>11.781259636267679</c:v>
                </c:pt>
                <c:pt idx="89">
                  <c:v>11.772089996158732</c:v>
                </c:pt>
                <c:pt idx="90">
                  <c:v>11.780336618676321</c:v>
                </c:pt>
                <c:pt idx="91">
                  <c:v>11.791109448042249</c:v>
                </c:pt>
                <c:pt idx="92">
                  <c:v>11.810085096204713</c:v>
                </c:pt>
                <c:pt idx="93">
                  <c:v>11.800339208742162</c:v>
                </c:pt>
                <c:pt idx="94">
                  <c:v>11.825980031410992</c:v>
                </c:pt>
                <c:pt idx="95">
                  <c:v>11.829311331830896</c:v>
                </c:pt>
                <c:pt idx="96">
                  <c:v>11.837334280005258</c:v>
                </c:pt>
                <c:pt idx="97">
                  <c:v>11.891574025117396</c:v>
                </c:pt>
                <c:pt idx="98">
                  <c:v>11.839838102355261</c:v>
                </c:pt>
                <c:pt idx="99">
                  <c:v>11.854502758820344</c:v>
                </c:pt>
                <c:pt idx="100">
                  <c:v>11.863661757341378</c:v>
                </c:pt>
                <c:pt idx="101">
                  <c:v>11.825745893821956</c:v>
                </c:pt>
                <c:pt idx="102">
                  <c:v>11.825966650781595</c:v>
                </c:pt>
                <c:pt idx="103">
                  <c:v>11.805619789510413</c:v>
                </c:pt>
                <c:pt idx="104">
                  <c:v>11.822282225360425</c:v>
                </c:pt>
                <c:pt idx="105">
                  <c:v>11.832798102384857</c:v>
                </c:pt>
                <c:pt idx="106">
                  <c:v>11.841149492734946</c:v>
                </c:pt>
                <c:pt idx="107">
                  <c:v>11.841029451920924</c:v>
                </c:pt>
                <c:pt idx="108">
                  <c:v>11.842207927138956</c:v>
                </c:pt>
                <c:pt idx="109">
                  <c:v>11.849125356171969</c:v>
                </c:pt>
                <c:pt idx="110">
                  <c:v>11.86254377743982</c:v>
                </c:pt>
                <c:pt idx="111">
                  <c:v>11.873685537815225</c:v>
                </c:pt>
                <c:pt idx="112">
                  <c:v>11.885986315036764</c:v>
                </c:pt>
                <c:pt idx="113">
                  <c:v>11.900094588004377</c:v>
                </c:pt>
                <c:pt idx="114">
                  <c:v>11.912216300282992</c:v>
                </c:pt>
                <c:pt idx="115">
                  <c:v>11.910959617594409</c:v>
                </c:pt>
                <c:pt idx="116">
                  <c:v>11.930375962730814</c:v>
                </c:pt>
                <c:pt idx="117">
                  <c:v>11.924688327057284</c:v>
                </c:pt>
                <c:pt idx="118">
                  <c:v>11.92362361007161</c:v>
                </c:pt>
                <c:pt idx="119">
                  <c:v>11.939896778299357</c:v>
                </c:pt>
                <c:pt idx="120">
                  <c:v>11.962174927393084</c:v>
                </c:pt>
                <c:pt idx="121">
                  <c:v>11.957275530658574</c:v>
                </c:pt>
                <c:pt idx="122">
                  <c:v>11.971220769365026</c:v>
                </c:pt>
                <c:pt idx="123">
                  <c:v>11.977130308880545</c:v>
                </c:pt>
                <c:pt idx="124">
                  <c:v>12.007518602634207</c:v>
                </c:pt>
                <c:pt idx="125">
                  <c:v>12.023325160721186</c:v>
                </c:pt>
                <c:pt idx="126">
                  <c:v>12.029197224487591</c:v>
                </c:pt>
                <c:pt idx="127">
                  <c:v>12.032759343350083</c:v>
                </c:pt>
                <c:pt idx="128">
                  <c:v>12.046863001317998</c:v>
                </c:pt>
                <c:pt idx="129">
                  <c:v>12.054801413993394</c:v>
                </c:pt>
                <c:pt idx="130">
                  <c:v>12.070025335536062</c:v>
                </c:pt>
                <c:pt idx="131">
                  <c:v>12.086570417677615</c:v>
                </c:pt>
                <c:pt idx="132">
                  <c:v>12.113203684837142</c:v>
                </c:pt>
                <c:pt idx="133">
                  <c:v>12.12245725517568</c:v>
                </c:pt>
                <c:pt idx="134">
                  <c:v>12.134873454023959</c:v>
                </c:pt>
                <c:pt idx="135">
                  <c:v>12.133136072666643</c:v>
                </c:pt>
                <c:pt idx="136">
                  <c:v>12.138787963633298</c:v>
                </c:pt>
                <c:pt idx="137">
                  <c:v>12.150847996738648</c:v>
                </c:pt>
                <c:pt idx="138">
                  <c:v>12.140418919449331</c:v>
                </c:pt>
                <c:pt idx="139">
                  <c:v>12.140478117682949</c:v>
                </c:pt>
                <c:pt idx="140">
                  <c:v>12.147463679593093</c:v>
                </c:pt>
                <c:pt idx="141">
                  <c:v>12.154079941726485</c:v>
                </c:pt>
                <c:pt idx="142">
                  <c:v>12.140482197356709</c:v>
                </c:pt>
                <c:pt idx="143">
                  <c:v>12.150661681675713</c:v>
                </c:pt>
                <c:pt idx="144">
                  <c:v>12.146089179386051</c:v>
                </c:pt>
                <c:pt idx="145">
                  <c:v>12.149156178727276</c:v>
                </c:pt>
                <c:pt idx="146">
                  <c:v>12.150698353483726</c:v>
                </c:pt>
                <c:pt idx="147">
                  <c:v>12.151394593483055</c:v>
                </c:pt>
                <c:pt idx="148">
                  <c:v>12.149335010332621</c:v>
                </c:pt>
                <c:pt idx="149">
                  <c:v>12.161503659143321</c:v>
                </c:pt>
                <c:pt idx="150">
                  <c:v>12.176067903606084</c:v>
                </c:pt>
                <c:pt idx="151">
                  <c:v>12.178034715878349</c:v>
                </c:pt>
                <c:pt idx="152">
                  <c:v>12.184295017254833</c:v>
                </c:pt>
                <c:pt idx="153">
                  <c:v>12.196186540256775</c:v>
                </c:pt>
                <c:pt idx="154">
                  <c:v>12.20811564575013</c:v>
                </c:pt>
                <c:pt idx="155">
                  <c:v>12.2183685351626</c:v>
                </c:pt>
                <c:pt idx="156">
                  <c:v>12.223962776750323</c:v>
                </c:pt>
                <c:pt idx="157">
                  <c:v>12.235654785811557</c:v>
                </c:pt>
                <c:pt idx="158">
                  <c:v>12.24493175485113</c:v>
                </c:pt>
                <c:pt idx="159">
                  <c:v>12.243995805261884</c:v>
                </c:pt>
                <c:pt idx="160">
                  <c:v>12.251670618461985</c:v>
                </c:pt>
                <c:pt idx="161">
                  <c:v>12.258887438102105</c:v>
                </c:pt>
                <c:pt idx="162">
                  <c:v>12.268071607506098</c:v>
                </c:pt>
                <c:pt idx="163">
                  <c:v>12.273659511132786</c:v>
                </c:pt>
                <c:pt idx="164">
                  <c:v>12.28429423689783</c:v>
                </c:pt>
                <c:pt idx="165">
                  <c:v>12.285349278539533</c:v>
                </c:pt>
                <c:pt idx="166">
                  <c:v>12.294548083790037</c:v>
                </c:pt>
                <c:pt idx="167">
                  <c:v>12.308431619645628</c:v>
                </c:pt>
                <c:pt idx="168">
                  <c:v>12.344194648823153</c:v>
                </c:pt>
                <c:pt idx="169">
                  <c:v>12.356913880961136</c:v>
                </c:pt>
                <c:pt idx="170">
                  <c:v>12.35608873930417</c:v>
                </c:pt>
                <c:pt idx="171">
                  <c:v>12.389566958152207</c:v>
                </c:pt>
                <c:pt idx="172">
                  <c:v>12.394909855426659</c:v>
                </c:pt>
                <c:pt idx="173">
                  <c:v>12.405460849801434</c:v>
                </c:pt>
                <c:pt idx="174">
                  <c:v>12.420784298387847</c:v>
                </c:pt>
                <c:pt idx="175">
                  <c:v>12.405466225708562</c:v>
                </c:pt>
                <c:pt idx="176">
                  <c:v>12.427366089950132</c:v>
                </c:pt>
                <c:pt idx="177">
                  <c:v>12.442519386208534</c:v>
                </c:pt>
                <c:pt idx="178">
                  <c:v>12.449053476576633</c:v>
                </c:pt>
                <c:pt idx="179">
                  <c:v>12.463602016950471</c:v>
                </c:pt>
                <c:pt idx="180">
                  <c:v>12.471870838103509</c:v>
                </c:pt>
                <c:pt idx="181">
                  <c:v>12.472849682103929</c:v>
                </c:pt>
                <c:pt idx="182">
                  <c:v>12.47959240416945</c:v>
                </c:pt>
                <c:pt idx="183">
                  <c:v>12.484953547251267</c:v>
                </c:pt>
                <c:pt idx="184">
                  <c:v>12.500367696049814</c:v>
                </c:pt>
                <c:pt idx="185">
                  <c:v>12.495885425135809</c:v>
                </c:pt>
                <c:pt idx="186">
                  <c:v>12.514787315887736</c:v>
                </c:pt>
                <c:pt idx="187">
                  <c:v>12.508367681608744</c:v>
                </c:pt>
                <c:pt idx="188">
                  <c:v>12.517510787721481</c:v>
                </c:pt>
                <c:pt idx="189">
                  <c:v>12.519087625642159</c:v>
                </c:pt>
                <c:pt idx="190">
                  <c:v>12.518472736753651</c:v>
                </c:pt>
                <c:pt idx="191">
                  <c:v>12.526799030786403</c:v>
                </c:pt>
                <c:pt idx="192">
                  <c:v>12.531197382619844</c:v>
                </c:pt>
                <c:pt idx="193">
                  <c:v>12.543126904524323</c:v>
                </c:pt>
                <c:pt idx="194">
                  <c:v>12.549223809433768</c:v>
                </c:pt>
                <c:pt idx="195">
                  <c:v>12.551082651865524</c:v>
                </c:pt>
                <c:pt idx="196">
                  <c:v>12.561758571537023</c:v>
                </c:pt>
                <c:pt idx="197">
                  <c:v>12.560533704462763</c:v>
                </c:pt>
                <c:pt idx="198">
                  <c:v>12.568247668056225</c:v>
                </c:pt>
                <c:pt idx="199">
                  <c:v>12.574576952151563</c:v>
                </c:pt>
                <c:pt idx="200">
                  <c:v>12.58578297820117</c:v>
                </c:pt>
                <c:pt idx="201">
                  <c:v>12.575163737483802</c:v>
                </c:pt>
                <c:pt idx="202">
                  <c:v>12.592598742955261</c:v>
                </c:pt>
                <c:pt idx="203">
                  <c:v>12.594561346486586</c:v>
                </c:pt>
                <c:pt idx="204">
                  <c:v>12.593307104422653</c:v>
                </c:pt>
                <c:pt idx="205">
                  <c:v>12.59956217031869</c:v>
                </c:pt>
                <c:pt idx="206">
                  <c:v>12.60548694367847</c:v>
                </c:pt>
                <c:pt idx="207">
                  <c:v>12.605654979645806</c:v>
                </c:pt>
                <c:pt idx="208">
                  <c:v>12.610876651226027</c:v>
                </c:pt>
                <c:pt idx="209">
                  <c:v>12.61938048210501</c:v>
                </c:pt>
                <c:pt idx="210">
                  <c:v>12.625015907439069</c:v>
                </c:pt>
                <c:pt idx="211">
                  <c:v>12.627844746913038</c:v>
                </c:pt>
                <c:pt idx="212">
                  <c:v>12.634560063273652</c:v>
                </c:pt>
                <c:pt idx="213">
                  <c:v>12.631856861366696</c:v>
                </c:pt>
                <c:pt idx="214">
                  <c:v>12.623320356023958</c:v>
                </c:pt>
                <c:pt idx="215">
                  <c:v>12.60152693582285</c:v>
                </c:pt>
                <c:pt idx="216">
                  <c:v>12.592624248035209</c:v>
                </c:pt>
                <c:pt idx="217">
                  <c:v>12.576665524434469</c:v>
                </c:pt>
                <c:pt idx="218">
                  <c:v>12.575635724227835</c:v>
                </c:pt>
                <c:pt idx="219">
                  <c:v>12.590583762842934</c:v>
                </c:pt>
                <c:pt idx="220">
                  <c:v>12.581814084411917</c:v>
                </c:pt>
                <c:pt idx="221">
                  <c:v>12.595665324021855</c:v>
                </c:pt>
                <c:pt idx="222">
                  <c:v>12.607593036132698</c:v>
                </c:pt>
                <c:pt idx="223">
                  <c:v>12.606085728555582</c:v>
                </c:pt>
                <c:pt idx="224">
                  <c:v>12.60315624040085</c:v>
                </c:pt>
                <c:pt idx="225">
                  <c:v>12.61267974225937</c:v>
                </c:pt>
                <c:pt idx="226">
                  <c:v>12.615649814821291</c:v>
                </c:pt>
                <c:pt idx="227">
                  <c:v>12.621273706372039</c:v>
                </c:pt>
                <c:pt idx="228">
                  <c:v>12.630852449880868</c:v>
                </c:pt>
                <c:pt idx="229">
                  <c:v>12.634370592584986</c:v>
                </c:pt>
                <c:pt idx="230">
                  <c:v>12.629117133536639</c:v>
                </c:pt>
                <c:pt idx="231">
                  <c:v>12.636312557079485</c:v>
                </c:pt>
                <c:pt idx="232">
                  <c:v>12.65478318289342</c:v>
                </c:pt>
                <c:pt idx="233">
                  <c:v>12.658308211914445</c:v>
                </c:pt>
                <c:pt idx="234">
                  <c:v>12.662084298050589</c:v>
                </c:pt>
                <c:pt idx="235">
                  <c:v>12.659234873605408</c:v>
                </c:pt>
                <c:pt idx="236">
                  <c:v>12.67081149825645</c:v>
                </c:pt>
                <c:pt idx="237">
                  <c:v>12.678225547751081</c:v>
                </c:pt>
                <c:pt idx="238">
                  <c:v>12.678837267622404</c:v>
                </c:pt>
                <c:pt idx="239">
                  <c:v>12.688805739145685</c:v>
                </c:pt>
                <c:pt idx="240">
                  <c:v>12.689813615362382</c:v>
                </c:pt>
                <c:pt idx="241">
                  <c:v>12.692536036906853</c:v>
                </c:pt>
                <c:pt idx="242">
                  <c:v>12.705665384121925</c:v>
                </c:pt>
                <c:pt idx="243">
                  <c:v>12.718557510989809</c:v>
                </c:pt>
                <c:pt idx="244">
                  <c:v>12.721422828151335</c:v>
                </c:pt>
                <c:pt idx="245">
                  <c:v>12.721561700083157</c:v>
                </c:pt>
                <c:pt idx="246">
                  <c:v>12.733148059777063</c:v>
                </c:pt>
                <c:pt idx="247">
                  <c:v>12.734607405852344</c:v>
                </c:pt>
                <c:pt idx="248">
                  <c:v>12.735360902411225</c:v>
                </c:pt>
                <c:pt idx="249">
                  <c:v>12.739291450516378</c:v>
                </c:pt>
                <c:pt idx="250">
                  <c:v>12.74307765586148</c:v>
                </c:pt>
                <c:pt idx="251">
                  <c:v>12.741970981457452</c:v>
                </c:pt>
                <c:pt idx="252">
                  <c:v>12.752091224654269</c:v>
                </c:pt>
                <c:pt idx="253">
                  <c:v>12.754228805020132</c:v>
                </c:pt>
                <c:pt idx="254">
                  <c:v>12.755324727486354</c:v>
                </c:pt>
                <c:pt idx="255">
                  <c:v>12.759943476531269</c:v>
                </c:pt>
                <c:pt idx="256">
                  <c:v>12.75646314260962</c:v>
                </c:pt>
                <c:pt idx="257">
                  <c:v>12.761021371047512</c:v>
                </c:pt>
                <c:pt idx="258">
                  <c:v>12.761918269117093</c:v>
                </c:pt>
                <c:pt idx="259">
                  <c:v>12.757714032054061</c:v>
                </c:pt>
                <c:pt idx="260">
                  <c:v>12.72428359843857</c:v>
                </c:pt>
                <c:pt idx="261">
                  <c:v>12.419010726302997</c:v>
                </c:pt>
                <c:pt idx="262">
                  <c:v>12.635701245008525</c:v>
                </c:pt>
                <c:pt idx="263">
                  <c:v>12.617748695014352</c:v>
                </c:pt>
                <c:pt idx="264">
                  <c:v>12.573392652283419</c:v>
                </c:pt>
                <c:pt idx="265">
                  <c:v>12.662717770005237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DE8-4CDE-983A-695A8E09DC8A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graphs'!$AJ$9:$AJ$274</c:f>
              <c:numCache>
                <c:formatCode>General</c:formatCode>
                <c:ptCount val="266"/>
                <c:pt idx="0">
                  <c:v>11.270361892138871</c:v>
                </c:pt>
                <c:pt idx="1">
                  <c:v>11.274130063926449</c:v>
                </c:pt>
                <c:pt idx="2">
                  <c:v>11.277909004542432</c:v>
                </c:pt>
                <c:pt idx="3">
                  <c:v>11.281724322827484</c:v>
                </c:pt>
                <c:pt idx="4">
                  <c:v>11.285614549819561</c:v>
                </c:pt>
                <c:pt idx="5">
                  <c:v>11.289625480717236</c:v>
                </c:pt>
                <c:pt idx="6">
                  <c:v>11.293811255252209</c:v>
                </c:pt>
                <c:pt idx="7">
                  <c:v>11.298229191982738</c:v>
                </c:pt>
                <c:pt idx="8">
                  <c:v>11.302925689743681</c:v>
                </c:pt>
                <c:pt idx="9">
                  <c:v>11.307928709440191</c:v>
                </c:pt>
                <c:pt idx="10">
                  <c:v>11.313265761192364</c:v>
                </c:pt>
                <c:pt idx="11">
                  <c:v>11.318955957815122</c:v>
                </c:pt>
                <c:pt idx="12">
                  <c:v>11.325008303576167</c:v>
                </c:pt>
                <c:pt idx="13">
                  <c:v>11.331414399530507</c:v>
                </c:pt>
                <c:pt idx="14">
                  <c:v>11.338152250654755</c:v>
                </c:pt>
                <c:pt idx="15">
                  <c:v>11.345184880527505</c:v>
                </c:pt>
                <c:pt idx="16">
                  <c:v>11.352465682137698</c:v>
                </c:pt>
                <c:pt idx="17">
                  <c:v>11.359949117924115</c:v>
                </c:pt>
                <c:pt idx="18">
                  <c:v>11.367589301328032</c:v>
                </c:pt>
                <c:pt idx="19">
                  <c:v>11.375330540238657</c:v>
                </c:pt>
                <c:pt idx="20">
                  <c:v>11.383120785987593</c:v>
                </c:pt>
                <c:pt idx="21">
                  <c:v>11.390926212650678</c:v>
                </c:pt>
                <c:pt idx="22">
                  <c:v>11.398733568547698</c:v>
                </c:pt>
                <c:pt idx="23">
                  <c:v>11.406534041168339</c:v>
                </c:pt>
                <c:pt idx="24">
                  <c:v>11.414322599088415</c:v>
                </c:pt>
                <c:pt idx="25">
                  <c:v>11.422099036783431</c:v>
                </c:pt>
                <c:pt idx="26">
                  <c:v>11.429864989783333</c:v>
                </c:pt>
                <c:pt idx="27">
                  <c:v>11.437625775378931</c:v>
                </c:pt>
                <c:pt idx="28">
                  <c:v>11.445371137209154</c:v>
                </c:pt>
                <c:pt idx="29">
                  <c:v>11.453086989344737</c:v>
                </c:pt>
                <c:pt idx="30">
                  <c:v>11.460751215905375</c:v>
                </c:pt>
                <c:pt idx="31">
                  <c:v>11.468347815263993</c:v>
                </c:pt>
                <c:pt idx="32">
                  <c:v>11.475846226045531</c:v>
                </c:pt>
                <c:pt idx="33">
                  <c:v>11.483205075778679</c:v>
                </c:pt>
                <c:pt idx="34">
                  <c:v>11.490388013261036</c:v>
                </c:pt>
                <c:pt idx="35">
                  <c:v>11.497367083944775</c:v>
                </c:pt>
                <c:pt idx="36">
                  <c:v>11.504127577276437</c:v>
                </c:pt>
                <c:pt idx="37">
                  <c:v>11.51066048434102</c:v>
                </c:pt>
                <c:pt idx="38">
                  <c:v>11.516968163491054</c:v>
                </c:pt>
                <c:pt idx="39">
                  <c:v>11.523057505905406</c:v>
                </c:pt>
                <c:pt idx="40">
                  <c:v>11.528938419600808</c:v>
                </c:pt>
                <c:pt idx="41">
                  <c:v>11.53463625538382</c:v>
                </c:pt>
                <c:pt idx="42">
                  <c:v>11.540184505061848</c:v>
                </c:pt>
                <c:pt idx="43">
                  <c:v>11.545614714893011</c:v>
                </c:pt>
                <c:pt idx="44">
                  <c:v>11.550955669613064</c:v>
                </c:pt>
                <c:pt idx="45">
                  <c:v>11.556240961000171</c:v>
                </c:pt>
                <c:pt idx="46">
                  <c:v>11.561505637499138</c:v>
                </c:pt>
                <c:pt idx="47">
                  <c:v>11.566784288149464</c:v>
                </c:pt>
                <c:pt idx="48">
                  <c:v>11.572097021923961</c:v>
                </c:pt>
                <c:pt idx="49">
                  <c:v>11.577445915578396</c:v>
                </c:pt>
                <c:pt idx="50">
                  <c:v>11.58282724018517</c:v>
                </c:pt>
                <c:pt idx="51">
                  <c:v>11.588227531386426</c:v>
                </c:pt>
                <c:pt idx="52">
                  <c:v>11.593637736865515</c:v>
                </c:pt>
                <c:pt idx="53">
                  <c:v>11.599053961153539</c:v>
                </c:pt>
                <c:pt idx="54">
                  <c:v>11.60449974033784</c:v>
                </c:pt>
                <c:pt idx="55">
                  <c:v>11.610000787794826</c:v>
                </c:pt>
                <c:pt idx="56">
                  <c:v>11.615588812428971</c:v>
                </c:pt>
                <c:pt idx="57">
                  <c:v>11.621304327216246</c:v>
                </c:pt>
                <c:pt idx="58">
                  <c:v>11.627185834290785</c:v>
                </c:pt>
                <c:pt idx="59">
                  <c:v>11.633274272568485</c:v>
                </c:pt>
                <c:pt idx="60">
                  <c:v>11.639605941787527</c:v>
                </c:pt>
                <c:pt idx="61">
                  <c:v>11.646208890962704</c:v>
                </c:pt>
                <c:pt idx="62">
                  <c:v>11.653095442263531</c:v>
                </c:pt>
                <c:pt idx="63">
                  <c:v>11.660256905920226</c:v>
                </c:pt>
                <c:pt idx="64">
                  <c:v>11.667669868902518</c:v>
                </c:pt>
                <c:pt idx="65">
                  <c:v>11.675293588990273</c:v>
                </c:pt>
                <c:pt idx="66">
                  <c:v>11.683064570233997</c:v>
                </c:pt>
                <c:pt idx="67">
                  <c:v>11.690909467285335</c:v>
                </c:pt>
                <c:pt idx="68">
                  <c:v>11.698749390447389</c:v>
                </c:pt>
                <c:pt idx="69">
                  <c:v>11.706495572263195</c:v>
                </c:pt>
                <c:pt idx="70">
                  <c:v>11.71405803591939</c:v>
                </c:pt>
                <c:pt idx="71">
                  <c:v>11.721346917193435</c:v>
                </c:pt>
                <c:pt idx="72">
                  <c:v>11.728283432549611</c:v>
                </c:pt>
                <c:pt idx="73">
                  <c:v>11.734794129107598</c:v>
                </c:pt>
                <c:pt idx="74">
                  <c:v>11.740834570948518</c:v>
                </c:pt>
                <c:pt idx="75">
                  <c:v>11.746389651210158</c:v>
                </c:pt>
                <c:pt idx="76">
                  <c:v>11.751462418043198</c:v>
                </c:pt>
                <c:pt idx="77">
                  <c:v>11.756069491567624</c:v>
                </c:pt>
                <c:pt idx="78">
                  <c:v>11.760247497426628</c:v>
                </c:pt>
                <c:pt idx="79">
                  <c:v>11.764049023302189</c:v>
                </c:pt>
                <c:pt idx="80">
                  <c:v>11.767538583527253</c:v>
                </c:pt>
                <c:pt idx="81">
                  <c:v>11.770788353280912</c:v>
                </c:pt>
                <c:pt idx="82">
                  <c:v>11.773875575782052</c:v>
                </c:pt>
                <c:pt idx="83">
                  <c:v>11.776872560518125</c:v>
                </c:pt>
                <c:pt idx="84">
                  <c:v>11.779836300408029</c:v>
                </c:pt>
                <c:pt idx="85">
                  <c:v>11.78280695903447</c:v>
                </c:pt>
                <c:pt idx="86">
                  <c:v>11.785814055525384</c:v>
                </c:pt>
                <c:pt idx="87">
                  <c:v>11.788873940136201</c:v>
                </c:pt>
                <c:pt idx="88">
                  <c:v>11.791995006083356</c:v>
                </c:pt>
                <c:pt idx="89">
                  <c:v>11.795186252829938</c:v>
                </c:pt>
                <c:pt idx="90">
                  <c:v>11.798449970232898</c:v>
                </c:pt>
                <c:pt idx="91">
                  <c:v>11.801774012988773</c:v>
                </c:pt>
                <c:pt idx="92">
                  <c:v>11.80513491494937</c:v>
                </c:pt>
                <c:pt idx="93">
                  <c:v>11.808502544613409</c:v>
                </c:pt>
                <c:pt idx="94">
                  <c:v>11.811849864342889</c:v>
                </c:pt>
                <c:pt idx="95">
                  <c:v>11.815144734414892</c:v>
                </c:pt>
                <c:pt idx="96">
                  <c:v>11.818363846460917</c:v>
                </c:pt>
                <c:pt idx="97">
                  <c:v>11.821492746235851</c:v>
                </c:pt>
                <c:pt idx="98">
                  <c:v>11.824528836015544</c:v>
                </c:pt>
                <c:pt idx="99">
                  <c:v>11.827513318875148</c:v>
                </c:pt>
                <c:pt idx="100">
                  <c:v>11.830496966181277</c:v>
                </c:pt>
                <c:pt idx="101">
                  <c:v>11.833547417700512</c:v>
                </c:pt>
                <c:pt idx="102">
                  <c:v>11.836753041193907</c:v>
                </c:pt>
                <c:pt idx="103">
                  <c:v>11.840197328470095</c:v>
                </c:pt>
                <c:pt idx="104">
                  <c:v>11.843957029843704</c:v>
                </c:pt>
                <c:pt idx="105">
                  <c:v>11.848087284667509</c:v>
                </c:pt>
                <c:pt idx="106">
                  <c:v>11.852629685541487</c:v>
                </c:pt>
                <c:pt idx="107">
                  <c:v>11.857616269326687</c:v>
                </c:pt>
                <c:pt idx="108">
                  <c:v>11.863071897763655</c:v>
                </c:pt>
                <c:pt idx="109">
                  <c:v>11.869011065832058</c:v>
                </c:pt>
                <c:pt idx="110">
                  <c:v>11.875435228529923</c:v>
                </c:pt>
                <c:pt idx="111">
                  <c:v>11.882333412286735</c:v>
                </c:pt>
                <c:pt idx="112">
                  <c:v>11.889686586375051</c:v>
                </c:pt>
                <c:pt idx="113">
                  <c:v>11.897470315145879</c:v>
                </c:pt>
                <c:pt idx="114">
                  <c:v>11.905657850280646</c:v>
                </c:pt>
                <c:pt idx="115">
                  <c:v>11.914224083631312</c:v>
                </c:pt>
                <c:pt idx="116">
                  <c:v>11.923148006081091</c:v>
                </c:pt>
                <c:pt idx="117">
                  <c:v>11.932406568221916</c:v>
                </c:pt>
                <c:pt idx="118">
                  <c:v>11.941981238118631</c:v>
                </c:pt>
                <c:pt idx="119">
                  <c:v>11.951848659935351</c:v>
                </c:pt>
                <c:pt idx="120">
                  <c:v>11.961974004318662</c:v>
                </c:pt>
                <c:pt idx="121">
                  <c:v>11.972314971989128</c:v>
                </c:pt>
                <c:pt idx="122">
                  <c:v>11.98282938924423</c:v>
                </c:pt>
                <c:pt idx="123">
                  <c:v>11.993465682730621</c:v>
                </c:pt>
                <c:pt idx="124">
                  <c:v>12.004165023707525</c:v>
                </c:pt>
                <c:pt idx="125">
                  <c:v>12.014858373825515</c:v>
                </c:pt>
                <c:pt idx="126">
                  <c:v>12.025478790721989</c:v>
                </c:pt>
                <c:pt idx="127">
                  <c:v>12.035964623776154</c:v>
                </c:pt>
                <c:pt idx="128">
                  <c:v>12.046256546388321</c:v>
                </c:pt>
                <c:pt idx="129">
                  <c:v>12.056293228658536</c:v>
                </c:pt>
                <c:pt idx="130">
                  <c:v>12.06601371972118</c:v>
                </c:pt>
                <c:pt idx="131">
                  <c:v>12.075356136326468</c:v>
                </c:pt>
                <c:pt idx="132">
                  <c:v>12.084261102484499</c:v>
                </c:pt>
                <c:pt idx="133">
                  <c:v>12.092676251131216</c:v>
                </c:pt>
                <c:pt idx="134">
                  <c:v>12.100567304316534</c:v>
                </c:pt>
                <c:pt idx="135">
                  <c:v>12.107918597217894</c:v>
                </c:pt>
                <c:pt idx="136">
                  <c:v>12.114735906356305</c:v>
                </c:pt>
                <c:pt idx="137">
                  <c:v>12.121040769174929</c:v>
                </c:pt>
                <c:pt idx="138">
                  <c:v>12.126869755652727</c:v>
                </c:pt>
                <c:pt idx="139">
                  <c:v>12.132278065285888</c:v>
                </c:pt>
                <c:pt idx="140">
                  <c:v>12.137329365797974</c:v>
                </c:pt>
                <c:pt idx="141">
                  <c:v>12.142092449945295</c:v>
                </c:pt>
                <c:pt idx="142">
                  <c:v>12.146642444430286</c:v>
                </c:pt>
                <c:pt idx="143">
                  <c:v>12.151061968137745</c:v>
                </c:pt>
                <c:pt idx="144">
                  <c:v>12.155429789798045</c:v>
                </c:pt>
                <c:pt idx="145">
                  <c:v>12.159824427962528</c:v>
                </c:pt>
                <c:pt idx="146">
                  <c:v>12.164318563301023</c:v>
                </c:pt>
                <c:pt idx="147">
                  <c:v>12.168978208827589</c:v>
                </c:pt>
                <c:pt idx="148">
                  <c:v>12.173860864925146</c:v>
                </c:pt>
                <c:pt idx="149">
                  <c:v>12.179013042217028</c:v>
                </c:pt>
                <c:pt idx="150">
                  <c:v>12.184465922667446</c:v>
                </c:pt>
                <c:pt idx="151">
                  <c:v>12.190239744876191</c:v>
                </c:pt>
                <c:pt idx="152">
                  <c:v>12.196349498681137</c:v>
                </c:pt>
                <c:pt idx="153">
                  <c:v>12.202802545777038</c:v>
                </c:pt>
                <c:pt idx="154">
                  <c:v>12.209598713807758</c:v>
                </c:pt>
                <c:pt idx="155">
                  <c:v>12.216733695413707</c:v>
                </c:pt>
                <c:pt idx="156">
                  <c:v>12.224202256317762</c:v>
                </c:pt>
                <c:pt idx="157">
                  <c:v>12.232000184017643</c:v>
                </c:pt>
                <c:pt idx="158">
                  <c:v>12.24012311633634</c:v>
                </c:pt>
                <c:pt idx="159">
                  <c:v>12.248568975222963</c:v>
                </c:pt>
                <c:pt idx="160">
                  <c:v>12.257338688025694</c:v>
                </c:pt>
                <c:pt idx="161">
                  <c:v>12.266430323861496</c:v>
                </c:pt>
                <c:pt idx="162">
                  <c:v>12.275838409303848</c:v>
                </c:pt>
                <c:pt idx="163">
                  <c:v>12.285552756622634</c:v>
                </c:pt>
                <c:pt idx="164">
                  <c:v>12.295558323836614</c:v>
                </c:pt>
                <c:pt idx="165">
                  <c:v>12.305832635686119</c:v>
                </c:pt>
                <c:pt idx="166">
                  <c:v>12.316346176857142</c:v>
                </c:pt>
                <c:pt idx="167">
                  <c:v>12.327056629937458</c:v>
                </c:pt>
                <c:pt idx="168">
                  <c:v>12.337908053706675</c:v>
                </c:pt>
                <c:pt idx="169">
                  <c:v>12.348832866312971</c:v>
                </c:pt>
                <c:pt idx="170">
                  <c:v>12.359767415026466</c:v>
                </c:pt>
                <c:pt idx="171">
                  <c:v>12.370653097751433</c:v>
                </c:pt>
                <c:pt idx="172">
                  <c:v>12.381429013219821</c:v>
                </c:pt>
                <c:pt idx="173">
                  <c:v>12.392046081326329</c:v>
                </c:pt>
                <c:pt idx="174">
                  <c:v>12.40246364749204</c:v>
                </c:pt>
                <c:pt idx="175">
                  <c:v>12.412649441368327</c:v>
                </c:pt>
                <c:pt idx="176">
                  <c:v>12.422582643013376</c:v>
                </c:pt>
                <c:pt idx="177">
                  <c:v>12.432237942975586</c:v>
                </c:pt>
                <c:pt idx="178">
                  <c:v>12.441593021457692</c:v>
                </c:pt>
                <c:pt idx="179">
                  <c:v>12.450631984564449</c:v>
                </c:pt>
                <c:pt idx="180">
                  <c:v>12.459343601185065</c:v>
                </c:pt>
                <c:pt idx="181">
                  <c:v>12.467724746478986</c:v>
                </c:pt>
                <c:pt idx="182">
                  <c:v>12.475780125128733</c:v>
                </c:pt>
                <c:pt idx="183">
                  <c:v>12.483517644901591</c:v>
                </c:pt>
                <c:pt idx="184">
                  <c:v>12.49094759623925</c:v>
                </c:pt>
                <c:pt idx="185">
                  <c:v>12.498081167022368</c:v>
                </c:pt>
                <c:pt idx="186">
                  <c:v>12.504935432693983</c:v>
                </c:pt>
                <c:pt idx="187">
                  <c:v>12.511526096358454</c:v>
                </c:pt>
                <c:pt idx="188">
                  <c:v>12.517875018547132</c:v>
                </c:pt>
                <c:pt idx="189">
                  <c:v>12.524002085782154</c:v>
                </c:pt>
                <c:pt idx="190">
                  <c:v>12.529926956941388</c:v>
                </c:pt>
                <c:pt idx="191">
                  <c:v>12.535666219365115</c:v>
                </c:pt>
                <c:pt idx="192">
                  <c:v>12.541229301506002</c:v>
                </c:pt>
                <c:pt idx="193">
                  <c:v>12.54662008982385</c:v>
                </c:pt>
                <c:pt idx="194">
                  <c:v>12.551836200829165</c:v>
                </c:pt>
                <c:pt idx="195">
                  <c:v>12.556873067791635</c:v>
                </c:pt>
                <c:pt idx="196">
                  <c:v>12.561724491236328</c:v>
                </c:pt>
                <c:pt idx="197">
                  <c:v>12.56638065267836</c:v>
                </c:pt>
                <c:pt idx="198">
                  <c:v>12.570831754933032</c:v>
                </c:pt>
                <c:pt idx="199">
                  <c:v>12.575064346473013</c:v>
                </c:pt>
                <c:pt idx="200">
                  <c:v>12.579063360716672</c:v>
                </c:pt>
                <c:pt idx="201">
                  <c:v>12.582813426460929</c:v>
                </c:pt>
                <c:pt idx="202">
                  <c:v>12.586303372263627</c:v>
                </c:pt>
                <c:pt idx="203">
                  <c:v>12.589517245627006</c:v>
                </c:pt>
                <c:pt idx="204">
                  <c:v>12.592443028659984</c:v>
                </c:pt>
                <c:pt idx="205">
                  <c:v>12.595071856034521</c:v>
                </c:pt>
                <c:pt idx="206">
                  <c:v>12.597395402469925</c:v>
                </c:pt>
                <c:pt idx="207">
                  <c:v>12.599408149131932</c:v>
                </c:pt>
                <c:pt idx="208">
                  <c:v>12.601109634399533</c:v>
                </c:pt>
                <c:pt idx="209">
                  <c:v>12.602503300920787</c:v>
                </c:pt>
                <c:pt idx="210">
                  <c:v>12.603598695729273</c:v>
                </c:pt>
                <c:pt idx="211">
                  <c:v>12.60441591409681</c:v>
                </c:pt>
                <c:pt idx="212">
                  <c:v>12.604988437052537</c:v>
                </c:pt>
                <c:pt idx="213">
                  <c:v>12.605364388646104</c:v>
                </c:pt>
                <c:pt idx="214">
                  <c:v>12.60561037519355</c:v>
                </c:pt>
                <c:pt idx="215">
                  <c:v>12.605809560806362</c:v>
                </c:pt>
                <c:pt idx="216">
                  <c:v>12.60605617833405</c:v>
                </c:pt>
                <c:pt idx="217">
                  <c:v>12.606441783985508</c:v>
                </c:pt>
                <c:pt idx="218">
                  <c:v>12.607049539013193</c:v>
                </c:pt>
                <c:pt idx="219">
                  <c:v>12.607943994507345</c:v>
                </c:pt>
                <c:pt idx="220">
                  <c:v>12.60917006792396</c:v>
                </c:pt>
                <c:pt idx="221">
                  <c:v>12.610761826574247</c:v>
                </c:pt>
                <c:pt idx="222">
                  <c:v>12.61273624027972</c:v>
                </c:pt>
                <c:pt idx="223">
                  <c:v>12.615100843547799</c:v>
                </c:pt>
                <c:pt idx="224">
                  <c:v>12.617859956383315</c:v>
                </c:pt>
                <c:pt idx="225">
                  <c:v>12.621012264344225</c:v>
                </c:pt>
                <c:pt idx="226">
                  <c:v>12.624547263165997</c:v>
                </c:pt>
                <c:pt idx="227">
                  <c:v>12.628449240757801</c:v>
                </c:pt>
                <c:pt idx="228">
                  <c:v>12.632696924123591</c:v>
                </c:pt>
                <c:pt idx="229">
                  <c:v>12.637264555558327</c:v>
                </c:pt>
                <c:pt idx="230">
                  <c:v>12.642125224560564</c:v>
                </c:pt>
                <c:pt idx="231">
                  <c:v>12.647250211902</c:v>
                </c:pt>
                <c:pt idx="232">
                  <c:v>12.652602668297437</c:v>
                </c:pt>
                <c:pt idx="233">
                  <c:v>12.65813890842742</c:v>
                </c:pt>
                <c:pt idx="234">
                  <c:v>12.663816609794114</c:v>
                </c:pt>
                <c:pt idx="235">
                  <c:v>12.669593555714362</c:v>
                </c:pt>
                <c:pt idx="236">
                  <c:v>12.675426446810167</c:v>
                </c:pt>
                <c:pt idx="237">
                  <c:v>12.681265509527215</c:v>
                </c:pt>
                <c:pt idx="238">
                  <c:v>12.687058085968342</c:v>
                </c:pt>
                <c:pt idx="239">
                  <c:v>12.692749618260276</c:v>
                </c:pt>
                <c:pt idx="240">
                  <c:v>12.698280410518276</c:v>
                </c:pt>
                <c:pt idx="241">
                  <c:v>12.703588301933154</c:v>
                </c:pt>
                <c:pt idx="242">
                  <c:v>12.708605839948753</c:v>
                </c:pt>
                <c:pt idx="243">
                  <c:v>12.71325866434327</c:v>
                </c:pt>
                <c:pt idx="244">
                  <c:v>12.71747057711001</c:v>
                </c:pt>
                <c:pt idx="245">
                  <c:v>12.721168692021429</c:v>
                </c:pt>
                <c:pt idx="246">
                  <c:v>12.724282593006885</c:v>
                </c:pt>
                <c:pt idx="247">
                  <c:v>12.726742109625775</c:v>
                </c:pt>
                <c:pt idx="248">
                  <c:v>12.728482612354231</c:v>
                </c:pt>
                <c:pt idx="249">
                  <c:v>12.729444387478521</c:v>
                </c:pt>
                <c:pt idx="250">
                  <c:v>12.729572020216201</c:v>
                </c:pt>
                <c:pt idx="251">
                  <c:v>12.728816250199229</c:v>
                </c:pt>
                <c:pt idx="252">
                  <c:v>12.72713625808184</c:v>
                </c:pt>
                <c:pt idx="253">
                  <c:v>12.724499446225309</c:v>
                </c:pt>
                <c:pt idx="254">
                  <c:v>12.720888813845017</c:v>
                </c:pt>
                <c:pt idx="255">
                  <c:v>12.716305941005592</c:v>
                </c:pt>
                <c:pt idx="256">
                  <c:v>12.710773930217687</c:v>
                </c:pt>
                <c:pt idx="257">
                  <c:v>12.704343157451662</c:v>
                </c:pt>
                <c:pt idx="258">
                  <c:v>12.697092554435615</c:v>
                </c:pt>
                <c:pt idx="259">
                  <c:v>12.689136476781147</c:v>
                </c:pt>
                <c:pt idx="260">
                  <c:v>12.680629796171534</c:v>
                </c:pt>
                <c:pt idx="261">
                  <c:v>12.671770245262096</c:v>
                </c:pt>
                <c:pt idx="262">
                  <c:v>12.662782840334573</c:v>
                </c:pt>
                <c:pt idx="263">
                  <c:v>12.653734622971358</c:v>
                </c:pt>
                <c:pt idx="264">
                  <c:v>12.644675708757761</c:v>
                </c:pt>
                <c:pt idx="265">
                  <c:v>12.635633722074122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9DE8-4CDE-983A-695A8E09D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4416"/>
        <c:axId val="230363240"/>
      </c:lineChart>
      <c:catAx>
        <c:axId val="2303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3240"/>
        <c:crosses val="autoZero"/>
        <c:auto val="1"/>
        <c:lblAlgn val="ctr"/>
        <c:lblOffset val="100"/>
        <c:noMultiLvlLbl val="0"/>
      </c:catAx>
      <c:valAx>
        <c:axId val="23036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Gov consumption and trend </a:t>
            </a:r>
            <a:r>
              <a:rPr lang="en-US" sz="1400" b="1" i="0" u="none" strike="noStrike" baseline="0">
                <a:effectLst/>
              </a:rPr>
              <a:t>(linear)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2446995441359299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graphs'!$U$8</c:f>
              <c:strCache>
                <c:ptCount val="1"/>
                <c:pt idx="0">
                  <c:v>Log real gov cons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graphs'!$U$9:$U$274</c:f>
              <c:numCache>
                <c:formatCode>0.00</c:formatCode>
                <c:ptCount val="266"/>
                <c:pt idx="0">
                  <c:v>9.9245149197282032</c:v>
                </c:pt>
                <c:pt idx="1">
                  <c:v>9.9034875525361272</c:v>
                </c:pt>
                <c:pt idx="2">
                  <c:v>9.9034875525361272</c:v>
                </c:pt>
                <c:pt idx="3">
                  <c:v>9.8695860008604459</c:v>
                </c:pt>
                <c:pt idx="4">
                  <c:v>9.9022963671659756</c:v>
                </c:pt>
                <c:pt idx="5">
                  <c:v>9.9184907191281777</c:v>
                </c:pt>
                <c:pt idx="6">
                  <c:v>9.9147871077900618</c:v>
                </c:pt>
                <c:pt idx="7">
                  <c:v>9.9101320952547969</c:v>
                </c:pt>
                <c:pt idx="8">
                  <c:v>9.9468517674195631</c:v>
                </c:pt>
                <c:pt idx="9">
                  <c:v>9.9023758236834372</c:v>
                </c:pt>
                <c:pt idx="10">
                  <c:v>9.9045739187483495</c:v>
                </c:pt>
                <c:pt idx="11">
                  <c:v>9.8798050678925691</c:v>
                </c:pt>
                <c:pt idx="12">
                  <c:v>9.8787151495285439</c:v>
                </c:pt>
                <c:pt idx="13">
                  <c:v>9.8863197489137633</c:v>
                </c:pt>
                <c:pt idx="14">
                  <c:v>9.8960128781194214</c:v>
                </c:pt>
                <c:pt idx="15">
                  <c:v>9.906673959905536</c:v>
                </c:pt>
                <c:pt idx="16">
                  <c:v>9.9338722891628439</c:v>
                </c:pt>
                <c:pt idx="17">
                  <c:v>9.9352688024042344</c:v>
                </c:pt>
                <c:pt idx="18">
                  <c:v>9.9573307845569516</c:v>
                </c:pt>
                <c:pt idx="19">
                  <c:v>9.9663624565872997</c:v>
                </c:pt>
                <c:pt idx="20">
                  <c:v>9.9772915271194886</c:v>
                </c:pt>
                <c:pt idx="21">
                  <c:v>9.9892829126991138</c:v>
                </c:pt>
                <c:pt idx="22">
                  <c:v>9.9902384789447822</c:v>
                </c:pt>
                <c:pt idx="23">
                  <c:v>10.017560008795975</c:v>
                </c:pt>
                <c:pt idx="24">
                  <c:v>10.035231634586555</c:v>
                </c:pt>
                <c:pt idx="25">
                  <c:v>10.043249494911286</c:v>
                </c:pt>
                <c:pt idx="26">
                  <c:v>10.016466036473767</c:v>
                </c:pt>
                <c:pt idx="27">
                  <c:v>10.026589749670112</c:v>
                </c:pt>
                <c:pt idx="28">
                  <c:v>10.056797542948594</c:v>
                </c:pt>
                <c:pt idx="29">
                  <c:v>10.070994023544943</c:v>
                </c:pt>
                <c:pt idx="30">
                  <c:v>10.060655653388237</c:v>
                </c:pt>
                <c:pt idx="31">
                  <c:v>10.063117698128012</c:v>
                </c:pt>
                <c:pt idx="32">
                  <c:v>10.047503010469343</c:v>
                </c:pt>
                <c:pt idx="33">
                  <c:v>10.049085276375388</c:v>
                </c:pt>
                <c:pt idx="34">
                  <c:v>10.072093686585163</c:v>
                </c:pt>
                <c:pt idx="35">
                  <c:v>10.067561875555594</c:v>
                </c:pt>
                <c:pt idx="36">
                  <c:v>10.081870545751155</c:v>
                </c:pt>
                <c:pt idx="37">
                  <c:v>10.084264707478708</c:v>
                </c:pt>
                <c:pt idx="38">
                  <c:v>10.082774205634928</c:v>
                </c:pt>
                <c:pt idx="39">
                  <c:v>10.091098128081873</c:v>
                </c:pt>
                <c:pt idx="40">
                  <c:v>10.12018178017043</c:v>
                </c:pt>
                <c:pt idx="41">
                  <c:v>10.155678789290569</c:v>
                </c:pt>
                <c:pt idx="42">
                  <c:v>10.157862426970141</c:v>
                </c:pt>
                <c:pt idx="43">
                  <c:v>10.181641618736254</c:v>
                </c:pt>
                <c:pt idx="44">
                  <c:v>10.170404670396533</c:v>
                </c:pt>
                <c:pt idx="45">
                  <c:v>10.19553508249755</c:v>
                </c:pt>
                <c:pt idx="46">
                  <c:v>10.199942505898917</c:v>
                </c:pt>
                <c:pt idx="47">
                  <c:v>10.204189338196212</c:v>
                </c:pt>
                <c:pt idx="48">
                  <c:v>10.25794692916311</c:v>
                </c:pt>
                <c:pt idx="49">
                  <c:v>10.252552972182167</c:v>
                </c:pt>
                <c:pt idx="50">
                  <c:v>10.269473849670504</c:v>
                </c:pt>
                <c:pt idx="51">
                  <c:v>10.279420313079275</c:v>
                </c:pt>
                <c:pt idx="52">
                  <c:v>10.306303652472716</c:v>
                </c:pt>
                <c:pt idx="53">
                  <c:v>10.293204303676154</c:v>
                </c:pt>
                <c:pt idx="54">
                  <c:v>10.296568601444571</c:v>
                </c:pt>
                <c:pt idx="55">
                  <c:v>10.283893819384225</c:v>
                </c:pt>
                <c:pt idx="56">
                  <c:v>10.276571251141252</c:v>
                </c:pt>
                <c:pt idx="57">
                  <c:v>10.289150033348113</c:v>
                </c:pt>
                <c:pt idx="58">
                  <c:v>10.296801842861779</c:v>
                </c:pt>
                <c:pt idx="59">
                  <c:v>10.291906793371304</c:v>
                </c:pt>
                <c:pt idx="60">
                  <c:v>10.282111623119482</c:v>
                </c:pt>
                <c:pt idx="61">
                  <c:v>10.322197887394314</c:v>
                </c:pt>
                <c:pt idx="62">
                  <c:v>10.337915134546829</c:v>
                </c:pt>
                <c:pt idx="63">
                  <c:v>10.335103454932474</c:v>
                </c:pt>
                <c:pt idx="64">
                  <c:v>10.329163701260423</c:v>
                </c:pt>
                <c:pt idx="65">
                  <c:v>10.376188158951189</c:v>
                </c:pt>
                <c:pt idx="66">
                  <c:v>10.39274069104799</c:v>
                </c:pt>
                <c:pt idx="67">
                  <c:v>10.390825194994905</c:v>
                </c:pt>
                <c:pt idx="68">
                  <c:v>10.422981380981634</c:v>
                </c:pt>
                <c:pt idx="69">
                  <c:v>10.416724060886429</c:v>
                </c:pt>
                <c:pt idx="70">
                  <c:v>10.444423459283389</c:v>
                </c:pt>
                <c:pt idx="71">
                  <c:v>10.441124433752776</c:v>
                </c:pt>
                <c:pt idx="72">
                  <c:v>10.466477059359292</c:v>
                </c:pt>
                <c:pt idx="73">
                  <c:v>10.488881871799627</c:v>
                </c:pt>
                <c:pt idx="74">
                  <c:v>10.48955452655872</c:v>
                </c:pt>
                <c:pt idx="75">
                  <c:v>10.478542243623203</c:v>
                </c:pt>
                <c:pt idx="76">
                  <c:v>10.509711613464958</c:v>
                </c:pt>
                <c:pt idx="77">
                  <c:v>10.522419917627969</c:v>
                </c:pt>
                <c:pt idx="78">
                  <c:v>10.564999214567704</c:v>
                </c:pt>
                <c:pt idx="79">
                  <c:v>10.600758450279935</c:v>
                </c:pt>
                <c:pt idx="80">
                  <c:v>10.669315884946366</c:v>
                </c:pt>
                <c:pt idx="81">
                  <c:v>10.626615565308009</c:v>
                </c:pt>
                <c:pt idx="82">
                  <c:v>10.644597835767694</c:v>
                </c:pt>
                <c:pt idx="83">
                  <c:v>10.647644654003818</c:v>
                </c:pt>
                <c:pt idx="84">
                  <c:v>10.652008401102387</c:v>
                </c:pt>
                <c:pt idx="85">
                  <c:v>10.671713216294419</c:v>
                </c:pt>
                <c:pt idx="86">
                  <c:v>10.663267097199064</c:v>
                </c:pt>
                <c:pt idx="87">
                  <c:v>10.644444024209914</c:v>
                </c:pt>
                <c:pt idx="88">
                  <c:v>10.620772868267194</c:v>
                </c:pt>
                <c:pt idx="89">
                  <c:v>10.618123498332384</c:v>
                </c:pt>
                <c:pt idx="90">
                  <c:v>10.614521927456813</c:v>
                </c:pt>
                <c:pt idx="91">
                  <c:v>10.607126377808495</c:v>
                </c:pt>
                <c:pt idx="92">
                  <c:v>10.619855494568286</c:v>
                </c:pt>
                <c:pt idx="93">
                  <c:v>10.617512822048161</c:v>
                </c:pt>
                <c:pt idx="94">
                  <c:v>10.628454793047045</c:v>
                </c:pt>
                <c:pt idx="95">
                  <c:v>10.640606690846383</c:v>
                </c:pt>
                <c:pt idx="96">
                  <c:v>10.625072668416607</c:v>
                </c:pt>
                <c:pt idx="97">
                  <c:v>10.658611901547459</c:v>
                </c:pt>
                <c:pt idx="98">
                  <c:v>10.631174742116668</c:v>
                </c:pt>
                <c:pt idx="99">
                  <c:v>10.641762405497182</c:v>
                </c:pt>
                <c:pt idx="100">
                  <c:v>10.660350547482182</c:v>
                </c:pt>
                <c:pt idx="101">
                  <c:v>10.667537368830212</c:v>
                </c:pt>
                <c:pt idx="102">
                  <c:v>10.700947987764723</c:v>
                </c:pt>
                <c:pt idx="103">
                  <c:v>10.69899406095003</c:v>
                </c:pt>
                <c:pt idx="104">
                  <c:v>10.679922789272105</c:v>
                </c:pt>
                <c:pt idx="105">
                  <c:v>10.695330229635115</c:v>
                </c:pt>
                <c:pt idx="106">
                  <c:v>10.702260838481825</c:v>
                </c:pt>
                <c:pt idx="107">
                  <c:v>10.676887208976511</c:v>
                </c:pt>
                <c:pt idx="108">
                  <c:v>10.690733851728361</c:v>
                </c:pt>
                <c:pt idx="109">
                  <c:v>10.709518199911299</c:v>
                </c:pt>
                <c:pt idx="110">
                  <c:v>10.693257765918164</c:v>
                </c:pt>
                <c:pt idx="111">
                  <c:v>10.692845871839005</c:v>
                </c:pt>
                <c:pt idx="112">
                  <c:v>10.726721830466342</c:v>
                </c:pt>
                <c:pt idx="113">
                  <c:v>10.7297320037255</c:v>
                </c:pt>
                <c:pt idx="114">
                  <c:v>10.713016482996002</c:v>
                </c:pt>
                <c:pt idx="115">
                  <c:v>10.718303590410775</c:v>
                </c:pt>
                <c:pt idx="116">
                  <c:v>10.70949401676118</c:v>
                </c:pt>
                <c:pt idx="117">
                  <c:v>10.730288827616494</c:v>
                </c:pt>
                <c:pt idx="118">
                  <c:v>10.743766403069056</c:v>
                </c:pt>
                <c:pt idx="119">
                  <c:v>10.741719966294083</c:v>
                </c:pt>
                <c:pt idx="120">
                  <c:v>10.738618158113127</c:v>
                </c:pt>
                <c:pt idx="121">
                  <c:v>10.721100845737727</c:v>
                </c:pt>
                <c:pt idx="122">
                  <c:v>10.72018869069176</c:v>
                </c:pt>
                <c:pt idx="123">
                  <c:v>10.711515009094496</c:v>
                </c:pt>
                <c:pt idx="124">
                  <c:v>10.743199778793764</c:v>
                </c:pt>
                <c:pt idx="125">
                  <c:v>10.767023333050224</c:v>
                </c:pt>
                <c:pt idx="126">
                  <c:v>10.761568003409312</c:v>
                </c:pt>
                <c:pt idx="127">
                  <c:v>10.761467417364086</c:v>
                </c:pt>
                <c:pt idx="128">
                  <c:v>10.767682431520567</c:v>
                </c:pt>
                <c:pt idx="129">
                  <c:v>10.787142644711802</c:v>
                </c:pt>
                <c:pt idx="130">
                  <c:v>10.787107502120735</c:v>
                </c:pt>
                <c:pt idx="131">
                  <c:v>10.793429776194866</c:v>
                </c:pt>
                <c:pt idx="132">
                  <c:v>10.797116431188703</c:v>
                </c:pt>
                <c:pt idx="133">
                  <c:v>10.809402056424192</c:v>
                </c:pt>
                <c:pt idx="134">
                  <c:v>10.794352280591427</c:v>
                </c:pt>
                <c:pt idx="135">
                  <c:v>10.808581816626159</c:v>
                </c:pt>
                <c:pt idx="136">
                  <c:v>10.804901436553211</c:v>
                </c:pt>
                <c:pt idx="137">
                  <c:v>10.81160873175946</c:v>
                </c:pt>
                <c:pt idx="138">
                  <c:v>10.820285968017149</c:v>
                </c:pt>
                <c:pt idx="139">
                  <c:v>10.820045935013139</c:v>
                </c:pt>
                <c:pt idx="140">
                  <c:v>10.824070944539658</c:v>
                </c:pt>
                <c:pt idx="141">
                  <c:v>10.838132790390477</c:v>
                </c:pt>
                <c:pt idx="142">
                  <c:v>10.842212907751321</c:v>
                </c:pt>
                <c:pt idx="143">
                  <c:v>10.855530766145508</c:v>
                </c:pt>
                <c:pt idx="144">
                  <c:v>10.84921847374491</c:v>
                </c:pt>
                <c:pt idx="145">
                  <c:v>10.869109241592083</c:v>
                </c:pt>
                <c:pt idx="146">
                  <c:v>10.886005430039082</c:v>
                </c:pt>
                <c:pt idx="147">
                  <c:v>10.88792373811666</c:v>
                </c:pt>
                <c:pt idx="148">
                  <c:v>10.895629447519051</c:v>
                </c:pt>
                <c:pt idx="149">
                  <c:v>10.903777944439126</c:v>
                </c:pt>
                <c:pt idx="150">
                  <c:v>10.922563106447686</c:v>
                </c:pt>
                <c:pt idx="151">
                  <c:v>10.923900409816962</c:v>
                </c:pt>
                <c:pt idx="152">
                  <c:v>10.917800250348517</c:v>
                </c:pt>
                <c:pt idx="153">
                  <c:v>10.896919977701179</c:v>
                </c:pt>
                <c:pt idx="154">
                  <c:v>10.903011734226165</c:v>
                </c:pt>
                <c:pt idx="155">
                  <c:v>10.908540264951109</c:v>
                </c:pt>
                <c:pt idx="156">
                  <c:v>10.924857610378249</c:v>
                </c:pt>
                <c:pt idx="157">
                  <c:v>10.92110181624931</c:v>
                </c:pt>
                <c:pt idx="158">
                  <c:v>10.943792532342963</c:v>
                </c:pt>
                <c:pt idx="159">
                  <c:v>10.939760092721405</c:v>
                </c:pt>
                <c:pt idx="160">
                  <c:v>10.944682014377362</c:v>
                </c:pt>
                <c:pt idx="161">
                  <c:v>10.947374127712576</c:v>
                </c:pt>
                <c:pt idx="162">
                  <c:v>10.942256567802382</c:v>
                </c:pt>
                <c:pt idx="163">
                  <c:v>10.946999487016194</c:v>
                </c:pt>
                <c:pt idx="164">
                  <c:v>10.970374055509112</c:v>
                </c:pt>
                <c:pt idx="165">
                  <c:v>10.937342063346067</c:v>
                </c:pt>
                <c:pt idx="166">
                  <c:v>10.934139713066454</c:v>
                </c:pt>
                <c:pt idx="167">
                  <c:v>10.93771909854601</c:v>
                </c:pt>
                <c:pt idx="168">
                  <c:v>10.966384488601163</c:v>
                </c:pt>
                <c:pt idx="169">
                  <c:v>10.946550039973738</c:v>
                </c:pt>
                <c:pt idx="170">
                  <c:v>10.934156838580122</c:v>
                </c:pt>
                <c:pt idx="171">
                  <c:v>10.990968843758973</c:v>
                </c:pt>
                <c:pt idx="172">
                  <c:v>10.997548581753847</c:v>
                </c:pt>
                <c:pt idx="173">
                  <c:v>10.990281646760923</c:v>
                </c:pt>
                <c:pt idx="174">
                  <c:v>10.998815360495854</c:v>
                </c:pt>
                <c:pt idx="175">
                  <c:v>10.997577257085938</c:v>
                </c:pt>
                <c:pt idx="176">
                  <c:v>11.026555397089536</c:v>
                </c:pt>
                <c:pt idx="177">
                  <c:v>11.050563634613592</c:v>
                </c:pt>
                <c:pt idx="178">
                  <c:v>11.069464813353136</c:v>
                </c:pt>
                <c:pt idx="179">
                  <c:v>11.077727530668657</c:v>
                </c:pt>
                <c:pt idx="180">
                  <c:v>11.069889223070026</c:v>
                </c:pt>
                <c:pt idx="181">
                  <c:v>11.094458328202697</c:v>
                </c:pt>
                <c:pt idx="182">
                  <c:v>11.116022732803799</c:v>
                </c:pt>
                <c:pt idx="183">
                  <c:v>11.126819810606341</c:v>
                </c:pt>
                <c:pt idx="184">
                  <c:v>11.154316483435039</c:v>
                </c:pt>
                <c:pt idx="185">
                  <c:v>11.138422841936677</c:v>
                </c:pt>
                <c:pt idx="186">
                  <c:v>11.17433988570161</c:v>
                </c:pt>
                <c:pt idx="187">
                  <c:v>11.202995852511874</c:v>
                </c:pt>
                <c:pt idx="188">
                  <c:v>11.213360867541402</c:v>
                </c:pt>
                <c:pt idx="189">
                  <c:v>11.236293228705032</c:v>
                </c:pt>
                <c:pt idx="190">
                  <c:v>11.240423879945862</c:v>
                </c:pt>
                <c:pt idx="191">
                  <c:v>11.245984444773411</c:v>
                </c:pt>
                <c:pt idx="192">
                  <c:v>11.273667189217212</c:v>
                </c:pt>
                <c:pt idx="193">
                  <c:v>11.306356128140079</c:v>
                </c:pt>
                <c:pt idx="194">
                  <c:v>11.308791654236819</c:v>
                </c:pt>
                <c:pt idx="195">
                  <c:v>11.324952340580689</c:v>
                </c:pt>
                <c:pt idx="196">
                  <c:v>11.330344765289915</c:v>
                </c:pt>
                <c:pt idx="197">
                  <c:v>11.354216539769029</c:v>
                </c:pt>
                <c:pt idx="198">
                  <c:v>11.367738902135233</c:v>
                </c:pt>
                <c:pt idx="199">
                  <c:v>11.37924407984505</c:v>
                </c:pt>
                <c:pt idx="200">
                  <c:v>11.375198802562638</c:v>
                </c:pt>
                <c:pt idx="201">
                  <c:v>11.39581156023452</c:v>
                </c:pt>
                <c:pt idx="202">
                  <c:v>11.409247470902615</c:v>
                </c:pt>
                <c:pt idx="203">
                  <c:v>11.412899960121727</c:v>
                </c:pt>
                <c:pt idx="204">
                  <c:v>11.428642274040582</c:v>
                </c:pt>
                <c:pt idx="205">
                  <c:v>11.426166262991392</c:v>
                </c:pt>
                <c:pt idx="206">
                  <c:v>11.430916913065618</c:v>
                </c:pt>
                <c:pt idx="207">
                  <c:v>11.439014810257806</c:v>
                </c:pt>
                <c:pt idx="208">
                  <c:v>11.430674621033337</c:v>
                </c:pt>
                <c:pt idx="209">
                  <c:v>11.449699710676915</c:v>
                </c:pt>
                <c:pt idx="210">
                  <c:v>11.458426730179964</c:v>
                </c:pt>
                <c:pt idx="211">
                  <c:v>11.444395129181339</c:v>
                </c:pt>
                <c:pt idx="212">
                  <c:v>11.467044733359025</c:v>
                </c:pt>
                <c:pt idx="213">
                  <c:v>11.477267260814921</c:v>
                </c:pt>
                <c:pt idx="214">
                  <c:v>11.478059238307008</c:v>
                </c:pt>
                <c:pt idx="215">
                  <c:v>11.499894925658344</c:v>
                </c:pt>
                <c:pt idx="216">
                  <c:v>11.502161021898891</c:v>
                </c:pt>
                <c:pt idx="217">
                  <c:v>11.504543423052334</c:v>
                </c:pt>
                <c:pt idx="218">
                  <c:v>11.517999677365971</c:v>
                </c:pt>
                <c:pt idx="219">
                  <c:v>11.524713192553437</c:v>
                </c:pt>
                <c:pt idx="220">
                  <c:v>11.514694732226783</c:v>
                </c:pt>
                <c:pt idx="221">
                  <c:v>11.50977106980547</c:v>
                </c:pt>
                <c:pt idx="222">
                  <c:v>11.50971385421075</c:v>
                </c:pt>
                <c:pt idx="223">
                  <c:v>11.519478972389898</c:v>
                </c:pt>
                <c:pt idx="224">
                  <c:v>11.515290197787742</c:v>
                </c:pt>
                <c:pt idx="225">
                  <c:v>11.48883511139411</c:v>
                </c:pt>
                <c:pt idx="226">
                  <c:v>11.490518092336192</c:v>
                </c:pt>
                <c:pt idx="227">
                  <c:v>11.491567990107121</c:v>
                </c:pt>
                <c:pt idx="228">
                  <c:v>11.524274956555351</c:v>
                </c:pt>
                <c:pt idx="229">
                  <c:v>11.491903365322807</c:v>
                </c:pt>
                <c:pt idx="230">
                  <c:v>11.490261732037407</c:v>
                </c:pt>
                <c:pt idx="231">
                  <c:v>11.502153367988317</c:v>
                </c:pt>
                <c:pt idx="232">
                  <c:v>11.485723663039579</c:v>
                </c:pt>
                <c:pt idx="233">
                  <c:v>11.499710095074159</c:v>
                </c:pt>
                <c:pt idx="234">
                  <c:v>11.477731378904592</c:v>
                </c:pt>
                <c:pt idx="235">
                  <c:v>11.502297450388122</c:v>
                </c:pt>
                <c:pt idx="236">
                  <c:v>11.505036517156009</c:v>
                </c:pt>
                <c:pt idx="237">
                  <c:v>11.495360718430925</c:v>
                </c:pt>
                <c:pt idx="238">
                  <c:v>11.510724538838444</c:v>
                </c:pt>
                <c:pt idx="239">
                  <c:v>11.508165491146586</c:v>
                </c:pt>
                <c:pt idx="240">
                  <c:v>11.506247232225368</c:v>
                </c:pt>
                <c:pt idx="241">
                  <c:v>11.501127617267628</c:v>
                </c:pt>
                <c:pt idx="242">
                  <c:v>11.518763861218774</c:v>
                </c:pt>
                <c:pt idx="243">
                  <c:v>11.514290594656229</c:v>
                </c:pt>
                <c:pt idx="244">
                  <c:v>11.514021910068054</c:v>
                </c:pt>
                <c:pt idx="245">
                  <c:v>11.506243482441443</c:v>
                </c:pt>
                <c:pt idx="246">
                  <c:v>11.508476915391075</c:v>
                </c:pt>
                <c:pt idx="247">
                  <c:v>11.505134617059923</c:v>
                </c:pt>
                <c:pt idx="248">
                  <c:v>11.504907797693187</c:v>
                </c:pt>
                <c:pt idx="249">
                  <c:v>11.498520359797951</c:v>
                </c:pt>
                <c:pt idx="250">
                  <c:v>11.504393779359784</c:v>
                </c:pt>
                <c:pt idx="251">
                  <c:v>11.503610964322849</c:v>
                </c:pt>
                <c:pt idx="252">
                  <c:v>11.504391167358918</c:v>
                </c:pt>
                <c:pt idx="253">
                  <c:v>11.502925734099305</c:v>
                </c:pt>
                <c:pt idx="254">
                  <c:v>11.509463303300297</c:v>
                </c:pt>
                <c:pt idx="255">
                  <c:v>11.518911489068534</c:v>
                </c:pt>
                <c:pt idx="256">
                  <c:v>11.540413992160987</c:v>
                </c:pt>
                <c:pt idx="257">
                  <c:v>11.535305760328262</c:v>
                </c:pt>
                <c:pt idx="258">
                  <c:v>11.554619664375046</c:v>
                </c:pt>
                <c:pt idx="259">
                  <c:v>11.56259621687297</c:v>
                </c:pt>
                <c:pt idx="260">
                  <c:v>11.548624185159717</c:v>
                </c:pt>
                <c:pt idx="261">
                  <c:v>11.606976735797957</c:v>
                </c:pt>
                <c:pt idx="262">
                  <c:v>11.643361730668037</c:v>
                </c:pt>
                <c:pt idx="263">
                  <c:v>11.681464768555077</c:v>
                </c:pt>
                <c:pt idx="264">
                  <c:v>11.694911190043248</c:v>
                </c:pt>
                <c:pt idx="265">
                  <c:v>11.695331894705584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69-4A49-9C1C-B1C1603F3DA4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graphs'!$AC$9:$AC$274</c:f>
              <c:numCache>
                <c:formatCode>0.00</c:formatCode>
                <c:ptCount val="266"/>
                <c:pt idx="0">
                  <c:v>9.9067315417000881</c:v>
                </c:pt>
                <c:pt idx="1">
                  <c:v>9.9135730322625104</c:v>
                </c:pt>
                <c:pt idx="2">
                  <c:v>9.920414522824931</c:v>
                </c:pt>
                <c:pt idx="3">
                  <c:v>9.9272560133873515</c:v>
                </c:pt>
                <c:pt idx="4">
                  <c:v>9.9340975039497739</c:v>
                </c:pt>
                <c:pt idx="5">
                  <c:v>9.9409389945121944</c:v>
                </c:pt>
                <c:pt idx="6">
                  <c:v>9.947780485074615</c:v>
                </c:pt>
                <c:pt idx="7">
                  <c:v>9.9546219756370355</c:v>
                </c:pt>
                <c:pt idx="8">
                  <c:v>9.9614634661994579</c:v>
                </c:pt>
                <c:pt idx="9">
                  <c:v>9.9683049567618784</c:v>
                </c:pt>
                <c:pt idx="10">
                  <c:v>9.975146447324299</c:v>
                </c:pt>
                <c:pt idx="11">
                  <c:v>9.9819879378867213</c:v>
                </c:pt>
                <c:pt idx="12">
                  <c:v>9.9888294284491419</c:v>
                </c:pt>
                <c:pt idx="13">
                  <c:v>9.9956709190115625</c:v>
                </c:pt>
                <c:pt idx="14">
                  <c:v>10.002512409573985</c:v>
                </c:pt>
                <c:pt idx="15">
                  <c:v>10.009353900136405</c:v>
                </c:pt>
                <c:pt idx="16">
                  <c:v>10.016195390698826</c:v>
                </c:pt>
                <c:pt idx="17">
                  <c:v>10.023036881261248</c:v>
                </c:pt>
                <c:pt idx="18">
                  <c:v>10.029878371823669</c:v>
                </c:pt>
                <c:pt idx="19">
                  <c:v>10.036719862386089</c:v>
                </c:pt>
                <c:pt idx="20">
                  <c:v>10.043561352948512</c:v>
                </c:pt>
                <c:pt idx="21">
                  <c:v>10.050402843510932</c:v>
                </c:pt>
                <c:pt idx="22">
                  <c:v>10.057244334073353</c:v>
                </c:pt>
                <c:pt idx="23">
                  <c:v>10.064085824635773</c:v>
                </c:pt>
                <c:pt idx="24">
                  <c:v>10.070927315198196</c:v>
                </c:pt>
                <c:pt idx="25">
                  <c:v>10.077768805760616</c:v>
                </c:pt>
                <c:pt idx="26">
                  <c:v>10.084610296323037</c:v>
                </c:pt>
                <c:pt idx="27">
                  <c:v>10.091451786885459</c:v>
                </c:pt>
                <c:pt idx="28">
                  <c:v>10.09829327744788</c:v>
                </c:pt>
                <c:pt idx="29">
                  <c:v>10.1051347680103</c:v>
                </c:pt>
                <c:pt idx="30">
                  <c:v>10.111976258572723</c:v>
                </c:pt>
                <c:pt idx="31">
                  <c:v>10.118817749135143</c:v>
                </c:pt>
                <c:pt idx="32">
                  <c:v>10.125659239697564</c:v>
                </c:pt>
                <c:pt idx="33">
                  <c:v>10.132500730259986</c:v>
                </c:pt>
                <c:pt idx="34">
                  <c:v>10.139342220822407</c:v>
                </c:pt>
                <c:pt idx="35">
                  <c:v>10.146183711384827</c:v>
                </c:pt>
                <c:pt idx="36">
                  <c:v>10.15302520194725</c:v>
                </c:pt>
                <c:pt idx="37">
                  <c:v>10.15986669250967</c:v>
                </c:pt>
                <c:pt idx="38">
                  <c:v>10.166708183072091</c:v>
                </c:pt>
                <c:pt idx="39">
                  <c:v>10.173549673634511</c:v>
                </c:pt>
                <c:pt idx="40">
                  <c:v>10.180391164196934</c:v>
                </c:pt>
                <c:pt idx="41">
                  <c:v>10.187232654759354</c:v>
                </c:pt>
                <c:pt idx="42">
                  <c:v>10.194074145321775</c:v>
                </c:pt>
                <c:pt idx="43">
                  <c:v>10.200915635884197</c:v>
                </c:pt>
                <c:pt idx="44">
                  <c:v>10.207757126446618</c:v>
                </c:pt>
                <c:pt idx="45">
                  <c:v>10.214598617009038</c:v>
                </c:pt>
                <c:pt idx="46">
                  <c:v>10.22144010757146</c:v>
                </c:pt>
                <c:pt idx="47">
                  <c:v>10.228281598133881</c:v>
                </c:pt>
                <c:pt idx="48">
                  <c:v>10.235123088696302</c:v>
                </c:pt>
                <c:pt idx="49">
                  <c:v>10.241964579258724</c:v>
                </c:pt>
                <c:pt idx="50">
                  <c:v>10.248806069821145</c:v>
                </c:pt>
                <c:pt idx="51">
                  <c:v>10.255647560383565</c:v>
                </c:pt>
                <c:pt idx="52">
                  <c:v>10.262489050945987</c:v>
                </c:pt>
                <c:pt idx="53">
                  <c:v>10.269330541508408</c:v>
                </c:pt>
                <c:pt idx="54">
                  <c:v>10.276172032070829</c:v>
                </c:pt>
                <c:pt idx="55">
                  <c:v>10.283013522633249</c:v>
                </c:pt>
                <c:pt idx="56">
                  <c:v>10.289855013195671</c:v>
                </c:pt>
                <c:pt idx="57">
                  <c:v>10.296696503758092</c:v>
                </c:pt>
                <c:pt idx="58">
                  <c:v>10.303537994320513</c:v>
                </c:pt>
                <c:pt idx="59">
                  <c:v>10.310379484882935</c:v>
                </c:pt>
                <c:pt idx="60">
                  <c:v>10.317220975445355</c:v>
                </c:pt>
                <c:pt idx="61">
                  <c:v>10.324062466007776</c:v>
                </c:pt>
                <c:pt idx="62">
                  <c:v>10.330903956570198</c:v>
                </c:pt>
                <c:pt idx="63">
                  <c:v>10.337745447132619</c:v>
                </c:pt>
                <c:pt idx="64">
                  <c:v>10.344586937695039</c:v>
                </c:pt>
                <c:pt idx="65">
                  <c:v>10.351428428257462</c:v>
                </c:pt>
                <c:pt idx="66">
                  <c:v>10.358269918819882</c:v>
                </c:pt>
                <c:pt idx="67">
                  <c:v>10.365111409382303</c:v>
                </c:pt>
                <c:pt idx="68">
                  <c:v>10.371952899944723</c:v>
                </c:pt>
                <c:pt idx="69">
                  <c:v>10.378794390507146</c:v>
                </c:pt>
                <c:pt idx="70">
                  <c:v>10.385635881069566</c:v>
                </c:pt>
                <c:pt idx="71">
                  <c:v>10.392477371631987</c:v>
                </c:pt>
                <c:pt idx="72">
                  <c:v>10.399318862194409</c:v>
                </c:pt>
                <c:pt idx="73">
                  <c:v>10.40616035275683</c:v>
                </c:pt>
                <c:pt idx="74">
                  <c:v>10.41300184331925</c:v>
                </c:pt>
                <c:pt idx="75">
                  <c:v>10.419843333881673</c:v>
                </c:pt>
                <c:pt idx="76">
                  <c:v>10.426684824444093</c:v>
                </c:pt>
                <c:pt idx="77">
                  <c:v>10.433526315006514</c:v>
                </c:pt>
                <c:pt idx="78">
                  <c:v>10.440367805568936</c:v>
                </c:pt>
                <c:pt idx="79">
                  <c:v>10.447209296131357</c:v>
                </c:pt>
                <c:pt idx="80">
                  <c:v>10.454050786693777</c:v>
                </c:pt>
                <c:pt idx="81">
                  <c:v>10.4608922772562</c:v>
                </c:pt>
                <c:pt idx="82">
                  <c:v>10.46773376781862</c:v>
                </c:pt>
                <c:pt idx="83">
                  <c:v>10.474575258381041</c:v>
                </c:pt>
                <c:pt idx="84">
                  <c:v>10.481416748943463</c:v>
                </c:pt>
                <c:pt idx="85">
                  <c:v>10.488258239505884</c:v>
                </c:pt>
                <c:pt idx="86">
                  <c:v>10.495099730068304</c:v>
                </c:pt>
                <c:pt idx="87">
                  <c:v>10.501941220630725</c:v>
                </c:pt>
                <c:pt idx="88">
                  <c:v>10.508782711193147</c:v>
                </c:pt>
                <c:pt idx="89">
                  <c:v>10.515624201755568</c:v>
                </c:pt>
                <c:pt idx="90">
                  <c:v>10.522465692317988</c:v>
                </c:pt>
                <c:pt idx="91">
                  <c:v>10.529307182880411</c:v>
                </c:pt>
                <c:pt idx="92">
                  <c:v>10.536148673442831</c:v>
                </c:pt>
                <c:pt idx="93">
                  <c:v>10.542990164005252</c:v>
                </c:pt>
                <c:pt idx="94">
                  <c:v>10.549831654567674</c:v>
                </c:pt>
                <c:pt idx="95">
                  <c:v>10.556673145130095</c:v>
                </c:pt>
                <c:pt idx="96">
                  <c:v>10.563514635692515</c:v>
                </c:pt>
                <c:pt idx="97">
                  <c:v>10.570356126254936</c:v>
                </c:pt>
                <c:pt idx="98">
                  <c:v>10.577197616817358</c:v>
                </c:pt>
                <c:pt idx="99">
                  <c:v>10.584039107379779</c:v>
                </c:pt>
                <c:pt idx="100">
                  <c:v>10.590880597942199</c:v>
                </c:pt>
                <c:pt idx="101">
                  <c:v>10.597722088504621</c:v>
                </c:pt>
                <c:pt idx="102">
                  <c:v>10.604563579067042</c:v>
                </c:pt>
                <c:pt idx="103">
                  <c:v>10.611405069629463</c:v>
                </c:pt>
                <c:pt idx="104">
                  <c:v>10.618246560191885</c:v>
                </c:pt>
                <c:pt idx="105">
                  <c:v>10.625088050754306</c:v>
                </c:pt>
                <c:pt idx="106">
                  <c:v>10.631929541316726</c:v>
                </c:pt>
                <c:pt idx="107">
                  <c:v>10.638771031879148</c:v>
                </c:pt>
                <c:pt idx="108">
                  <c:v>10.645612522441569</c:v>
                </c:pt>
                <c:pt idx="109">
                  <c:v>10.65245401300399</c:v>
                </c:pt>
                <c:pt idx="110">
                  <c:v>10.659295503566412</c:v>
                </c:pt>
                <c:pt idx="111">
                  <c:v>10.666136994128832</c:v>
                </c:pt>
                <c:pt idx="112">
                  <c:v>10.672978484691253</c:v>
                </c:pt>
                <c:pt idx="113">
                  <c:v>10.679819975253675</c:v>
                </c:pt>
                <c:pt idx="114">
                  <c:v>10.686661465816096</c:v>
                </c:pt>
                <c:pt idx="115">
                  <c:v>10.693502956378516</c:v>
                </c:pt>
                <c:pt idx="116">
                  <c:v>10.700344446940937</c:v>
                </c:pt>
                <c:pt idx="117">
                  <c:v>10.707185937503359</c:v>
                </c:pt>
                <c:pt idx="118">
                  <c:v>10.71402742806578</c:v>
                </c:pt>
                <c:pt idx="119">
                  <c:v>10.7208689186282</c:v>
                </c:pt>
                <c:pt idx="120">
                  <c:v>10.727710409190623</c:v>
                </c:pt>
                <c:pt idx="121">
                  <c:v>10.734551899753043</c:v>
                </c:pt>
                <c:pt idx="122">
                  <c:v>10.741393390315464</c:v>
                </c:pt>
                <c:pt idx="123">
                  <c:v>10.748234880877886</c:v>
                </c:pt>
                <c:pt idx="124">
                  <c:v>10.755076371440307</c:v>
                </c:pt>
                <c:pt idx="125">
                  <c:v>10.761917862002727</c:v>
                </c:pt>
                <c:pt idx="126">
                  <c:v>10.76875935256515</c:v>
                </c:pt>
                <c:pt idx="127">
                  <c:v>10.77560084312757</c:v>
                </c:pt>
                <c:pt idx="128">
                  <c:v>10.782442333689991</c:v>
                </c:pt>
                <c:pt idx="129">
                  <c:v>10.789283824252411</c:v>
                </c:pt>
                <c:pt idx="130">
                  <c:v>10.796125314814834</c:v>
                </c:pt>
                <c:pt idx="131">
                  <c:v>10.802966805377254</c:v>
                </c:pt>
                <c:pt idx="132">
                  <c:v>10.809808295939675</c:v>
                </c:pt>
                <c:pt idx="133">
                  <c:v>10.816649786502097</c:v>
                </c:pt>
                <c:pt idx="134">
                  <c:v>10.823491277064518</c:v>
                </c:pt>
                <c:pt idx="135">
                  <c:v>10.830332767626938</c:v>
                </c:pt>
                <c:pt idx="136">
                  <c:v>10.837174258189361</c:v>
                </c:pt>
                <c:pt idx="137">
                  <c:v>10.844015748751781</c:v>
                </c:pt>
                <c:pt idx="138">
                  <c:v>10.850857239314202</c:v>
                </c:pt>
                <c:pt idx="139">
                  <c:v>10.857698729876624</c:v>
                </c:pt>
                <c:pt idx="140">
                  <c:v>10.864540220439045</c:v>
                </c:pt>
                <c:pt idx="141">
                  <c:v>10.871381711001465</c:v>
                </c:pt>
                <c:pt idx="142">
                  <c:v>10.878223201563888</c:v>
                </c:pt>
                <c:pt idx="143">
                  <c:v>10.885064692126308</c:v>
                </c:pt>
                <c:pt idx="144">
                  <c:v>10.891906182688729</c:v>
                </c:pt>
                <c:pt idx="145">
                  <c:v>10.898747673251151</c:v>
                </c:pt>
                <c:pt idx="146">
                  <c:v>10.905589163813572</c:v>
                </c:pt>
                <c:pt idx="147">
                  <c:v>10.912430654375992</c:v>
                </c:pt>
                <c:pt idx="148">
                  <c:v>10.919272144938413</c:v>
                </c:pt>
                <c:pt idx="149">
                  <c:v>10.926113635500835</c:v>
                </c:pt>
                <c:pt idx="150">
                  <c:v>10.932955126063256</c:v>
                </c:pt>
                <c:pt idx="151">
                  <c:v>10.939796616625676</c:v>
                </c:pt>
                <c:pt idx="152">
                  <c:v>10.946638107188098</c:v>
                </c:pt>
                <c:pt idx="153">
                  <c:v>10.953479597750519</c:v>
                </c:pt>
                <c:pt idx="154">
                  <c:v>10.96032108831294</c:v>
                </c:pt>
                <c:pt idx="155">
                  <c:v>10.967162578875362</c:v>
                </c:pt>
                <c:pt idx="156">
                  <c:v>10.974004069437783</c:v>
                </c:pt>
                <c:pt idx="157">
                  <c:v>10.980845560000203</c:v>
                </c:pt>
                <c:pt idx="158">
                  <c:v>10.987687050562624</c:v>
                </c:pt>
                <c:pt idx="159">
                  <c:v>10.994528541125046</c:v>
                </c:pt>
                <c:pt idx="160">
                  <c:v>11.001370031687467</c:v>
                </c:pt>
                <c:pt idx="161">
                  <c:v>11.008211522249887</c:v>
                </c:pt>
                <c:pt idx="162">
                  <c:v>11.015053012812309</c:v>
                </c:pt>
                <c:pt idx="163">
                  <c:v>11.02189450337473</c:v>
                </c:pt>
                <c:pt idx="164">
                  <c:v>11.028735993937151</c:v>
                </c:pt>
                <c:pt idx="165">
                  <c:v>11.035577484499573</c:v>
                </c:pt>
                <c:pt idx="166">
                  <c:v>11.042418975061993</c:v>
                </c:pt>
                <c:pt idx="167">
                  <c:v>11.049260465624414</c:v>
                </c:pt>
                <c:pt idx="168">
                  <c:v>11.056101956186836</c:v>
                </c:pt>
                <c:pt idx="169">
                  <c:v>11.062943446749257</c:v>
                </c:pt>
                <c:pt idx="170">
                  <c:v>11.069784937311677</c:v>
                </c:pt>
                <c:pt idx="171">
                  <c:v>11.0766264278741</c:v>
                </c:pt>
                <c:pt idx="172">
                  <c:v>11.08346791843652</c:v>
                </c:pt>
                <c:pt idx="173">
                  <c:v>11.090309408998941</c:v>
                </c:pt>
                <c:pt idx="174">
                  <c:v>11.097150899561363</c:v>
                </c:pt>
                <c:pt idx="175">
                  <c:v>11.103992390123784</c:v>
                </c:pt>
                <c:pt idx="176">
                  <c:v>11.110833880686204</c:v>
                </c:pt>
                <c:pt idx="177">
                  <c:v>11.117675371248627</c:v>
                </c:pt>
                <c:pt idx="178">
                  <c:v>11.124516861811047</c:v>
                </c:pt>
                <c:pt idx="179">
                  <c:v>11.131358352373468</c:v>
                </c:pt>
                <c:pt idx="180">
                  <c:v>11.138199842935888</c:v>
                </c:pt>
                <c:pt idx="181">
                  <c:v>11.145041333498311</c:v>
                </c:pt>
                <c:pt idx="182">
                  <c:v>11.151882824060731</c:v>
                </c:pt>
                <c:pt idx="183">
                  <c:v>11.158724314623152</c:v>
                </c:pt>
                <c:pt idx="184">
                  <c:v>11.165565805185574</c:v>
                </c:pt>
                <c:pt idx="185">
                  <c:v>11.172407295747995</c:v>
                </c:pt>
                <c:pt idx="186">
                  <c:v>11.179248786310415</c:v>
                </c:pt>
                <c:pt idx="187">
                  <c:v>11.186090276872838</c:v>
                </c:pt>
                <c:pt idx="188">
                  <c:v>11.192931767435258</c:v>
                </c:pt>
                <c:pt idx="189">
                  <c:v>11.199773257997679</c:v>
                </c:pt>
                <c:pt idx="190">
                  <c:v>11.206614748560099</c:v>
                </c:pt>
                <c:pt idx="191">
                  <c:v>11.213456239122522</c:v>
                </c:pt>
                <c:pt idx="192">
                  <c:v>11.220297729684942</c:v>
                </c:pt>
                <c:pt idx="193">
                  <c:v>11.227139220247363</c:v>
                </c:pt>
                <c:pt idx="194">
                  <c:v>11.233980710809785</c:v>
                </c:pt>
                <c:pt idx="195">
                  <c:v>11.240822201372206</c:v>
                </c:pt>
                <c:pt idx="196">
                  <c:v>11.247663691934626</c:v>
                </c:pt>
                <c:pt idx="197">
                  <c:v>11.254505182497049</c:v>
                </c:pt>
                <c:pt idx="198">
                  <c:v>11.261346673059469</c:v>
                </c:pt>
                <c:pt idx="199">
                  <c:v>11.26818816362189</c:v>
                </c:pt>
                <c:pt idx="200">
                  <c:v>11.275029654184312</c:v>
                </c:pt>
                <c:pt idx="201">
                  <c:v>11.281871144746733</c:v>
                </c:pt>
                <c:pt idx="202">
                  <c:v>11.288712635309153</c:v>
                </c:pt>
                <c:pt idx="203">
                  <c:v>11.295554125871575</c:v>
                </c:pt>
                <c:pt idx="204">
                  <c:v>11.302395616433996</c:v>
                </c:pt>
                <c:pt idx="205">
                  <c:v>11.309237106996417</c:v>
                </c:pt>
                <c:pt idx="206">
                  <c:v>11.316078597558839</c:v>
                </c:pt>
                <c:pt idx="207">
                  <c:v>11.322920088121259</c:v>
                </c:pt>
                <c:pt idx="208">
                  <c:v>11.32976157868368</c:v>
                </c:pt>
                <c:pt idx="209">
                  <c:v>11.336603069246101</c:v>
                </c:pt>
                <c:pt idx="210">
                  <c:v>11.343444559808523</c:v>
                </c:pt>
                <c:pt idx="211">
                  <c:v>11.350286050370944</c:v>
                </c:pt>
                <c:pt idx="212">
                  <c:v>11.357127540933364</c:v>
                </c:pt>
                <c:pt idx="213">
                  <c:v>11.363969031495786</c:v>
                </c:pt>
                <c:pt idx="214">
                  <c:v>11.370810522058207</c:v>
                </c:pt>
                <c:pt idx="215">
                  <c:v>11.377652012620628</c:v>
                </c:pt>
                <c:pt idx="216">
                  <c:v>11.38449350318305</c:v>
                </c:pt>
                <c:pt idx="217">
                  <c:v>11.39133499374547</c:v>
                </c:pt>
                <c:pt idx="218">
                  <c:v>11.398176484307891</c:v>
                </c:pt>
                <c:pt idx="219">
                  <c:v>11.405017974870312</c:v>
                </c:pt>
                <c:pt idx="220">
                  <c:v>11.411859465432734</c:v>
                </c:pt>
                <c:pt idx="221">
                  <c:v>11.418700955995154</c:v>
                </c:pt>
                <c:pt idx="222">
                  <c:v>11.425542446557575</c:v>
                </c:pt>
                <c:pt idx="223">
                  <c:v>11.432383937119997</c:v>
                </c:pt>
                <c:pt idx="224">
                  <c:v>11.439225427682418</c:v>
                </c:pt>
                <c:pt idx="225">
                  <c:v>11.446066918244838</c:v>
                </c:pt>
                <c:pt idx="226">
                  <c:v>11.452908408807261</c:v>
                </c:pt>
                <c:pt idx="227">
                  <c:v>11.459749899369681</c:v>
                </c:pt>
                <c:pt idx="228">
                  <c:v>11.466591389932102</c:v>
                </c:pt>
                <c:pt idx="229">
                  <c:v>11.473432880494524</c:v>
                </c:pt>
                <c:pt idx="230">
                  <c:v>11.480274371056945</c:v>
                </c:pt>
                <c:pt idx="231">
                  <c:v>11.487115861619365</c:v>
                </c:pt>
                <c:pt idx="232">
                  <c:v>11.493957352181788</c:v>
                </c:pt>
                <c:pt idx="233">
                  <c:v>11.500798842744208</c:v>
                </c:pt>
                <c:pt idx="234">
                  <c:v>11.507640333306629</c:v>
                </c:pt>
                <c:pt idx="235">
                  <c:v>11.514481823869051</c:v>
                </c:pt>
                <c:pt idx="236">
                  <c:v>11.521323314431472</c:v>
                </c:pt>
                <c:pt idx="237">
                  <c:v>11.528164804993892</c:v>
                </c:pt>
                <c:pt idx="238">
                  <c:v>11.535006295556315</c:v>
                </c:pt>
                <c:pt idx="239">
                  <c:v>11.541847786118735</c:v>
                </c:pt>
                <c:pt idx="240">
                  <c:v>11.548689276681156</c:v>
                </c:pt>
                <c:pt idx="241">
                  <c:v>11.555530767243576</c:v>
                </c:pt>
                <c:pt idx="242">
                  <c:v>11.562372257805999</c:v>
                </c:pt>
                <c:pt idx="243">
                  <c:v>11.569213748368419</c:v>
                </c:pt>
                <c:pt idx="244">
                  <c:v>11.57605523893084</c:v>
                </c:pt>
                <c:pt idx="245">
                  <c:v>11.582896729493262</c:v>
                </c:pt>
                <c:pt idx="246">
                  <c:v>11.589738220055683</c:v>
                </c:pt>
                <c:pt idx="247">
                  <c:v>11.596579710618103</c:v>
                </c:pt>
                <c:pt idx="248">
                  <c:v>11.603421201180526</c:v>
                </c:pt>
                <c:pt idx="249">
                  <c:v>11.610262691742946</c:v>
                </c:pt>
                <c:pt idx="250">
                  <c:v>11.617104182305367</c:v>
                </c:pt>
                <c:pt idx="251">
                  <c:v>11.623945672867787</c:v>
                </c:pt>
                <c:pt idx="252">
                  <c:v>11.63078716343021</c:v>
                </c:pt>
                <c:pt idx="253">
                  <c:v>11.63762865399263</c:v>
                </c:pt>
                <c:pt idx="254">
                  <c:v>11.644470144555051</c:v>
                </c:pt>
                <c:pt idx="255">
                  <c:v>11.651311635117473</c:v>
                </c:pt>
                <c:pt idx="256">
                  <c:v>11.658153125679894</c:v>
                </c:pt>
                <c:pt idx="257">
                  <c:v>11.664994616242314</c:v>
                </c:pt>
                <c:pt idx="258">
                  <c:v>11.671836106804736</c:v>
                </c:pt>
                <c:pt idx="259">
                  <c:v>11.678677597367157</c:v>
                </c:pt>
                <c:pt idx="260">
                  <c:v>11.685519087929578</c:v>
                </c:pt>
                <c:pt idx="261">
                  <c:v>11.692360578492</c:v>
                </c:pt>
                <c:pt idx="262">
                  <c:v>11.699202069054421</c:v>
                </c:pt>
                <c:pt idx="263">
                  <c:v>11.706043559616841</c:v>
                </c:pt>
                <c:pt idx="264">
                  <c:v>11.712885050179263</c:v>
                </c:pt>
                <c:pt idx="265">
                  <c:v>11.719726540741684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C69-4A49-9C1C-B1C1603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4808"/>
        <c:axId val="233425376"/>
      </c:lineChart>
      <c:catAx>
        <c:axId val="23036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5376"/>
        <c:crosses val="autoZero"/>
        <c:auto val="1"/>
        <c:lblAlgn val="ctr"/>
        <c:lblOffset val="100"/>
        <c:noMultiLvlLbl val="0"/>
      </c:catAx>
      <c:valAx>
        <c:axId val="23342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4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Gov consumption and trend </a:t>
            </a:r>
            <a:r>
              <a:rPr lang="en-US" sz="1400" b="1" i="0" u="none" strike="noStrike" baseline="0">
                <a:effectLst/>
              </a:rPr>
              <a:t>(HP)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1745241055394395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graphs'!$U$8</c:f>
              <c:strCache>
                <c:ptCount val="1"/>
                <c:pt idx="0">
                  <c:v>Log real gov cons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graphs'!$U$9:$U$274</c:f>
              <c:numCache>
                <c:formatCode>0.00</c:formatCode>
                <c:ptCount val="266"/>
                <c:pt idx="0">
                  <c:v>9.9245149197282032</c:v>
                </c:pt>
                <c:pt idx="1">
                  <c:v>9.9034875525361272</c:v>
                </c:pt>
                <c:pt idx="2">
                  <c:v>9.9034875525361272</c:v>
                </c:pt>
                <c:pt idx="3">
                  <c:v>9.8695860008604459</c:v>
                </c:pt>
                <c:pt idx="4">
                  <c:v>9.9022963671659756</c:v>
                </c:pt>
                <c:pt idx="5">
                  <c:v>9.9184907191281777</c:v>
                </c:pt>
                <c:pt idx="6">
                  <c:v>9.9147871077900618</c:v>
                </c:pt>
                <c:pt idx="7">
                  <c:v>9.9101320952547969</c:v>
                </c:pt>
                <c:pt idx="8">
                  <c:v>9.9468517674195631</c:v>
                </c:pt>
                <c:pt idx="9">
                  <c:v>9.9023758236834372</c:v>
                </c:pt>
                <c:pt idx="10">
                  <c:v>9.9045739187483495</c:v>
                </c:pt>
                <c:pt idx="11">
                  <c:v>9.8798050678925691</c:v>
                </c:pt>
                <c:pt idx="12">
                  <c:v>9.8787151495285439</c:v>
                </c:pt>
                <c:pt idx="13">
                  <c:v>9.8863197489137633</c:v>
                </c:pt>
                <c:pt idx="14">
                  <c:v>9.8960128781194214</c:v>
                </c:pt>
                <c:pt idx="15">
                  <c:v>9.906673959905536</c:v>
                </c:pt>
                <c:pt idx="16">
                  <c:v>9.9338722891628439</c:v>
                </c:pt>
                <c:pt idx="17">
                  <c:v>9.9352688024042344</c:v>
                </c:pt>
                <c:pt idx="18">
                  <c:v>9.9573307845569516</c:v>
                </c:pt>
                <c:pt idx="19">
                  <c:v>9.9663624565872997</c:v>
                </c:pt>
                <c:pt idx="20">
                  <c:v>9.9772915271194886</c:v>
                </c:pt>
                <c:pt idx="21">
                  <c:v>9.9892829126991138</c:v>
                </c:pt>
                <c:pt idx="22">
                  <c:v>9.9902384789447822</c:v>
                </c:pt>
                <c:pt idx="23">
                  <c:v>10.017560008795975</c:v>
                </c:pt>
                <c:pt idx="24">
                  <c:v>10.035231634586555</c:v>
                </c:pt>
                <c:pt idx="25">
                  <c:v>10.043249494911286</c:v>
                </c:pt>
                <c:pt idx="26">
                  <c:v>10.016466036473767</c:v>
                </c:pt>
                <c:pt idx="27">
                  <c:v>10.026589749670112</c:v>
                </c:pt>
                <c:pt idx="28">
                  <c:v>10.056797542948594</c:v>
                </c:pt>
                <c:pt idx="29">
                  <c:v>10.070994023544943</c:v>
                </c:pt>
                <c:pt idx="30">
                  <c:v>10.060655653388237</c:v>
                </c:pt>
                <c:pt idx="31">
                  <c:v>10.063117698128012</c:v>
                </c:pt>
                <c:pt idx="32">
                  <c:v>10.047503010469343</c:v>
                </c:pt>
                <c:pt idx="33">
                  <c:v>10.049085276375388</c:v>
                </c:pt>
                <c:pt idx="34">
                  <c:v>10.072093686585163</c:v>
                </c:pt>
                <c:pt idx="35">
                  <c:v>10.067561875555594</c:v>
                </c:pt>
                <c:pt idx="36">
                  <c:v>10.081870545751155</c:v>
                </c:pt>
                <c:pt idx="37">
                  <c:v>10.084264707478708</c:v>
                </c:pt>
                <c:pt idx="38">
                  <c:v>10.082774205634928</c:v>
                </c:pt>
                <c:pt idx="39">
                  <c:v>10.091098128081873</c:v>
                </c:pt>
                <c:pt idx="40">
                  <c:v>10.12018178017043</c:v>
                </c:pt>
                <c:pt idx="41">
                  <c:v>10.155678789290569</c:v>
                </c:pt>
                <c:pt idx="42">
                  <c:v>10.157862426970141</c:v>
                </c:pt>
                <c:pt idx="43">
                  <c:v>10.181641618736254</c:v>
                </c:pt>
                <c:pt idx="44">
                  <c:v>10.170404670396533</c:v>
                </c:pt>
                <c:pt idx="45">
                  <c:v>10.19553508249755</c:v>
                </c:pt>
                <c:pt idx="46">
                  <c:v>10.199942505898917</c:v>
                </c:pt>
                <c:pt idx="47">
                  <c:v>10.204189338196212</c:v>
                </c:pt>
                <c:pt idx="48">
                  <c:v>10.25794692916311</c:v>
                </c:pt>
                <c:pt idx="49">
                  <c:v>10.252552972182167</c:v>
                </c:pt>
                <c:pt idx="50">
                  <c:v>10.269473849670504</c:v>
                </c:pt>
                <c:pt idx="51">
                  <c:v>10.279420313079275</c:v>
                </c:pt>
                <c:pt idx="52">
                  <c:v>10.306303652472716</c:v>
                </c:pt>
                <c:pt idx="53">
                  <c:v>10.293204303676154</c:v>
                </c:pt>
                <c:pt idx="54">
                  <c:v>10.296568601444571</c:v>
                </c:pt>
                <c:pt idx="55">
                  <c:v>10.283893819384225</c:v>
                </c:pt>
                <c:pt idx="56">
                  <c:v>10.276571251141252</c:v>
                </c:pt>
                <c:pt idx="57">
                  <c:v>10.289150033348113</c:v>
                </c:pt>
                <c:pt idx="58">
                  <c:v>10.296801842861779</c:v>
                </c:pt>
                <c:pt idx="59">
                  <c:v>10.291906793371304</c:v>
                </c:pt>
                <c:pt idx="60">
                  <c:v>10.282111623119482</c:v>
                </c:pt>
                <c:pt idx="61">
                  <c:v>10.322197887394314</c:v>
                </c:pt>
                <c:pt idx="62">
                  <c:v>10.337915134546829</c:v>
                </c:pt>
                <c:pt idx="63">
                  <c:v>10.335103454932474</c:v>
                </c:pt>
                <c:pt idx="64">
                  <c:v>10.329163701260423</c:v>
                </c:pt>
                <c:pt idx="65">
                  <c:v>10.376188158951189</c:v>
                </c:pt>
                <c:pt idx="66">
                  <c:v>10.39274069104799</c:v>
                </c:pt>
                <c:pt idx="67">
                  <c:v>10.390825194994905</c:v>
                </c:pt>
                <c:pt idx="68">
                  <c:v>10.422981380981634</c:v>
                </c:pt>
                <c:pt idx="69">
                  <c:v>10.416724060886429</c:v>
                </c:pt>
                <c:pt idx="70">
                  <c:v>10.444423459283389</c:v>
                </c:pt>
                <c:pt idx="71">
                  <c:v>10.441124433752776</c:v>
                </c:pt>
                <c:pt idx="72">
                  <c:v>10.466477059359292</c:v>
                </c:pt>
                <c:pt idx="73">
                  <c:v>10.488881871799627</c:v>
                </c:pt>
                <c:pt idx="74">
                  <c:v>10.48955452655872</c:v>
                </c:pt>
                <c:pt idx="75">
                  <c:v>10.478542243623203</c:v>
                </c:pt>
                <c:pt idx="76">
                  <c:v>10.509711613464958</c:v>
                </c:pt>
                <c:pt idx="77">
                  <c:v>10.522419917627969</c:v>
                </c:pt>
                <c:pt idx="78">
                  <c:v>10.564999214567704</c:v>
                </c:pt>
                <c:pt idx="79">
                  <c:v>10.600758450279935</c:v>
                </c:pt>
                <c:pt idx="80">
                  <c:v>10.669315884946366</c:v>
                </c:pt>
                <c:pt idx="81">
                  <c:v>10.626615565308009</c:v>
                </c:pt>
                <c:pt idx="82">
                  <c:v>10.644597835767694</c:v>
                </c:pt>
                <c:pt idx="83">
                  <c:v>10.647644654003818</c:v>
                </c:pt>
                <c:pt idx="84">
                  <c:v>10.652008401102387</c:v>
                </c:pt>
                <c:pt idx="85">
                  <c:v>10.671713216294419</c:v>
                </c:pt>
                <c:pt idx="86">
                  <c:v>10.663267097199064</c:v>
                </c:pt>
                <c:pt idx="87">
                  <c:v>10.644444024209914</c:v>
                </c:pt>
                <c:pt idx="88">
                  <c:v>10.620772868267194</c:v>
                </c:pt>
                <c:pt idx="89">
                  <c:v>10.618123498332384</c:v>
                </c:pt>
                <c:pt idx="90">
                  <c:v>10.614521927456813</c:v>
                </c:pt>
                <c:pt idx="91">
                  <c:v>10.607126377808495</c:v>
                </c:pt>
                <c:pt idx="92">
                  <c:v>10.619855494568286</c:v>
                </c:pt>
                <c:pt idx="93">
                  <c:v>10.617512822048161</c:v>
                </c:pt>
                <c:pt idx="94">
                  <c:v>10.628454793047045</c:v>
                </c:pt>
                <c:pt idx="95">
                  <c:v>10.640606690846383</c:v>
                </c:pt>
                <c:pt idx="96">
                  <c:v>10.625072668416607</c:v>
                </c:pt>
                <c:pt idx="97">
                  <c:v>10.658611901547459</c:v>
                </c:pt>
                <c:pt idx="98">
                  <c:v>10.631174742116668</c:v>
                </c:pt>
                <c:pt idx="99">
                  <c:v>10.641762405497182</c:v>
                </c:pt>
                <c:pt idx="100">
                  <c:v>10.660350547482182</c:v>
                </c:pt>
                <c:pt idx="101">
                  <c:v>10.667537368830212</c:v>
                </c:pt>
                <c:pt idx="102">
                  <c:v>10.700947987764723</c:v>
                </c:pt>
                <c:pt idx="103">
                  <c:v>10.69899406095003</c:v>
                </c:pt>
                <c:pt idx="104">
                  <c:v>10.679922789272105</c:v>
                </c:pt>
                <c:pt idx="105">
                  <c:v>10.695330229635115</c:v>
                </c:pt>
                <c:pt idx="106">
                  <c:v>10.702260838481825</c:v>
                </c:pt>
                <c:pt idx="107">
                  <c:v>10.676887208976511</c:v>
                </c:pt>
                <c:pt idx="108">
                  <c:v>10.690733851728361</c:v>
                </c:pt>
                <c:pt idx="109">
                  <c:v>10.709518199911299</c:v>
                </c:pt>
                <c:pt idx="110">
                  <c:v>10.693257765918164</c:v>
                </c:pt>
                <c:pt idx="111">
                  <c:v>10.692845871839005</c:v>
                </c:pt>
                <c:pt idx="112">
                  <c:v>10.726721830466342</c:v>
                </c:pt>
                <c:pt idx="113">
                  <c:v>10.7297320037255</c:v>
                </c:pt>
                <c:pt idx="114">
                  <c:v>10.713016482996002</c:v>
                </c:pt>
                <c:pt idx="115">
                  <c:v>10.718303590410775</c:v>
                </c:pt>
                <c:pt idx="116">
                  <c:v>10.70949401676118</c:v>
                </c:pt>
                <c:pt idx="117">
                  <c:v>10.730288827616494</c:v>
                </c:pt>
                <c:pt idx="118">
                  <c:v>10.743766403069056</c:v>
                </c:pt>
                <c:pt idx="119">
                  <c:v>10.741719966294083</c:v>
                </c:pt>
                <c:pt idx="120">
                  <c:v>10.738618158113127</c:v>
                </c:pt>
                <c:pt idx="121">
                  <c:v>10.721100845737727</c:v>
                </c:pt>
                <c:pt idx="122">
                  <c:v>10.72018869069176</c:v>
                </c:pt>
                <c:pt idx="123">
                  <c:v>10.711515009094496</c:v>
                </c:pt>
                <c:pt idx="124">
                  <c:v>10.743199778793764</c:v>
                </c:pt>
                <c:pt idx="125">
                  <c:v>10.767023333050224</c:v>
                </c:pt>
                <c:pt idx="126">
                  <c:v>10.761568003409312</c:v>
                </c:pt>
                <c:pt idx="127">
                  <c:v>10.761467417364086</c:v>
                </c:pt>
                <c:pt idx="128">
                  <c:v>10.767682431520567</c:v>
                </c:pt>
                <c:pt idx="129">
                  <c:v>10.787142644711802</c:v>
                </c:pt>
                <c:pt idx="130">
                  <c:v>10.787107502120735</c:v>
                </c:pt>
                <c:pt idx="131">
                  <c:v>10.793429776194866</c:v>
                </c:pt>
                <c:pt idx="132">
                  <c:v>10.797116431188703</c:v>
                </c:pt>
                <c:pt idx="133">
                  <c:v>10.809402056424192</c:v>
                </c:pt>
                <c:pt idx="134">
                  <c:v>10.794352280591427</c:v>
                </c:pt>
                <c:pt idx="135">
                  <c:v>10.808581816626159</c:v>
                </c:pt>
                <c:pt idx="136">
                  <c:v>10.804901436553211</c:v>
                </c:pt>
                <c:pt idx="137">
                  <c:v>10.81160873175946</c:v>
                </c:pt>
                <c:pt idx="138">
                  <c:v>10.820285968017149</c:v>
                </c:pt>
                <c:pt idx="139">
                  <c:v>10.820045935013139</c:v>
                </c:pt>
                <c:pt idx="140">
                  <c:v>10.824070944539658</c:v>
                </c:pt>
                <c:pt idx="141">
                  <c:v>10.838132790390477</c:v>
                </c:pt>
                <c:pt idx="142">
                  <c:v>10.842212907751321</c:v>
                </c:pt>
                <c:pt idx="143">
                  <c:v>10.855530766145508</c:v>
                </c:pt>
                <c:pt idx="144">
                  <c:v>10.84921847374491</c:v>
                </c:pt>
                <c:pt idx="145">
                  <c:v>10.869109241592083</c:v>
                </c:pt>
                <c:pt idx="146">
                  <c:v>10.886005430039082</c:v>
                </c:pt>
                <c:pt idx="147">
                  <c:v>10.88792373811666</c:v>
                </c:pt>
                <c:pt idx="148">
                  <c:v>10.895629447519051</c:v>
                </c:pt>
                <c:pt idx="149">
                  <c:v>10.903777944439126</c:v>
                </c:pt>
                <c:pt idx="150">
                  <c:v>10.922563106447686</c:v>
                </c:pt>
                <c:pt idx="151">
                  <c:v>10.923900409816962</c:v>
                </c:pt>
                <c:pt idx="152">
                  <c:v>10.917800250348517</c:v>
                </c:pt>
                <c:pt idx="153">
                  <c:v>10.896919977701179</c:v>
                </c:pt>
                <c:pt idx="154">
                  <c:v>10.903011734226165</c:v>
                </c:pt>
                <c:pt idx="155">
                  <c:v>10.908540264951109</c:v>
                </c:pt>
                <c:pt idx="156">
                  <c:v>10.924857610378249</c:v>
                </c:pt>
                <c:pt idx="157">
                  <c:v>10.92110181624931</c:v>
                </c:pt>
                <c:pt idx="158">
                  <c:v>10.943792532342963</c:v>
                </c:pt>
                <c:pt idx="159">
                  <c:v>10.939760092721405</c:v>
                </c:pt>
                <c:pt idx="160">
                  <c:v>10.944682014377362</c:v>
                </c:pt>
                <c:pt idx="161">
                  <c:v>10.947374127712576</c:v>
                </c:pt>
                <c:pt idx="162">
                  <c:v>10.942256567802382</c:v>
                </c:pt>
                <c:pt idx="163">
                  <c:v>10.946999487016194</c:v>
                </c:pt>
                <c:pt idx="164">
                  <c:v>10.970374055509112</c:v>
                </c:pt>
                <c:pt idx="165">
                  <c:v>10.937342063346067</c:v>
                </c:pt>
                <c:pt idx="166">
                  <c:v>10.934139713066454</c:v>
                </c:pt>
                <c:pt idx="167">
                  <c:v>10.93771909854601</c:v>
                </c:pt>
                <c:pt idx="168">
                  <c:v>10.966384488601163</c:v>
                </c:pt>
                <c:pt idx="169">
                  <c:v>10.946550039973738</c:v>
                </c:pt>
                <c:pt idx="170">
                  <c:v>10.934156838580122</c:v>
                </c:pt>
                <c:pt idx="171">
                  <c:v>10.990968843758973</c:v>
                </c:pt>
                <c:pt idx="172">
                  <c:v>10.997548581753847</c:v>
                </c:pt>
                <c:pt idx="173">
                  <c:v>10.990281646760923</c:v>
                </c:pt>
                <c:pt idx="174">
                  <c:v>10.998815360495854</c:v>
                </c:pt>
                <c:pt idx="175">
                  <c:v>10.997577257085938</c:v>
                </c:pt>
                <c:pt idx="176">
                  <c:v>11.026555397089536</c:v>
                </c:pt>
                <c:pt idx="177">
                  <c:v>11.050563634613592</c:v>
                </c:pt>
                <c:pt idx="178">
                  <c:v>11.069464813353136</c:v>
                </c:pt>
                <c:pt idx="179">
                  <c:v>11.077727530668657</c:v>
                </c:pt>
                <c:pt idx="180">
                  <c:v>11.069889223070026</c:v>
                </c:pt>
                <c:pt idx="181">
                  <c:v>11.094458328202697</c:v>
                </c:pt>
                <c:pt idx="182">
                  <c:v>11.116022732803799</c:v>
                </c:pt>
                <c:pt idx="183">
                  <c:v>11.126819810606341</c:v>
                </c:pt>
                <c:pt idx="184">
                  <c:v>11.154316483435039</c:v>
                </c:pt>
                <c:pt idx="185">
                  <c:v>11.138422841936677</c:v>
                </c:pt>
                <c:pt idx="186">
                  <c:v>11.17433988570161</c:v>
                </c:pt>
                <c:pt idx="187">
                  <c:v>11.202995852511874</c:v>
                </c:pt>
                <c:pt idx="188">
                  <c:v>11.213360867541402</c:v>
                </c:pt>
                <c:pt idx="189">
                  <c:v>11.236293228705032</c:v>
                </c:pt>
                <c:pt idx="190">
                  <c:v>11.240423879945862</c:v>
                </c:pt>
                <c:pt idx="191">
                  <c:v>11.245984444773411</c:v>
                </c:pt>
                <c:pt idx="192">
                  <c:v>11.273667189217212</c:v>
                </c:pt>
                <c:pt idx="193">
                  <c:v>11.306356128140079</c:v>
                </c:pt>
                <c:pt idx="194">
                  <c:v>11.308791654236819</c:v>
                </c:pt>
                <c:pt idx="195">
                  <c:v>11.324952340580689</c:v>
                </c:pt>
                <c:pt idx="196">
                  <c:v>11.330344765289915</c:v>
                </c:pt>
                <c:pt idx="197">
                  <c:v>11.354216539769029</c:v>
                </c:pt>
                <c:pt idx="198">
                  <c:v>11.367738902135233</c:v>
                </c:pt>
                <c:pt idx="199">
                  <c:v>11.37924407984505</c:v>
                </c:pt>
                <c:pt idx="200">
                  <c:v>11.375198802562638</c:v>
                </c:pt>
                <c:pt idx="201">
                  <c:v>11.39581156023452</c:v>
                </c:pt>
                <c:pt idx="202">
                  <c:v>11.409247470902615</c:v>
                </c:pt>
                <c:pt idx="203">
                  <c:v>11.412899960121727</c:v>
                </c:pt>
                <c:pt idx="204">
                  <c:v>11.428642274040582</c:v>
                </c:pt>
                <c:pt idx="205">
                  <c:v>11.426166262991392</c:v>
                </c:pt>
                <c:pt idx="206">
                  <c:v>11.430916913065618</c:v>
                </c:pt>
                <c:pt idx="207">
                  <c:v>11.439014810257806</c:v>
                </c:pt>
                <c:pt idx="208">
                  <c:v>11.430674621033337</c:v>
                </c:pt>
                <c:pt idx="209">
                  <c:v>11.449699710676915</c:v>
                </c:pt>
                <c:pt idx="210">
                  <c:v>11.458426730179964</c:v>
                </c:pt>
                <c:pt idx="211">
                  <c:v>11.444395129181339</c:v>
                </c:pt>
                <c:pt idx="212">
                  <c:v>11.467044733359025</c:v>
                </c:pt>
                <c:pt idx="213">
                  <c:v>11.477267260814921</c:v>
                </c:pt>
                <c:pt idx="214">
                  <c:v>11.478059238307008</c:v>
                </c:pt>
                <c:pt idx="215">
                  <c:v>11.499894925658344</c:v>
                </c:pt>
                <c:pt idx="216">
                  <c:v>11.502161021898891</c:v>
                </c:pt>
                <c:pt idx="217">
                  <c:v>11.504543423052334</c:v>
                </c:pt>
                <c:pt idx="218">
                  <c:v>11.517999677365971</c:v>
                </c:pt>
                <c:pt idx="219">
                  <c:v>11.524713192553437</c:v>
                </c:pt>
                <c:pt idx="220">
                  <c:v>11.514694732226783</c:v>
                </c:pt>
                <c:pt idx="221">
                  <c:v>11.50977106980547</c:v>
                </c:pt>
                <c:pt idx="222">
                  <c:v>11.50971385421075</c:v>
                </c:pt>
                <c:pt idx="223">
                  <c:v>11.519478972389898</c:v>
                </c:pt>
                <c:pt idx="224">
                  <c:v>11.515290197787742</c:v>
                </c:pt>
                <c:pt idx="225">
                  <c:v>11.48883511139411</c:v>
                </c:pt>
                <c:pt idx="226">
                  <c:v>11.490518092336192</c:v>
                </c:pt>
                <c:pt idx="227">
                  <c:v>11.491567990107121</c:v>
                </c:pt>
                <c:pt idx="228">
                  <c:v>11.524274956555351</c:v>
                </c:pt>
                <c:pt idx="229">
                  <c:v>11.491903365322807</c:v>
                </c:pt>
                <c:pt idx="230">
                  <c:v>11.490261732037407</c:v>
                </c:pt>
                <c:pt idx="231">
                  <c:v>11.502153367988317</c:v>
                </c:pt>
                <c:pt idx="232">
                  <c:v>11.485723663039579</c:v>
                </c:pt>
                <c:pt idx="233">
                  <c:v>11.499710095074159</c:v>
                </c:pt>
                <c:pt idx="234">
                  <c:v>11.477731378904592</c:v>
                </c:pt>
                <c:pt idx="235">
                  <c:v>11.502297450388122</c:v>
                </c:pt>
                <c:pt idx="236">
                  <c:v>11.505036517156009</c:v>
                </c:pt>
                <c:pt idx="237">
                  <c:v>11.495360718430925</c:v>
                </c:pt>
                <c:pt idx="238">
                  <c:v>11.510724538838444</c:v>
                </c:pt>
                <c:pt idx="239">
                  <c:v>11.508165491146586</c:v>
                </c:pt>
                <c:pt idx="240">
                  <c:v>11.506247232225368</c:v>
                </c:pt>
                <c:pt idx="241">
                  <c:v>11.501127617267628</c:v>
                </c:pt>
                <c:pt idx="242">
                  <c:v>11.518763861218774</c:v>
                </c:pt>
                <c:pt idx="243">
                  <c:v>11.514290594656229</c:v>
                </c:pt>
                <c:pt idx="244">
                  <c:v>11.514021910068054</c:v>
                </c:pt>
                <c:pt idx="245">
                  <c:v>11.506243482441443</c:v>
                </c:pt>
                <c:pt idx="246">
                  <c:v>11.508476915391075</c:v>
                </c:pt>
                <c:pt idx="247">
                  <c:v>11.505134617059923</c:v>
                </c:pt>
                <c:pt idx="248">
                  <c:v>11.504907797693187</c:v>
                </c:pt>
                <c:pt idx="249">
                  <c:v>11.498520359797951</c:v>
                </c:pt>
                <c:pt idx="250">
                  <c:v>11.504393779359784</c:v>
                </c:pt>
                <c:pt idx="251">
                  <c:v>11.503610964322849</c:v>
                </c:pt>
                <c:pt idx="252">
                  <c:v>11.504391167358918</c:v>
                </c:pt>
                <c:pt idx="253">
                  <c:v>11.502925734099305</c:v>
                </c:pt>
                <c:pt idx="254">
                  <c:v>11.509463303300297</c:v>
                </c:pt>
                <c:pt idx="255">
                  <c:v>11.518911489068534</c:v>
                </c:pt>
                <c:pt idx="256">
                  <c:v>11.540413992160987</c:v>
                </c:pt>
                <c:pt idx="257">
                  <c:v>11.535305760328262</c:v>
                </c:pt>
                <c:pt idx="258">
                  <c:v>11.554619664375046</c:v>
                </c:pt>
                <c:pt idx="259">
                  <c:v>11.56259621687297</c:v>
                </c:pt>
                <c:pt idx="260">
                  <c:v>11.548624185159717</c:v>
                </c:pt>
                <c:pt idx="261">
                  <c:v>11.606976735797957</c:v>
                </c:pt>
                <c:pt idx="262">
                  <c:v>11.643361730668037</c:v>
                </c:pt>
                <c:pt idx="263">
                  <c:v>11.681464768555077</c:v>
                </c:pt>
                <c:pt idx="264">
                  <c:v>11.694911190043248</c:v>
                </c:pt>
                <c:pt idx="265">
                  <c:v>11.695331894705584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A9-430E-BE97-C05E7B4BE09B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graphs'!$AK$9:$AK$274</c:f>
              <c:numCache>
                <c:formatCode>General</c:formatCode>
                <c:ptCount val="266"/>
                <c:pt idx="0">
                  <c:v>9.8892487158619176</c:v>
                </c:pt>
                <c:pt idx="1">
                  <c:v>9.8911545001875094</c:v>
                </c:pt>
                <c:pt idx="2">
                  <c:v>9.8930823258905178</c:v>
                </c:pt>
                <c:pt idx="3">
                  <c:v>9.8950619425060768</c:v>
                </c:pt>
                <c:pt idx="4">
                  <c:v>9.897129602835971</c:v>
                </c:pt>
                <c:pt idx="5">
                  <c:v>9.8993056372184576</c:v>
                </c:pt>
                <c:pt idx="6">
                  <c:v>9.9016136052195005</c:v>
                </c:pt>
                <c:pt idx="7">
                  <c:v>9.9040890570812561</c:v>
                </c:pt>
                <c:pt idx="8">
                  <c:v>9.906775776484988</c:v>
                </c:pt>
                <c:pt idx="9">
                  <c:v>9.9097213240108175</c:v>
                </c:pt>
                <c:pt idx="10">
                  <c:v>9.9129983077332007</c:v>
                </c:pt>
                <c:pt idx="11">
                  <c:v>9.9166747447888852</c:v>
                </c:pt>
                <c:pt idx="12">
                  <c:v>9.920813387071501</c:v>
                </c:pt>
                <c:pt idx="13">
                  <c:v>9.9254539429266195</c:v>
                </c:pt>
                <c:pt idx="14">
                  <c:v>9.9306098093013464</c:v>
                </c:pt>
                <c:pt idx="15">
                  <c:v>9.9362699242715298</c:v>
                </c:pt>
                <c:pt idx="16">
                  <c:v>9.942401602831028</c:v>
                </c:pt>
                <c:pt idx="17">
                  <c:v>9.9489536624959722</c:v>
                </c:pt>
                <c:pt idx="18">
                  <c:v>9.9558695899614484</c:v>
                </c:pt>
                <c:pt idx="19">
                  <c:v>9.9630843188849845</c:v>
                </c:pt>
                <c:pt idx="20">
                  <c:v>9.9705336961707296</c:v>
                </c:pt>
                <c:pt idx="21">
                  <c:v>9.9781556175588957</c:v>
                </c:pt>
                <c:pt idx="22">
                  <c:v>9.9858922024340391</c:v>
                </c:pt>
                <c:pt idx="23">
                  <c:v>9.9936925247401778</c:v>
                </c:pt>
                <c:pt idx="24">
                  <c:v>10.001508374844152</c:v>
                </c:pt>
                <c:pt idx="25">
                  <c:v>10.009306460290336</c:v>
                </c:pt>
                <c:pt idx="26">
                  <c:v>10.017074565660444</c:v>
                </c:pt>
                <c:pt idx="27">
                  <c:v>10.024821689932828</c:v>
                </c:pt>
                <c:pt idx="28">
                  <c:v>10.032556451755102</c:v>
                </c:pt>
                <c:pt idx="29">
                  <c:v>10.040288574812212</c:v>
                </c:pt>
                <c:pt idx="30">
                  <c:v>10.0480429334711</c:v>
                </c:pt>
                <c:pt idx="31">
                  <c:v>10.055863593004169</c:v>
                </c:pt>
                <c:pt idx="32">
                  <c:v>10.063802501633768</c:v>
                </c:pt>
                <c:pt idx="33">
                  <c:v>10.071916141397949</c:v>
                </c:pt>
                <c:pt idx="34">
                  <c:v>10.080250807152787</c:v>
                </c:pt>
                <c:pt idx="35">
                  <c:v>10.088838524463714</c:v>
                </c:pt>
                <c:pt idx="36">
                  <c:v>10.097706220695811</c:v>
                </c:pt>
                <c:pt idx="37">
                  <c:v>10.106867525308585</c:v>
                </c:pt>
                <c:pt idx="38">
                  <c:v>10.116326170464708</c:v>
                </c:pt>
                <c:pt idx="39">
                  <c:v>10.126071761565706</c:v>
                </c:pt>
                <c:pt idx="40">
                  <c:v>10.136072934035088</c:v>
                </c:pt>
                <c:pt idx="41">
                  <c:v>10.146276464775436</c:v>
                </c:pt>
                <c:pt idx="42">
                  <c:v>10.156619198718168</c:v>
                </c:pt>
                <c:pt idx="43">
                  <c:v>10.167043857247524</c:v>
                </c:pt>
                <c:pt idx="44">
                  <c:v>10.177493938765402</c:v>
                </c:pt>
                <c:pt idx="45">
                  <c:v>10.187922065274629</c:v>
                </c:pt>
                <c:pt idx="46">
                  <c:v>10.198276427985304</c:v>
                </c:pt>
                <c:pt idx="47">
                  <c:v>10.20850997624329</c:v>
                </c:pt>
                <c:pt idx="48">
                  <c:v>10.218576700693145</c:v>
                </c:pt>
                <c:pt idx="49">
                  <c:v>10.228427891580647</c:v>
                </c:pt>
                <c:pt idx="50">
                  <c:v>10.238039445544368</c:v>
                </c:pt>
                <c:pt idx="51">
                  <c:v>10.247402337398253</c:v>
                </c:pt>
                <c:pt idx="52">
                  <c:v>10.256527188458827</c:v>
                </c:pt>
                <c:pt idx="53">
                  <c:v>10.265444631277422</c:v>
                </c:pt>
                <c:pt idx="54">
                  <c:v>10.274216408695375</c:v>
                </c:pt>
                <c:pt idx="55">
                  <c:v>10.282921613349274</c:v>
                </c:pt>
                <c:pt idx="56">
                  <c:v>10.291653307996175</c:v>
                </c:pt>
                <c:pt idx="57">
                  <c:v>10.300505163021906</c:v>
                </c:pt>
                <c:pt idx="58">
                  <c:v>10.309561422526764</c:v>
                </c:pt>
                <c:pt idx="59">
                  <c:v>10.318899233654996</c:v>
                </c:pt>
                <c:pt idx="60">
                  <c:v>10.328587768813561</c:v>
                </c:pt>
                <c:pt idx="61">
                  <c:v>10.338679330134241</c:v>
                </c:pt>
                <c:pt idx="62">
                  <c:v>10.349197172157757</c:v>
                </c:pt>
                <c:pt idx="63">
                  <c:v>10.360154248523118</c:v>
                </c:pt>
                <c:pt idx="64">
                  <c:v>10.37155646159583</c:v>
                </c:pt>
                <c:pt idx="65">
                  <c:v>10.383394056995403</c:v>
                </c:pt>
                <c:pt idx="66">
                  <c:v>10.395630784866139</c:v>
                </c:pt>
                <c:pt idx="67">
                  <c:v>10.40822589166606</c:v>
                </c:pt>
                <c:pt idx="68">
                  <c:v>10.421136817544552</c:v>
                </c:pt>
                <c:pt idx="69">
                  <c:v>10.434310127215578</c:v>
                </c:pt>
                <c:pt idx="70">
                  <c:v>10.447693538245254</c:v>
                </c:pt>
                <c:pt idx="71">
                  <c:v>10.461223776908234</c:v>
                </c:pt>
                <c:pt idx="72">
                  <c:v>10.474835525679826</c:v>
                </c:pt>
                <c:pt idx="73">
                  <c:v>10.488450904945864</c:v>
                </c:pt>
                <c:pt idx="74">
                  <c:v>10.501986811050736</c:v>
                </c:pt>
                <c:pt idx="75">
                  <c:v>10.515360409693113</c:v>
                </c:pt>
                <c:pt idx="76">
                  <c:v>10.528481096393852</c:v>
                </c:pt>
                <c:pt idx="77">
                  <c:v>10.541235255320021</c:v>
                </c:pt>
                <c:pt idx="78">
                  <c:v>10.553497539711856</c:v>
                </c:pt>
                <c:pt idx="79">
                  <c:v>10.565130843223534</c:v>
                </c:pt>
                <c:pt idx="80">
                  <c:v>10.576005248056019</c:v>
                </c:pt>
                <c:pt idx="81">
                  <c:v>10.586013103664685</c:v>
                </c:pt>
                <c:pt idx="82">
                  <c:v>10.595105078652965</c:v>
                </c:pt>
                <c:pt idx="83">
                  <c:v>10.603257218162817</c:v>
                </c:pt>
                <c:pt idx="84">
                  <c:v>10.610476500309394</c:v>
                </c:pt>
                <c:pt idx="85">
                  <c:v>10.616797645355252</c:v>
                </c:pt>
                <c:pt idx="86">
                  <c:v>10.622281331000938</c:v>
                </c:pt>
                <c:pt idx="87">
                  <c:v>10.627022557178835</c:v>
                </c:pt>
                <c:pt idx="88">
                  <c:v>10.6311419399252</c:v>
                </c:pt>
                <c:pt idx="89">
                  <c:v>10.634770983693187</c:v>
                </c:pt>
                <c:pt idx="90">
                  <c:v>10.638034712266164</c:v>
                </c:pt>
                <c:pt idx="91">
                  <c:v>10.641047744749146</c:v>
                </c:pt>
                <c:pt idx="92">
                  <c:v>10.643910004756645</c:v>
                </c:pt>
                <c:pt idx="93">
                  <c:v>10.646700215048831</c:v>
                </c:pt>
                <c:pt idx="94">
                  <c:v>10.649482064317008</c:v>
                </c:pt>
                <c:pt idx="95">
                  <c:v>10.652300999131851</c:v>
                </c:pt>
                <c:pt idx="96">
                  <c:v>10.655189324019497</c:v>
                </c:pt>
                <c:pt idx="97">
                  <c:v>10.658172034563401</c:v>
                </c:pt>
                <c:pt idx="98">
                  <c:v>10.661255303437271</c:v>
                </c:pt>
                <c:pt idx="99">
                  <c:v>10.664445578231675</c:v>
                </c:pt>
                <c:pt idx="100">
                  <c:v>10.667730506186359</c:v>
                </c:pt>
                <c:pt idx="101">
                  <c:v>10.671083557558108</c:v>
                </c:pt>
                <c:pt idx="102">
                  <c:v>10.674473590129516</c:v>
                </c:pt>
                <c:pt idx="103">
                  <c:v>10.677867245315227</c:v>
                </c:pt>
                <c:pt idx="104">
                  <c:v>10.681247711028405</c:v>
                </c:pt>
                <c:pt idx="105">
                  <c:v>10.684611379441989</c:v>
                </c:pt>
                <c:pt idx="106">
                  <c:v>10.68795381465282</c:v>
                </c:pt>
                <c:pt idx="107">
                  <c:v>10.691277280039108</c:v>
                </c:pt>
                <c:pt idx="108">
                  <c:v>10.694592980868958</c:v>
                </c:pt>
                <c:pt idx="109">
                  <c:v>10.697903128616062</c:v>
                </c:pt>
                <c:pt idx="110">
                  <c:v>10.701207522798398</c:v>
                </c:pt>
                <c:pt idx="111">
                  <c:v>10.704513222353501</c:v>
                </c:pt>
                <c:pt idx="112">
                  <c:v>10.707822317620856</c:v>
                </c:pt>
                <c:pt idx="113">
                  <c:v>10.711129606845876</c:v>
                </c:pt>
                <c:pt idx="114">
                  <c:v>10.714441700469505</c:v>
                </c:pt>
                <c:pt idx="115">
                  <c:v>10.717776835430735</c:v>
                </c:pt>
                <c:pt idx="116">
                  <c:v>10.721152357907636</c:v>
                </c:pt>
                <c:pt idx="117">
                  <c:v>10.72458594330014</c:v>
                </c:pt>
                <c:pt idx="118">
                  <c:v>10.728087980544959</c:v>
                </c:pt>
                <c:pt idx="119">
                  <c:v>10.731672422881509</c:v>
                </c:pt>
                <c:pt idx="120">
                  <c:v>10.735363022563277</c:v>
                </c:pt>
                <c:pt idx="121">
                  <c:v>10.739189811558386</c:v>
                </c:pt>
                <c:pt idx="122">
                  <c:v>10.743184856294677</c:v>
                </c:pt>
                <c:pt idx="123">
                  <c:v>10.747368917596352</c:v>
                </c:pt>
                <c:pt idx="124">
                  <c:v>10.751748383684111</c:v>
                </c:pt>
                <c:pt idx="125">
                  <c:v>10.75630723408584</c:v>
                </c:pt>
                <c:pt idx="126">
                  <c:v>10.761024105451369</c:v>
                </c:pt>
                <c:pt idx="127">
                  <c:v>10.76588433199238</c:v>
                </c:pt>
                <c:pt idx="128">
                  <c:v>10.770873587856777</c:v>
                </c:pt>
                <c:pt idx="129">
                  <c:v>10.775974786620822</c:v>
                </c:pt>
                <c:pt idx="130">
                  <c:v>10.781168847388072</c:v>
                </c:pt>
                <c:pt idx="131">
                  <c:v>10.786443669173391</c:v>
                </c:pt>
                <c:pt idx="132">
                  <c:v>10.791790862650851</c:v>
                </c:pt>
                <c:pt idx="133">
                  <c:v>10.797206404811412</c:v>
                </c:pt>
                <c:pt idx="134">
                  <c:v>10.802689601126369</c:v>
                </c:pt>
                <c:pt idx="135">
                  <c:v>10.808247379349275</c:v>
                </c:pt>
                <c:pt idx="136">
                  <c:v>10.81388145640835</c:v>
                </c:pt>
                <c:pt idx="137">
                  <c:v>10.819593758255108</c:v>
                </c:pt>
                <c:pt idx="138">
                  <c:v>10.825380598328657</c:v>
                </c:pt>
                <c:pt idx="139">
                  <c:v>10.831233299426543</c:v>
                </c:pt>
                <c:pt idx="140">
                  <c:v>10.837140000202369</c:v>
                </c:pt>
                <c:pt idx="141">
                  <c:v>10.84308184720698</c:v>
                </c:pt>
                <c:pt idx="142">
                  <c:v>10.849031818831433</c:v>
                </c:pt>
                <c:pt idx="143">
                  <c:v>10.854959800306275</c:v>
                </c:pt>
                <c:pt idx="144">
                  <c:v>10.860831415042629</c:v>
                </c:pt>
                <c:pt idx="145">
                  <c:v>10.866612643305265</c:v>
                </c:pt>
                <c:pt idx="146">
                  <c:v>10.872262207270644</c:v>
                </c:pt>
                <c:pt idx="147">
                  <c:v>10.877740389489157</c:v>
                </c:pt>
                <c:pt idx="148">
                  <c:v>10.883016062025421</c:v>
                </c:pt>
                <c:pt idx="149">
                  <c:v>10.888064461536949</c:v>
                </c:pt>
                <c:pt idx="150">
                  <c:v>10.892868708047187</c:v>
                </c:pt>
                <c:pt idx="151">
                  <c:v>10.897421742506394</c:v>
                </c:pt>
                <c:pt idx="152">
                  <c:v>10.901735064863827</c:v>
                </c:pt>
                <c:pt idx="153">
                  <c:v>10.905836724235815</c:v>
                </c:pt>
                <c:pt idx="154">
                  <c:v>10.909764810479617</c:v>
                </c:pt>
                <c:pt idx="155">
                  <c:v>10.913551840485903</c:v>
                </c:pt>
                <c:pt idx="156">
                  <c:v>10.91722611047269</c:v>
                </c:pt>
                <c:pt idx="157">
                  <c:v>10.920812784423282</c:v>
                </c:pt>
                <c:pt idx="158">
                  <c:v>10.924341796008424</c:v>
                </c:pt>
                <c:pt idx="159">
                  <c:v>10.927843259543753</c:v>
                </c:pt>
                <c:pt idx="160">
                  <c:v>10.931359446055117</c:v>
                </c:pt>
                <c:pt idx="161">
                  <c:v>10.9349400745891</c:v>
                </c:pt>
                <c:pt idx="162">
                  <c:v>10.938643190797491</c:v>
                </c:pt>
                <c:pt idx="163">
                  <c:v>10.942534611615276</c:v>
                </c:pt>
                <c:pt idx="164">
                  <c:v>10.946682412338072</c:v>
                </c:pt>
                <c:pt idx="165">
                  <c:v>10.951157458808623</c:v>
                </c:pt>
                <c:pt idx="166">
                  <c:v>10.956045424146655</c:v>
                </c:pt>
                <c:pt idx="167">
                  <c:v>10.961423346849729</c:v>
                </c:pt>
                <c:pt idx="168">
                  <c:v>10.967354574345981</c:v>
                </c:pt>
                <c:pt idx="169">
                  <c:v>10.973887638908355</c:v>
                </c:pt>
                <c:pt idx="170">
                  <c:v>10.981070466506203</c:v>
                </c:pt>
                <c:pt idx="171">
                  <c:v>10.988933897109542</c:v>
                </c:pt>
                <c:pt idx="172">
                  <c:v>10.997479449670935</c:v>
                </c:pt>
                <c:pt idx="173">
                  <c:v>11.006709914984606</c:v>
                </c:pt>
                <c:pt idx="174">
                  <c:v>11.016628127052325</c:v>
                </c:pt>
                <c:pt idx="175">
                  <c:v>11.027226652208224</c:v>
                </c:pt>
                <c:pt idx="176">
                  <c:v>11.038486923807337</c:v>
                </c:pt>
                <c:pt idx="177">
                  <c:v>11.050371844332748</c:v>
                </c:pt>
                <c:pt idx="178">
                  <c:v>11.062836859063342</c:v>
                </c:pt>
                <c:pt idx="179">
                  <c:v>11.075837533146931</c:v>
                </c:pt>
                <c:pt idx="180">
                  <c:v>11.089333574202756</c:v>
                </c:pt>
                <c:pt idx="181">
                  <c:v>11.103285871098512</c:v>
                </c:pt>
                <c:pt idx="182">
                  <c:v>11.117643159982434</c:v>
                </c:pt>
                <c:pt idx="183">
                  <c:v>11.132348659788446</c:v>
                </c:pt>
                <c:pt idx="184">
                  <c:v>11.147344576683492</c:v>
                </c:pt>
                <c:pt idx="185">
                  <c:v>11.162569661303774</c:v>
                </c:pt>
                <c:pt idx="186">
                  <c:v>11.177967021727211</c:v>
                </c:pt>
                <c:pt idx="187">
                  <c:v>11.193464674269618</c:v>
                </c:pt>
                <c:pt idx="188">
                  <c:v>11.208988368286796</c:v>
                </c:pt>
                <c:pt idx="189">
                  <c:v>11.224469810120944</c:v>
                </c:pt>
                <c:pt idx="190">
                  <c:v>11.239843438926295</c:v>
                </c:pt>
                <c:pt idx="191">
                  <c:v>11.255051083493701</c:v>
                </c:pt>
                <c:pt idx="192">
                  <c:v>11.270034935389647</c:v>
                </c:pt>
                <c:pt idx="193">
                  <c:v>11.284731519531423</c:v>
                </c:pt>
                <c:pt idx="194">
                  <c:v>11.29907963099496</c:v>
                </c:pt>
                <c:pt idx="195">
                  <c:v>11.313031580236572</c:v>
                </c:pt>
                <c:pt idx="196">
                  <c:v>11.326545747727097</c:v>
                </c:pt>
                <c:pt idx="197">
                  <c:v>11.339587964412591</c:v>
                </c:pt>
                <c:pt idx="198">
                  <c:v>11.352126435625083</c:v>
                </c:pt>
                <c:pt idx="199">
                  <c:v>11.364138509556204</c:v>
                </c:pt>
                <c:pt idx="200">
                  <c:v>11.37561129218915</c:v>
                </c:pt>
                <c:pt idx="201">
                  <c:v>11.38654133048855</c:v>
                </c:pt>
                <c:pt idx="202">
                  <c:v>11.396924913613013</c:v>
                </c:pt>
                <c:pt idx="203">
                  <c:v>11.406764124614744</c:v>
                </c:pt>
                <c:pt idx="204">
                  <c:v>11.416068748144253</c:v>
                </c:pt>
                <c:pt idx="205">
                  <c:v>11.424852403749245</c:v>
                </c:pt>
                <c:pt idx="206">
                  <c:v>11.433136569431108</c:v>
                </c:pt>
                <c:pt idx="207">
                  <c:v>11.440943544353253</c:v>
                </c:pt>
                <c:pt idx="208">
                  <c:v>11.448294240393864</c:v>
                </c:pt>
                <c:pt idx="209">
                  <c:v>11.455208363972314</c:v>
                </c:pt>
                <c:pt idx="210">
                  <c:v>11.461694609245878</c:v>
                </c:pt>
                <c:pt idx="211">
                  <c:v>11.467758227463522</c:v>
                </c:pt>
                <c:pt idx="212">
                  <c:v>11.473402427449795</c:v>
                </c:pt>
                <c:pt idx="213">
                  <c:v>11.478615816092823</c:v>
                </c:pt>
                <c:pt idx="214">
                  <c:v>11.483383026721924</c:v>
                </c:pt>
                <c:pt idx="215">
                  <c:v>11.487687849819366</c:v>
                </c:pt>
                <c:pt idx="216">
                  <c:v>11.491510748499659</c:v>
                </c:pt>
                <c:pt idx="217">
                  <c:v>11.494839815299711</c:v>
                </c:pt>
                <c:pt idx="218">
                  <c:v>11.497669799177309</c:v>
                </c:pt>
                <c:pt idx="219">
                  <c:v>11.500001513845087</c:v>
                </c:pt>
                <c:pt idx="220">
                  <c:v>11.50184847918954</c:v>
                </c:pt>
                <c:pt idx="221">
                  <c:v>11.503239659896362</c:v>
                </c:pt>
                <c:pt idx="222">
                  <c:v>11.504212049559394</c:v>
                </c:pt>
                <c:pt idx="223">
                  <c:v>11.50480672390367</c:v>
                </c:pt>
                <c:pt idx="224">
                  <c:v>11.505068197282135</c:v>
                </c:pt>
                <c:pt idx="225">
                  <c:v>11.505050154203035</c:v>
                </c:pt>
                <c:pt idx="226">
                  <c:v>11.504812667924933</c:v>
                </c:pt>
                <c:pt idx="227">
                  <c:v>11.504405677304637</c:v>
                </c:pt>
                <c:pt idx="228">
                  <c:v>11.503870187089216</c:v>
                </c:pt>
                <c:pt idx="229">
                  <c:v>11.503239178471233</c:v>
                </c:pt>
                <c:pt idx="230">
                  <c:v>11.50255838562417</c:v>
                </c:pt>
                <c:pt idx="231">
                  <c:v>11.501866457838286</c:v>
                </c:pt>
                <c:pt idx="232">
                  <c:v>11.501194358995351</c:v>
                </c:pt>
                <c:pt idx="233">
                  <c:v>11.500573232295979</c:v>
                </c:pt>
                <c:pt idx="234">
                  <c:v>11.500024551755812</c:v>
                </c:pt>
                <c:pt idx="235">
                  <c:v>11.499569251929724</c:v>
                </c:pt>
                <c:pt idx="236">
                  <c:v>11.499214334139561</c:v>
                </c:pt>
                <c:pt idx="237">
                  <c:v>11.498968504831202</c:v>
                </c:pt>
                <c:pt idx="238">
                  <c:v>11.498844109314913</c:v>
                </c:pt>
                <c:pt idx="239">
                  <c:v>11.498851238034456</c:v>
                </c:pt>
                <c:pt idx="240">
                  <c:v>11.499007406702049</c:v>
                </c:pt>
                <c:pt idx="241">
                  <c:v>11.4993359524381</c:v>
                </c:pt>
                <c:pt idx="242">
                  <c:v>11.499864737253974</c:v>
                </c:pt>
                <c:pt idx="243">
                  <c:v>11.500622742951549</c:v>
                </c:pt>
                <c:pt idx="244">
                  <c:v>11.501650763285182</c:v>
                </c:pt>
                <c:pt idx="245">
                  <c:v>11.502998134416544</c:v>
                </c:pt>
                <c:pt idx="246">
                  <c:v>11.504721924474042</c:v>
                </c:pt>
                <c:pt idx="247">
                  <c:v>11.506881229928604</c:v>
                </c:pt>
                <c:pt idx="248">
                  <c:v>11.509537494120481</c:v>
                </c:pt>
                <c:pt idx="249">
                  <c:v>11.512751068756877</c:v>
                </c:pt>
                <c:pt idx="250">
                  <c:v>11.516579411984733</c:v>
                </c:pt>
                <c:pt idx="251">
                  <c:v>11.521071087757887</c:v>
                </c:pt>
                <c:pt idx="252">
                  <c:v>11.526267044009794</c:v>
                </c:pt>
                <c:pt idx="253">
                  <c:v>11.532197316096759</c:v>
                </c:pt>
                <c:pt idx="254">
                  <c:v>11.538878266952183</c:v>
                </c:pt>
                <c:pt idx="255">
                  <c:v>11.546307964770717</c:v>
                </c:pt>
                <c:pt idx="256">
                  <c:v>11.554466093394728</c:v>
                </c:pt>
                <c:pt idx="257">
                  <c:v>11.563315213869272</c:v>
                </c:pt>
                <c:pt idx="258">
                  <c:v>11.57280910467613</c:v>
                </c:pt>
                <c:pt idx="259">
                  <c:v>11.582884038388624</c:v>
                </c:pt>
                <c:pt idx="260">
                  <c:v>11.593464919179885</c:v>
                </c:pt>
                <c:pt idx="261">
                  <c:v>11.604463971334599</c:v>
                </c:pt>
                <c:pt idx="262">
                  <c:v>11.615765393678689</c:v>
                </c:pt>
                <c:pt idx="263">
                  <c:v>11.62725495551587</c:v>
                </c:pt>
                <c:pt idx="264">
                  <c:v>11.638835673860472</c:v>
                </c:pt>
                <c:pt idx="265">
                  <c:v>11.650444446859977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A9-430E-BE97-C05E7B4BE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1064"/>
        <c:axId val="233428120"/>
      </c:lineChart>
      <c:catAx>
        <c:axId val="2334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8120"/>
        <c:crosses val="autoZero"/>
        <c:auto val="1"/>
        <c:lblAlgn val="ctr"/>
        <c:lblOffset val="100"/>
        <c:noMultiLvlLbl val="0"/>
      </c:catAx>
      <c:valAx>
        <c:axId val="23342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investment and trend </a:t>
            </a:r>
            <a:r>
              <a:rPr lang="en-US" sz="1400" b="1" i="0" u="none" strike="noStrike" baseline="0">
                <a:effectLst/>
              </a:rPr>
              <a:t>(linear)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1394363862411938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graphs'!$V$8</c:f>
              <c:strCache>
                <c:ptCount val="1"/>
                <c:pt idx="0">
                  <c:v>Log 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graphs'!$V$9:$V$274</c:f>
              <c:numCache>
                <c:formatCode>0.00</c:formatCode>
                <c:ptCount val="266"/>
                <c:pt idx="0">
                  <c:v>9.6803440012219184</c:v>
                </c:pt>
                <c:pt idx="1">
                  <c:v>9.7201654954085903</c:v>
                </c:pt>
                <c:pt idx="2">
                  <c:v>9.7537984497710717</c:v>
                </c:pt>
                <c:pt idx="3">
                  <c:v>9.7617593927074271</c:v>
                </c:pt>
                <c:pt idx="4">
                  <c:v>9.792821984648608</c:v>
                </c:pt>
                <c:pt idx="5">
                  <c:v>9.8058490829722125</c:v>
                </c:pt>
                <c:pt idx="6">
                  <c:v>9.8106742529303901</c:v>
                </c:pt>
                <c:pt idx="7">
                  <c:v>9.8188974842355083</c:v>
                </c:pt>
                <c:pt idx="8">
                  <c:v>9.8688019945482388</c:v>
                </c:pt>
                <c:pt idx="9">
                  <c:v>9.8695860008604459</c:v>
                </c:pt>
                <c:pt idx="10">
                  <c:v>9.8578987801782194</c:v>
                </c:pt>
                <c:pt idx="11">
                  <c:v>9.8688520558733721</c:v>
                </c:pt>
                <c:pt idx="12">
                  <c:v>9.9109067704581566</c:v>
                </c:pt>
                <c:pt idx="13">
                  <c:v>9.9087926047658215</c:v>
                </c:pt>
                <c:pt idx="14">
                  <c:v>9.9045508168574585</c:v>
                </c:pt>
                <c:pt idx="15">
                  <c:v>9.906673959905536</c:v>
                </c:pt>
                <c:pt idx="16">
                  <c:v>9.8895612428379334</c:v>
                </c:pt>
                <c:pt idx="17">
                  <c:v>9.9220639381090638</c:v>
                </c:pt>
                <c:pt idx="18">
                  <c:v>9.932839764548655</c:v>
                </c:pt>
                <c:pt idx="19">
                  <c:v>10.008422445714663</c:v>
                </c:pt>
                <c:pt idx="20">
                  <c:v>10.035821419902778</c:v>
                </c:pt>
                <c:pt idx="21">
                  <c:v>10.042343287327748</c:v>
                </c:pt>
                <c:pt idx="22">
                  <c:v>10.082330844953757</c:v>
                </c:pt>
                <c:pt idx="23">
                  <c:v>10.120780690172163</c:v>
                </c:pt>
                <c:pt idx="24">
                  <c:v>10.137994862500653</c:v>
                </c:pt>
                <c:pt idx="25">
                  <c:v>10.165066579428917</c:v>
                </c:pt>
                <c:pt idx="26">
                  <c:v>10.146818124770316</c:v>
                </c:pt>
                <c:pt idx="27">
                  <c:v>10.148001129586531</c:v>
                </c:pt>
                <c:pt idx="28">
                  <c:v>10.132886010873447</c:v>
                </c:pt>
                <c:pt idx="29">
                  <c:v>10.159800361320263</c:v>
                </c:pt>
                <c:pt idx="30">
                  <c:v>10.13962326214399</c:v>
                </c:pt>
                <c:pt idx="31">
                  <c:v>10.135819529904744</c:v>
                </c:pt>
                <c:pt idx="32">
                  <c:v>10.100407908751235</c:v>
                </c:pt>
                <c:pt idx="33">
                  <c:v>10.210689406857227</c:v>
                </c:pt>
                <c:pt idx="34">
                  <c:v>10.240646366595914</c:v>
                </c:pt>
                <c:pt idx="35">
                  <c:v>10.261953344778547</c:v>
                </c:pt>
                <c:pt idx="36">
                  <c:v>10.315222273657888</c:v>
                </c:pt>
                <c:pt idx="37">
                  <c:v>10.324874613654877</c:v>
                </c:pt>
                <c:pt idx="38">
                  <c:v>10.32697116614697</c:v>
                </c:pt>
                <c:pt idx="39">
                  <c:v>10.349920099132515</c:v>
                </c:pt>
                <c:pt idx="40">
                  <c:v>10.352057761179116</c:v>
                </c:pt>
                <c:pt idx="41">
                  <c:v>10.347385839302238</c:v>
                </c:pt>
                <c:pt idx="42">
                  <c:v>10.340629517297863</c:v>
                </c:pt>
                <c:pt idx="43">
                  <c:v>10.38100597828435</c:v>
                </c:pt>
                <c:pt idx="44">
                  <c:v>10.365514537520506</c:v>
                </c:pt>
                <c:pt idx="45">
                  <c:v>10.357742824813725</c:v>
                </c:pt>
                <c:pt idx="46">
                  <c:v>10.376049382204902</c:v>
                </c:pt>
                <c:pt idx="47">
                  <c:v>10.364885712326105</c:v>
                </c:pt>
                <c:pt idx="48">
                  <c:v>10.404759488087333</c:v>
                </c:pt>
                <c:pt idx="49">
                  <c:v>10.441677276298876</c:v>
                </c:pt>
                <c:pt idx="50">
                  <c:v>10.431265445373942</c:v>
                </c:pt>
                <c:pt idx="51">
                  <c:v>10.412406598031538</c:v>
                </c:pt>
                <c:pt idx="52">
                  <c:v>10.493476376443148</c:v>
                </c:pt>
                <c:pt idx="53">
                  <c:v>10.497763532877997</c:v>
                </c:pt>
                <c:pt idx="54">
                  <c:v>10.518257304741597</c:v>
                </c:pt>
                <c:pt idx="55">
                  <c:v>10.562733181420391</c:v>
                </c:pt>
                <c:pt idx="56">
                  <c:v>10.466877721131841</c:v>
                </c:pt>
                <c:pt idx="57">
                  <c:v>10.494536863073064</c:v>
                </c:pt>
                <c:pt idx="58">
                  <c:v>10.540371059521606</c:v>
                </c:pt>
                <c:pt idx="59">
                  <c:v>10.554197585152233</c:v>
                </c:pt>
                <c:pt idx="60">
                  <c:v>10.543176154571306</c:v>
                </c:pt>
                <c:pt idx="61">
                  <c:v>10.619048327932973</c:v>
                </c:pt>
                <c:pt idx="62">
                  <c:v>10.635349245276764</c:v>
                </c:pt>
                <c:pt idx="63">
                  <c:v>10.653632877683336</c:v>
                </c:pt>
                <c:pt idx="64">
                  <c:v>10.601000190605713</c:v>
                </c:pt>
                <c:pt idx="65">
                  <c:v>10.648066906728344</c:v>
                </c:pt>
                <c:pt idx="66">
                  <c:v>10.673765136583356</c:v>
                </c:pt>
                <c:pt idx="67">
                  <c:v>10.682430093259059</c:v>
                </c:pt>
                <c:pt idx="68">
                  <c:v>10.660437689654691</c:v>
                </c:pt>
                <c:pt idx="69">
                  <c:v>10.6872316284483</c:v>
                </c:pt>
                <c:pt idx="70">
                  <c:v>10.704010262703562</c:v>
                </c:pt>
                <c:pt idx="71">
                  <c:v>10.7030001784255</c:v>
                </c:pt>
                <c:pt idx="72">
                  <c:v>10.790980482856829</c:v>
                </c:pt>
                <c:pt idx="73">
                  <c:v>10.790759121483486</c:v>
                </c:pt>
                <c:pt idx="74">
                  <c:v>10.78131604642857</c:v>
                </c:pt>
                <c:pt idx="75">
                  <c:v>10.798767006197689</c:v>
                </c:pt>
                <c:pt idx="76">
                  <c:v>10.811785260083299</c:v>
                </c:pt>
                <c:pt idx="77">
                  <c:v>10.761246378742522</c:v>
                </c:pt>
                <c:pt idx="78">
                  <c:v>10.755660727286505</c:v>
                </c:pt>
                <c:pt idx="79">
                  <c:v>10.736396675471232</c:v>
                </c:pt>
                <c:pt idx="80">
                  <c:v>10.669856376807106</c:v>
                </c:pt>
                <c:pt idx="81">
                  <c:v>10.655211223116153</c:v>
                </c:pt>
                <c:pt idx="82">
                  <c:v>10.654969152700959</c:v>
                </c:pt>
                <c:pt idx="83">
                  <c:v>10.614310918109016</c:v>
                </c:pt>
                <c:pt idx="84">
                  <c:v>10.638643120348268</c:v>
                </c:pt>
                <c:pt idx="85">
                  <c:v>10.635705194577522</c:v>
                </c:pt>
                <c:pt idx="86">
                  <c:v>10.636822380119028</c:v>
                </c:pt>
                <c:pt idx="87">
                  <c:v>10.643462188097656</c:v>
                </c:pt>
                <c:pt idx="88">
                  <c:v>10.594074640672362</c:v>
                </c:pt>
                <c:pt idx="89">
                  <c:v>10.633514541170589</c:v>
                </c:pt>
                <c:pt idx="90">
                  <c:v>10.647841125312018</c:v>
                </c:pt>
                <c:pt idx="91">
                  <c:v>10.685770587894879</c:v>
                </c:pt>
                <c:pt idx="92">
                  <c:v>10.694454324505823</c:v>
                </c:pt>
                <c:pt idx="93">
                  <c:v>10.700225390795952</c:v>
                </c:pt>
                <c:pt idx="94">
                  <c:v>10.721974613824704</c:v>
                </c:pt>
                <c:pt idx="95">
                  <c:v>10.732305853648494</c:v>
                </c:pt>
                <c:pt idx="96">
                  <c:v>10.749200447121135</c:v>
                </c:pt>
                <c:pt idx="97">
                  <c:v>10.807490711058231</c:v>
                </c:pt>
                <c:pt idx="98">
                  <c:v>10.791850937506704</c:v>
                </c:pt>
                <c:pt idx="99">
                  <c:v>10.818517647621839</c:v>
                </c:pt>
                <c:pt idx="100">
                  <c:v>10.759341614854527</c:v>
                </c:pt>
                <c:pt idx="101">
                  <c:v>10.740828169603876</c:v>
                </c:pt>
                <c:pt idx="102">
                  <c:v>10.72793613248237</c:v>
                </c:pt>
                <c:pt idx="103">
                  <c:v>10.704062646637253</c:v>
                </c:pt>
                <c:pt idx="104">
                  <c:v>10.647649762965193</c:v>
                </c:pt>
                <c:pt idx="105">
                  <c:v>10.662734534800597</c:v>
                </c:pt>
                <c:pt idx="106">
                  <c:v>10.667937434869915</c:v>
                </c:pt>
                <c:pt idx="107">
                  <c:v>10.649888226250223</c:v>
                </c:pt>
                <c:pt idx="108">
                  <c:v>10.624425442476211</c:v>
                </c:pt>
                <c:pt idx="109">
                  <c:v>10.667863617016927</c:v>
                </c:pt>
                <c:pt idx="110">
                  <c:v>10.689840756416535</c:v>
                </c:pt>
                <c:pt idx="111">
                  <c:v>10.701492289429872</c:v>
                </c:pt>
                <c:pt idx="112">
                  <c:v>10.700455066066754</c:v>
                </c:pt>
                <c:pt idx="113">
                  <c:v>10.690934301394474</c:v>
                </c:pt>
                <c:pt idx="114">
                  <c:v>10.70794327753058</c:v>
                </c:pt>
                <c:pt idx="115">
                  <c:v>10.753592405326454</c:v>
                </c:pt>
                <c:pt idx="116">
                  <c:v>10.773268536980918</c:v>
                </c:pt>
                <c:pt idx="117">
                  <c:v>10.781026571206974</c:v>
                </c:pt>
                <c:pt idx="118">
                  <c:v>10.798249492824707</c:v>
                </c:pt>
                <c:pt idx="119">
                  <c:v>10.808668202021321</c:v>
                </c:pt>
                <c:pt idx="120">
                  <c:v>10.889705076009289</c:v>
                </c:pt>
                <c:pt idx="121">
                  <c:v>10.812419604794789</c:v>
                </c:pt>
                <c:pt idx="122">
                  <c:v>10.82873072049504</c:v>
                </c:pt>
                <c:pt idx="123">
                  <c:v>10.830111189033122</c:v>
                </c:pt>
                <c:pt idx="124">
                  <c:v>10.841142635598809</c:v>
                </c:pt>
                <c:pt idx="125">
                  <c:v>10.820065324550033</c:v>
                </c:pt>
                <c:pt idx="126">
                  <c:v>10.876976098577259</c:v>
                </c:pt>
                <c:pt idx="127">
                  <c:v>10.927932097973722</c:v>
                </c:pt>
                <c:pt idx="128">
                  <c:v>10.901603023858103</c:v>
                </c:pt>
                <c:pt idx="129">
                  <c:v>10.945581478590237</c:v>
                </c:pt>
                <c:pt idx="130">
                  <c:v>11.027699417523817</c:v>
                </c:pt>
                <c:pt idx="131">
                  <c:v>11.051380441871975</c:v>
                </c:pt>
                <c:pt idx="132">
                  <c:v>11.087916120687682</c:v>
                </c:pt>
                <c:pt idx="133">
                  <c:v>11.112512091465948</c:v>
                </c:pt>
                <c:pt idx="134">
                  <c:v>11.132122095249374</c:v>
                </c:pt>
                <c:pt idx="135">
                  <c:v>11.133007519985751</c:v>
                </c:pt>
                <c:pt idx="136">
                  <c:v>11.199131246836449</c:v>
                </c:pt>
                <c:pt idx="137">
                  <c:v>11.199037946125102</c:v>
                </c:pt>
                <c:pt idx="138">
                  <c:v>11.218475751945771</c:v>
                </c:pt>
                <c:pt idx="139">
                  <c:v>11.200438600277348</c:v>
                </c:pt>
                <c:pt idx="140">
                  <c:v>11.206323394458384</c:v>
                </c:pt>
                <c:pt idx="141">
                  <c:v>11.184549516071984</c:v>
                </c:pt>
                <c:pt idx="142">
                  <c:v>11.161179470011538</c:v>
                </c:pt>
                <c:pt idx="143">
                  <c:v>11.158158554428525</c:v>
                </c:pt>
                <c:pt idx="144">
                  <c:v>11.0970133058052</c:v>
                </c:pt>
                <c:pt idx="145">
                  <c:v>11.070932057216508</c:v>
                </c:pt>
                <c:pt idx="146">
                  <c:v>11.031097096203252</c:v>
                </c:pt>
                <c:pt idx="147">
                  <c:v>11.030080068190102</c:v>
                </c:pt>
                <c:pt idx="148">
                  <c:v>11.011511870221872</c:v>
                </c:pt>
                <c:pt idx="149">
                  <c:v>10.986304100976595</c:v>
                </c:pt>
                <c:pt idx="150">
                  <c:v>10.96977487611589</c:v>
                </c:pt>
                <c:pt idx="151">
                  <c:v>10.96171893934064</c:v>
                </c:pt>
                <c:pt idx="152">
                  <c:v>10.969484967001808</c:v>
                </c:pt>
                <c:pt idx="153">
                  <c:v>10.962829262309036</c:v>
                </c:pt>
                <c:pt idx="154">
                  <c:v>10.956581292086037</c:v>
                </c:pt>
                <c:pt idx="155">
                  <c:v>10.977877203628392</c:v>
                </c:pt>
                <c:pt idx="156">
                  <c:v>10.981386255980858</c:v>
                </c:pt>
                <c:pt idx="157">
                  <c:v>10.977630894838027</c:v>
                </c:pt>
                <c:pt idx="158">
                  <c:v>10.986268517831519</c:v>
                </c:pt>
                <c:pt idx="159">
                  <c:v>10.990359265285104</c:v>
                </c:pt>
                <c:pt idx="160">
                  <c:v>10.973964959090281</c:v>
                </c:pt>
                <c:pt idx="161">
                  <c:v>10.986748230918549</c:v>
                </c:pt>
                <c:pt idx="162">
                  <c:v>11.002693979914351</c:v>
                </c:pt>
                <c:pt idx="163">
                  <c:v>11.018931280781434</c:v>
                </c:pt>
                <c:pt idx="164">
                  <c:v>11.046992686198472</c:v>
                </c:pt>
                <c:pt idx="165">
                  <c:v>11.072111957243717</c:v>
                </c:pt>
                <c:pt idx="166">
                  <c:v>11.061921208048815</c:v>
                </c:pt>
                <c:pt idx="167">
                  <c:v>11.020591519471118</c:v>
                </c:pt>
                <c:pt idx="168">
                  <c:v>10.975035173269477</c:v>
                </c:pt>
                <c:pt idx="169">
                  <c:v>10.993112204706858</c:v>
                </c:pt>
                <c:pt idx="170">
                  <c:v>11.012802170346268</c:v>
                </c:pt>
                <c:pt idx="171">
                  <c:v>11.082327888513186</c:v>
                </c:pt>
                <c:pt idx="172">
                  <c:v>11.084121244045139</c:v>
                </c:pt>
                <c:pt idx="173">
                  <c:v>11.082463487856275</c:v>
                </c:pt>
                <c:pt idx="174">
                  <c:v>11.070859286369831</c:v>
                </c:pt>
                <c:pt idx="175">
                  <c:v>11.090105386629675</c:v>
                </c:pt>
                <c:pt idx="176">
                  <c:v>11.089449272482128</c:v>
                </c:pt>
                <c:pt idx="177">
                  <c:v>11.098788503562263</c:v>
                </c:pt>
                <c:pt idx="178">
                  <c:v>11.133222837687851</c:v>
                </c:pt>
                <c:pt idx="179">
                  <c:v>11.125988093917824</c:v>
                </c:pt>
                <c:pt idx="180">
                  <c:v>11.151047843707262</c:v>
                </c:pt>
                <c:pt idx="181">
                  <c:v>11.204550455469462</c:v>
                </c:pt>
                <c:pt idx="182">
                  <c:v>11.119861590980609</c:v>
                </c:pt>
                <c:pt idx="183">
                  <c:v>11.180588139830531</c:v>
                </c:pt>
                <c:pt idx="184">
                  <c:v>11.184840974232358</c:v>
                </c:pt>
                <c:pt idx="185">
                  <c:v>11.199573943640761</c:v>
                </c:pt>
                <c:pt idx="186">
                  <c:v>11.199365367252636</c:v>
                </c:pt>
                <c:pt idx="187">
                  <c:v>11.17409918497426</c:v>
                </c:pt>
                <c:pt idx="188">
                  <c:v>11.16974060819576</c:v>
                </c:pt>
                <c:pt idx="189">
                  <c:v>11.167689448168051</c:v>
                </c:pt>
                <c:pt idx="190">
                  <c:v>11.214332229843819</c:v>
                </c:pt>
                <c:pt idx="191">
                  <c:v>11.264304721955094</c:v>
                </c:pt>
                <c:pt idx="192">
                  <c:v>11.245046019814627</c:v>
                </c:pt>
                <c:pt idx="193">
                  <c:v>11.198252249919802</c:v>
                </c:pt>
                <c:pt idx="194">
                  <c:v>11.201281038586623</c:v>
                </c:pt>
                <c:pt idx="195">
                  <c:v>11.218327947911995</c:v>
                </c:pt>
                <c:pt idx="196">
                  <c:v>11.249314810045673</c:v>
                </c:pt>
                <c:pt idx="197">
                  <c:v>11.213382549856021</c:v>
                </c:pt>
                <c:pt idx="198">
                  <c:v>11.226690468618918</c:v>
                </c:pt>
                <c:pt idx="199">
                  <c:v>11.229068090026574</c:v>
                </c:pt>
                <c:pt idx="200">
                  <c:v>11.249499037655941</c:v>
                </c:pt>
                <c:pt idx="201">
                  <c:v>11.254321862277148</c:v>
                </c:pt>
                <c:pt idx="202">
                  <c:v>11.275085721119863</c:v>
                </c:pt>
                <c:pt idx="203">
                  <c:v>11.27311042276588</c:v>
                </c:pt>
                <c:pt idx="204">
                  <c:v>11.286540057370928</c:v>
                </c:pt>
                <c:pt idx="205">
                  <c:v>11.290648498970423</c:v>
                </c:pt>
                <c:pt idx="206">
                  <c:v>11.323015741410721</c:v>
                </c:pt>
                <c:pt idx="207">
                  <c:v>11.320077969600607</c:v>
                </c:pt>
                <c:pt idx="208">
                  <c:v>11.33064851684672</c:v>
                </c:pt>
                <c:pt idx="209">
                  <c:v>11.36207393466054</c:v>
                </c:pt>
                <c:pt idx="210">
                  <c:v>11.319628143320415</c:v>
                </c:pt>
                <c:pt idx="211">
                  <c:v>11.377163984642003</c:v>
                </c:pt>
                <c:pt idx="212">
                  <c:v>11.335211979723534</c:v>
                </c:pt>
                <c:pt idx="213">
                  <c:v>11.357048745495003</c:v>
                </c:pt>
                <c:pt idx="214">
                  <c:v>11.301018897060475</c:v>
                </c:pt>
                <c:pt idx="215">
                  <c:v>11.288607515400077</c:v>
                </c:pt>
                <c:pt idx="216">
                  <c:v>11.234684355462834</c:v>
                </c:pt>
                <c:pt idx="217">
                  <c:v>11.189002525947704</c:v>
                </c:pt>
                <c:pt idx="218">
                  <c:v>11.187352959461768</c:v>
                </c:pt>
                <c:pt idx="219">
                  <c:v>11.169035598713656</c:v>
                </c:pt>
                <c:pt idx="220">
                  <c:v>11.189120345774576</c:v>
                </c:pt>
                <c:pt idx="221">
                  <c:v>11.185426639699847</c:v>
                </c:pt>
                <c:pt idx="222">
                  <c:v>11.222255465209255</c:v>
                </c:pt>
                <c:pt idx="223">
                  <c:v>11.241844049406042</c:v>
                </c:pt>
                <c:pt idx="224">
                  <c:v>11.183716527312773</c:v>
                </c:pt>
                <c:pt idx="225">
                  <c:v>11.183711725127587</c:v>
                </c:pt>
                <c:pt idx="226">
                  <c:v>11.203786969076447</c:v>
                </c:pt>
                <c:pt idx="227">
                  <c:v>11.221563618127478</c:v>
                </c:pt>
                <c:pt idx="228">
                  <c:v>11.237572611226284</c:v>
                </c:pt>
                <c:pt idx="229">
                  <c:v>11.207108938264987</c:v>
                </c:pt>
                <c:pt idx="230">
                  <c:v>11.191760880486239</c:v>
                </c:pt>
                <c:pt idx="231">
                  <c:v>11.245175293940591</c:v>
                </c:pt>
                <c:pt idx="232">
                  <c:v>11.211196476980462</c:v>
                </c:pt>
                <c:pt idx="233">
                  <c:v>11.255984448315315</c:v>
                </c:pt>
                <c:pt idx="234">
                  <c:v>11.276254345205512</c:v>
                </c:pt>
                <c:pt idx="235">
                  <c:v>11.282663867985924</c:v>
                </c:pt>
                <c:pt idx="236">
                  <c:v>11.313239812241029</c:v>
                </c:pt>
                <c:pt idx="237">
                  <c:v>11.312783332503196</c:v>
                </c:pt>
                <c:pt idx="238">
                  <c:v>11.327367085130604</c:v>
                </c:pt>
                <c:pt idx="239">
                  <c:v>11.352731606429085</c:v>
                </c:pt>
                <c:pt idx="240">
                  <c:v>11.373982631478219</c:v>
                </c:pt>
                <c:pt idx="241">
                  <c:v>11.380223905185048</c:v>
                </c:pt>
                <c:pt idx="242">
                  <c:v>11.372869111566454</c:v>
                </c:pt>
                <c:pt idx="243">
                  <c:v>11.415078452194829</c:v>
                </c:pt>
                <c:pt idx="244">
                  <c:v>11.413547953043697</c:v>
                </c:pt>
                <c:pt idx="245">
                  <c:v>11.423055574740767</c:v>
                </c:pt>
                <c:pt idx="246">
                  <c:v>11.445071683114019</c:v>
                </c:pt>
                <c:pt idx="247">
                  <c:v>11.438288655697921</c:v>
                </c:pt>
                <c:pt idx="248">
                  <c:v>11.442683832899361</c:v>
                </c:pt>
                <c:pt idx="249">
                  <c:v>11.466451405060425</c:v>
                </c:pt>
                <c:pt idx="250">
                  <c:v>11.466393751650306</c:v>
                </c:pt>
                <c:pt idx="251">
                  <c:v>11.477885474090305</c:v>
                </c:pt>
                <c:pt idx="252">
                  <c:v>11.463974501582973</c:v>
                </c:pt>
                <c:pt idx="253">
                  <c:v>11.462233192337722</c:v>
                </c:pt>
                <c:pt idx="254">
                  <c:v>11.46528454057013</c:v>
                </c:pt>
                <c:pt idx="255">
                  <c:v>11.468119401435098</c:v>
                </c:pt>
                <c:pt idx="256">
                  <c:v>11.492159059779834</c:v>
                </c:pt>
                <c:pt idx="257">
                  <c:v>11.492171304559871</c:v>
                </c:pt>
                <c:pt idx="258">
                  <c:v>11.494035981606807</c:v>
                </c:pt>
                <c:pt idx="259">
                  <c:v>11.485293043650135</c:v>
                </c:pt>
                <c:pt idx="260">
                  <c:v>11.46294457297185</c:v>
                </c:pt>
                <c:pt idx="261">
                  <c:v>11.162595147175415</c:v>
                </c:pt>
                <c:pt idx="262">
                  <c:v>11.373493412722473</c:v>
                </c:pt>
                <c:pt idx="263">
                  <c:v>11.427169314035455</c:v>
                </c:pt>
                <c:pt idx="264">
                  <c:v>11.39671056727444</c:v>
                </c:pt>
                <c:pt idx="265">
                  <c:v>11.387162759598542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84B-4605-98B5-72129CA48359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graphs'!$AD$9:$AD$274</c:f>
              <c:numCache>
                <c:formatCode>0.00</c:formatCode>
                <c:ptCount val="266"/>
                <c:pt idx="0">
                  <c:v>10.09957025446203</c:v>
                </c:pt>
                <c:pt idx="1">
                  <c:v>10.105195735992055</c:v>
                </c:pt>
                <c:pt idx="2">
                  <c:v>10.110821217522078</c:v>
                </c:pt>
                <c:pt idx="3">
                  <c:v>10.116446699052103</c:v>
                </c:pt>
                <c:pt idx="4">
                  <c:v>10.122072180582126</c:v>
                </c:pt>
                <c:pt idx="5">
                  <c:v>10.12769766211215</c:v>
                </c:pt>
                <c:pt idx="6">
                  <c:v>10.133323143642174</c:v>
                </c:pt>
                <c:pt idx="7">
                  <c:v>10.138948625172198</c:v>
                </c:pt>
                <c:pt idx="8">
                  <c:v>10.144574106702223</c:v>
                </c:pt>
                <c:pt idx="9">
                  <c:v>10.150199588232246</c:v>
                </c:pt>
                <c:pt idx="10">
                  <c:v>10.155825069762269</c:v>
                </c:pt>
                <c:pt idx="11">
                  <c:v>10.161450551292294</c:v>
                </c:pt>
                <c:pt idx="12">
                  <c:v>10.167076032822317</c:v>
                </c:pt>
                <c:pt idx="13">
                  <c:v>10.17270151435234</c:v>
                </c:pt>
                <c:pt idx="14">
                  <c:v>10.178326995882365</c:v>
                </c:pt>
                <c:pt idx="15">
                  <c:v>10.183952477412388</c:v>
                </c:pt>
                <c:pt idx="16">
                  <c:v>10.189577958942413</c:v>
                </c:pt>
                <c:pt idx="17">
                  <c:v>10.195203440472437</c:v>
                </c:pt>
                <c:pt idx="18">
                  <c:v>10.20082892200246</c:v>
                </c:pt>
                <c:pt idx="19">
                  <c:v>10.206454403532485</c:v>
                </c:pt>
                <c:pt idx="20">
                  <c:v>10.212079885062508</c:v>
                </c:pt>
                <c:pt idx="21">
                  <c:v>10.217705366592533</c:v>
                </c:pt>
                <c:pt idx="22">
                  <c:v>10.223330848122556</c:v>
                </c:pt>
                <c:pt idx="23">
                  <c:v>10.228956329652579</c:v>
                </c:pt>
                <c:pt idx="24">
                  <c:v>10.234581811182604</c:v>
                </c:pt>
                <c:pt idx="25">
                  <c:v>10.240207292712627</c:v>
                </c:pt>
                <c:pt idx="26">
                  <c:v>10.245832774242652</c:v>
                </c:pt>
                <c:pt idx="27">
                  <c:v>10.251458255772675</c:v>
                </c:pt>
                <c:pt idx="28">
                  <c:v>10.257083737302699</c:v>
                </c:pt>
                <c:pt idx="29">
                  <c:v>10.262709218832724</c:v>
                </c:pt>
                <c:pt idx="30">
                  <c:v>10.268334700362747</c:v>
                </c:pt>
                <c:pt idx="31">
                  <c:v>10.27396018189277</c:v>
                </c:pt>
                <c:pt idx="32">
                  <c:v>10.279585663422795</c:v>
                </c:pt>
                <c:pt idx="33">
                  <c:v>10.285211144952818</c:v>
                </c:pt>
                <c:pt idx="34">
                  <c:v>10.290836626482843</c:v>
                </c:pt>
                <c:pt idx="35">
                  <c:v>10.296462108012866</c:v>
                </c:pt>
                <c:pt idx="36">
                  <c:v>10.302087589542889</c:v>
                </c:pt>
                <c:pt idx="37">
                  <c:v>10.307713071072914</c:v>
                </c:pt>
                <c:pt idx="38">
                  <c:v>10.313338552602938</c:v>
                </c:pt>
                <c:pt idx="39">
                  <c:v>10.318964034132962</c:v>
                </c:pt>
                <c:pt idx="40">
                  <c:v>10.324589515662986</c:v>
                </c:pt>
                <c:pt idx="41">
                  <c:v>10.330214997193009</c:v>
                </c:pt>
                <c:pt idx="42">
                  <c:v>10.335840478723034</c:v>
                </c:pt>
                <c:pt idx="43">
                  <c:v>10.341465960253057</c:v>
                </c:pt>
                <c:pt idx="44">
                  <c:v>10.347091441783082</c:v>
                </c:pt>
                <c:pt idx="45">
                  <c:v>10.352716923313105</c:v>
                </c:pt>
                <c:pt idx="46">
                  <c:v>10.358342404843128</c:v>
                </c:pt>
                <c:pt idx="47">
                  <c:v>10.363967886373153</c:v>
                </c:pt>
                <c:pt idx="48">
                  <c:v>10.369593367903176</c:v>
                </c:pt>
                <c:pt idx="49">
                  <c:v>10.3752188494332</c:v>
                </c:pt>
                <c:pt idx="50">
                  <c:v>10.380844330963225</c:v>
                </c:pt>
                <c:pt idx="51">
                  <c:v>10.386469812493248</c:v>
                </c:pt>
                <c:pt idx="52">
                  <c:v>10.392095294023273</c:v>
                </c:pt>
                <c:pt idx="53">
                  <c:v>10.397720775553296</c:v>
                </c:pt>
                <c:pt idx="54">
                  <c:v>10.403346257083319</c:v>
                </c:pt>
                <c:pt idx="55">
                  <c:v>10.408971738613344</c:v>
                </c:pt>
                <c:pt idx="56">
                  <c:v>10.414597220143367</c:v>
                </c:pt>
                <c:pt idx="57">
                  <c:v>10.420222701673392</c:v>
                </c:pt>
                <c:pt idx="58">
                  <c:v>10.425848183203415</c:v>
                </c:pt>
                <c:pt idx="59">
                  <c:v>10.431473664733439</c:v>
                </c:pt>
                <c:pt idx="60">
                  <c:v>10.437099146263463</c:v>
                </c:pt>
                <c:pt idx="61">
                  <c:v>10.442724627793487</c:v>
                </c:pt>
                <c:pt idx="62">
                  <c:v>10.448350109323512</c:v>
                </c:pt>
                <c:pt idx="63">
                  <c:v>10.453975590853535</c:v>
                </c:pt>
                <c:pt idx="64">
                  <c:v>10.459601072383558</c:v>
                </c:pt>
                <c:pt idx="65">
                  <c:v>10.465226553913583</c:v>
                </c:pt>
                <c:pt idx="66">
                  <c:v>10.470852035443606</c:v>
                </c:pt>
                <c:pt idx="67">
                  <c:v>10.476477516973631</c:v>
                </c:pt>
                <c:pt idx="68">
                  <c:v>10.482102998503654</c:v>
                </c:pt>
                <c:pt idx="69">
                  <c:v>10.487728480033677</c:v>
                </c:pt>
                <c:pt idx="70">
                  <c:v>10.493353961563702</c:v>
                </c:pt>
                <c:pt idx="71">
                  <c:v>10.498979443093726</c:v>
                </c:pt>
                <c:pt idx="72">
                  <c:v>10.504604924623749</c:v>
                </c:pt>
                <c:pt idx="73">
                  <c:v>10.510230406153774</c:v>
                </c:pt>
                <c:pt idx="74">
                  <c:v>10.515855887683797</c:v>
                </c:pt>
                <c:pt idx="75">
                  <c:v>10.521481369213822</c:v>
                </c:pt>
                <c:pt idx="76">
                  <c:v>10.527106850743845</c:v>
                </c:pt>
                <c:pt idx="77">
                  <c:v>10.532732332273868</c:v>
                </c:pt>
                <c:pt idx="78">
                  <c:v>10.538357813803893</c:v>
                </c:pt>
                <c:pt idx="79">
                  <c:v>10.543983295333916</c:v>
                </c:pt>
                <c:pt idx="80">
                  <c:v>10.549608776863941</c:v>
                </c:pt>
                <c:pt idx="81">
                  <c:v>10.555234258393964</c:v>
                </c:pt>
                <c:pt idx="82">
                  <c:v>10.560859739923988</c:v>
                </c:pt>
                <c:pt idx="83">
                  <c:v>10.566485221454013</c:v>
                </c:pt>
                <c:pt idx="84">
                  <c:v>10.572110702984036</c:v>
                </c:pt>
                <c:pt idx="85">
                  <c:v>10.577736184514061</c:v>
                </c:pt>
                <c:pt idx="86">
                  <c:v>10.583361666044084</c:v>
                </c:pt>
                <c:pt idx="87">
                  <c:v>10.588987147574107</c:v>
                </c:pt>
                <c:pt idx="88">
                  <c:v>10.594612629104132</c:v>
                </c:pt>
                <c:pt idx="89">
                  <c:v>10.600238110634155</c:v>
                </c:pt>
                <c:pt idx="90">
                  <c:v>10.60586359216418</c:v>
                </c:pt>
                <c:pt idx="91">
                  <c:v>10.611489073694203</c:v>
                </c:pt>
                <c:pt idx="92">
                  <c:v>10.617114555224227</c:v>
                </c:pt>
                <c:pt idx="93">
                  <c:v>10.622740036754251</c:v>
                </c:pt>
                <c:pt idx="94">
                  <c:v>10.628365518284275</c:v>
                </c:pt>
                <c:pt idx="95">
                  <c:v>10.633990999814298</c:v>
                </c:pt>
                <c:pt idx="96">
                  <c:v>10.639616481344323</c:v>
                </c:pt>
                <c:pt idx="97">
                  <c:v>10.645241962874346</c:v>
                </c:pt>
                <c:pt idx="98">
                  <c:v>10.650867444404371</c:v>
                </c:pt>
                <c:pt idx="99">
                  <c:v>10.656492925934394</c:v>
                </c:pt>
                <c:pt idx="100">
                  <c:v>10.662118407464417</c:v>
                </c:pt>
                <c:pt idx="101">
                  <c:v>10.667743888994442</c:v>
                </c:pt>
                <c:pt idx="102">
                  <c:v>10.673369370524465</c:v>
                </c:pt>
                <c:pt idx="103">
                  <c:v>10.67899485205449</c:v>
                </c:pt>
                <c:pt idx="104">
                  <c:v>10.684620333584514</c:v>
                </c:pt>
                <c:pt idx="105">
                  <c:v>10.690245815114537</c:v>
                </c:pt>
                <c:pt idx="106">
                  <c:v>10.695871296644562</c:v>
                </c:pt>
                <c:pt idx="107">
                  <c:v>10.701496778174585</c:v>
                </c:pt>
                <c:pt idx="108">
                  <c:v>10.707122259704608</c:v>
                </c:pt>
                <c:pt idx="109">
                  <c:v>10.712747741234633</c:v>
                </c:pt>
                <c:pt idx="110">
                  <c:v>10.718373222764656</c:v>
                </c:pt>
                <c:pt idx="111">
                  <c:v>10.723998704294681</c:v>
                </c:pt>
                <c:pt idx="112">
                  <c:v>10.729624185824704</c:v>
                </c:pt>
                <c:pt idx="113">
                  <c:v>10.735249667354729</c:v>
                </c:pt>
                <c:pt idx="114">
                  <c:v>10.740875148884752</c:v>
                </c:pt>
                <c:pt idx="115">
                  <c:v>10.746500630414776</c:v>
                </c:pt>
                <c:pt idx="116">
                  <c:v>10.752126111944801</c:v>
                </c:pt>
                <c:pt idx="117">
                  <c:v>10.757751593474824</c:v>
                </c:pt>
                <c:pt idx="118">
                  <c:v>10.763377075004847</c:v>
                </c:pt>
                <c:pt idx="119">
                  <c:v>10.769002556534872</c:v>
                </c:pt>
                <c:pt idx="120">
                  <c:v>10.774628038064895</c:v>
                </c:pt>
                <c:pt idx="121">
                  <c:v>10.78025351959492</c:v>
                </c:pt>
                <c:pt idx="122">
                  <c:v>10.785879001124943</c:v>
                </c:pt>
                <c:pt idx="123">
                  <c:v>10.791504482654966</c:v>
                </c:pt>
                <c:pt idx="124">
                  <c:v>10.797129964184991</c:v>
                </c:pt>
                <c:pt idx="125">
                  <c:v>10.802755445715015</c:v>
                </c:pt>
                <c:pt idx="126">
                  <c:v>10.80838092724504</c:v>
                </c:pt>
                <c:pt idx="127">
                  <c:v>10.814006408775063</c:v>
                </c:pt>
                <c:pt idx="128">
                  <c:v>10.819631890305086</c:v>
                </c:pt>
                <c:pt idx="129">
                  <c:v>10.825257371835111</c:v>
                </c:pt>
                <c:pt idx="130">
                  <c:v>10.830882853365134</c:v>
                </c:pt>
                <c:pt idx="131">
                  <c:v>10.836508334895157</c:v>
                </c:pt>
                <c:pt idx="132">
                  <c:v>10.842133816425182</c:v>
                </c:pt>
                <c:pt idx="133">
                  <c:v>10.847759297955205</c:v>
                </c:pt>
                <c:pt idx="134">
                  <c:v>10.85338477948523</c:v>
                </c:pt>
                <c:pt idx="135">
                  <c:v>10.859010261015253</c:v>
                </c:pt>
                <c:pt idx="136">
                  <c:v>10.864635742545277</c:v>
                </c:pt>
                <c:pt idx="137">
                  <c:v>10.870261224075302</c:v>
                </c:pt>
                <c:pt idx="138">
                  <c:v>10.875886705605325</c:v>
                </c:pt>
                <c:pt idx="139">
                  <c:v>10.88151218713535</c:v>
                </c:pt>
                <c:pt idx="140">
                  <c:v>10.887137668665373</c:v>
                </c:pt>
                <c:pt idx="141">
                  <c:v>10.892763150195396</c:v>
                </c:pt>
                <c:pt idx="142">
                  <c:v>10.898388631725421</c:v>
                </c:pt>
                <c:pt idx="143">
                  <c:v>10.904014113255444</c:v>
                </c:pt>
                <c:pt idx="144">
                  <c:v>10.909639594785469</c:v>
                </c:pt>
                <c:pt idx="145">
                  <c:v>10.915265076315492</c:v>
                </c:pt>
                <c:pt idx="146">
                  <c:v>10.920890557845516</c:v>
                </c:pt>
                <c:pt idx="147">
                  <c:v>10.926516039375541</c:v>
                </c:pt>
                <c:pt idx="148">
                  <c:v>10.932141520905564</c:v>
                </c:pt>
                <c:pt idx="149">
                  <c:v>10.937767002435589</c:v>
                </c:pt>
                <c:pt idx="150">
                  <c:v>10.943392483965612</c:v>
                </c:pt>
                <c:pt idx="151">
                  <c:v>10.949017965495635</c:v>
                </c:pt>
                <c:pt idx="152">
                  <c:v>10.95464344702566</c:v>
                </c:pt>
                <c:pt idx="153">
                  <c:v>10.960268928555683</c:v>
                </c:pt>
                <c:pt idx="154">
                  <c:v>10.965894410085706</c:v>
                </c:pt>
                <c:pt idx="155">
                  <c:v>10.971519891615731</c:v>
                </c:pt>
                <c:pt idx="156">
                  <c:v>10.977145373145754</c:v>
                </c:pt>
                <c:pt idx="157">
                  <c:v>10.982770854675779</c:v>
                </c:pt>
                <c:pt idx="158">
                  <c:v>10.988396336205803</c:v>
                </c:pt>
                <c:pt idx="159">
                  <c:v>10.994021817735826</c:v>
                </c:pt>
                <c:pt idx="160">
                  <c:v>10.999647299265851</c:v>
                </c:pt>
                <c:pt idx="161">
                  <c:v>11.005272780795874</c:v>
                </c:pt>
                <c:pt idx="162">
                  <c:v>11.010898262325899</c:v>
                </c:pt>
                <c:pt idx="163">
                  <c:v>11.016523743855922</c:v>
                </c:pt>
                <c:pt idx="164">
                  <c:v>11.022149225385945</c:v>
                </c:pt>
                <c:pt idx="165">
                  <c:v>11.02777470691597</c:v>
                </c:pt>
                <c:pt idx="166">
                  <c:v>11.033400188445993</c:v>
                </c:pt>
                <c:pt idx="167">
                  <c:v>11.039025669976018</c:v>
                </c:pt>
                <c:pt idx="168">
                  <c:v>11.044651151506041</c:v>
                </c:pt>
                <c:pt idx="169">
                  <c:v>11.050276633036065</c:v>
                </c:pt>
                <c:pt idx="170">
                  <c:v>11.05590211456609</c:v>
                </c:pt>
                <c:pt idx="171">
                  <c:v>11.061527596096113</c:v>
                </c:pt>
                <c:pt idx="172">
                  <c:v>11.067153077626138</c:v>
                </c:pt>
                <c:pt idx="173">
                  <c:v>11.072778559156161</c:v>
                </c:pt>
                <c:pt idx="174">
                  <c:v>11.078404040686184</c:v>
                </c:pt>
                <c:pt idx="175">
                  <c:v>11.084029522216209</c:v>
                </c:pt>
                <c:pt idx="176">
                  <c:v>11.089655003746232</c:v>
                </c:pt>
                <c:pt idx="177">
                  <c:v>11.095280485276255</c:v>
                </c:pt>
                <c:pt idx="178">
                  <c:v>11.10090596680628</c:v>
                </c:pt>
                <c:pt idx="179">
                  <c:v>11.106531448336304</c:v>
                </c:pt>
                <c:pt idx="180">
                  <c:v>11.112156929866329</c:v>
                </c:pt>
                <c:pt idx="181">
                  <c:v>11.117782411396352</c:v>
                </c:pt>
                <c:pt idx="182">
                  <c:v>11.123407892926375</c:v>
                </c:pt>
                <c:pt idx="183">
                  <c:v>11.1290333744564</c:v>
                </c:pt>
                <c:pt idx="184">
                  <c:v>11.134658855986423</c:v>
                </c:pt>
                <c:pt idx="185">
                  <c:v>11.140284337516448</c:v>
                </c:pt>
                <c:pt idx="186">
                  <c:v>11.145909819046471</c:v>
                </c:pt>
                <c:pt idx="187">
                  <c:v>11.151535300576494</c:v>
                </c:pt>
                <c:pt idx="188">
                  <c:v>11.157160782106519</c:v>
                </c:pt>
                <c:pt idx="189">
                  <c:v>11.162786263636542</c:v>
                </c:pt>
                <c:pt idx="190">
                  <c:v>11.168411745166566</c:v>
                </c:pt>
                <c:pt idx="191">
                  <c:v>11.174037226696591</c:v>
                </c:pt>
                <c:pt idx="192">
                  <c:v>11.179662708226614</c:v>
                </c:pt>
                <c:pt idx="193">
                  <c:v>11.185288189756639</c:v>
                </c:pt>
                <c:pt idx="194">
                  <c:v>11.190913671286662</c:v>
                </c:pt>
                <c:pt idx="195">
                  <c:v>11.196539152816687</c:v>
                </c:pt>
                <c:pt idx="196">
                  <c:v>11.20216463434671</c:v>
                </c:pt>
                <c:pt idx="197">
                  <c:v>11.207790115876733</c:v>
                </c:pt>
                <c:pt idx="198">
                  <c:v>11.213415597406758</c:v>
                </c:pt>
                <c:pt idx="199">
                  <c:v>11.219041078936781</c:v>
                </c:pt>
                <c:pt idx="200">
                  <c:v>11.224666560466805</c:v>
                </c:pt>
                <c:pt idx="201">
                  <c:v>11.23029204199683</c:v>
                </c:pt>
                <c:pt idx="202">
                  <c:v>11.235917523526853</c:v>
                </c:pt>
                <c:pt idx="203">
                  <c:v>11.241543005056878</c:v>
                </c:pt>
                <c:pt idx="204">
                  <c:v>11.247168486586901</c:v>
                </c:pt>
                <c:pt idx="205">
                  <c:v>11.252793968116924</c:v>
                </c:pt>
                <c:pt idx="206">
                  <c:v>11.258419449646949</c:v>
                </c:pt>
                <c:pt idx="207">
                  <c:v>11.264044931176972</c:v>
                </c:pt>
                <c:pt idx="208">
                  <c:v>11.269670412706997</c:v>
                </c:pt>
                <c:pt idx="209">
                  <c:v>11.27529589423702</c:v>
                </c:pt>
                <c:pt idx="210">
                  <c:v>11.280921375767043</c:v>
                </c:pt>
                <c:pt idx="211">
                  <c:v>11.286546857297068</c:v>
                </c:pt>
                <c:pt idx="212">
                  <c:v>11.292172338827092</c:v>
                </c:pt>
                <c:pt idx="213">
                  <c:v>11.297797820357115</c:v>
                </c:pt>
                <c:pt idx="214">
                  <c:v>11.30342330188714</c:v>
                </c:pt>
                <c:pt idx="215">
                  <c:v>11.309048783417163</c:v>
                </c:pt>
                <c:pt idx="216">
                  <c:v>11.314674264947188</c:v>
                </c:pt>
                <c:pt idx="217">
                  <c:v>11.320299746477211</c:v>
                </c:pt>
                <c:pt idx="218">
                  <c:v>11.325925228007236</c:v>
                </c:pt>
                <c:pt idx="219">
                  <c:v>11.331550709537259</c:v>
                </c:pt>
                <c:pt idx="220">
                  <c:v>11.337176191067282</c:v>
                </c:pt>
                <c:pt idx="221">
                  <c:v>11.342801672597307</c:v>
                </c:pt>
                <c:pt idx="222">
                  <c:v>11.34842715412733</c:v>
                </c:pt>
                <c:pt idx="223">
                  <c:v>11.354052635657354</c:v>
                </c:pt>
                <c:pt idx="224">
                  <c:v>11.359678117187379</c:v>
                </c:pt>
                <c:pt idx="225">
                  <c:v>11.365303598717402</c:v>
                </c:pt>
                <c:pt idx="226">
                  <c:v>11.370929080247425</c:v>
                </c:pt>
                <c:pt idx="227">
                  <c:v>11.37655456177745</c:v>
                </c:pt>
                <c:pt idx="228">
                  <c:v>11.382180043307473</c:v>
                </c:pt>
                <c:pt idx="229">
                  <c:v>11.387805524837498</c:v>
                </c:pt>
                <c:pt idx="230">
                  <c:v>11.393431006367521</c:v>
                </c:pt>
                <c:pt idx="231">
                  <c:v>11.399056487897546</c:v>
                </c:pt>
                <c:pt idx="232">
                  <c:v>11.404681969427569</c:v>
                </c:pt>
                <c:pt idx="233">
                  <c:v>11.410307450957593</c:v>
                </c:pt>
                <c:pt idx="234">
                  <c:v>11.415932932487618</c:v>
                </c:pt>
                <c:pt idx="235">
                  <c:v>11.421558414017641</c:v>
                </c:pt>
                <c:pt idx="236">
                  <c:v>11.427183895547664</c:v>
                </c:pt>
                <c:pt idx="237">
                  <c:v>11.432809377077689</c:v>
                </c:pt>
                <c:pt idx="238">
                  <c:v>11.438434858607712</c:v>
                </c:pt>
                <c:pt idx="239">
                  <c:v>11.444060340137737</c:v>
                </c:pt>
                <c:pt idx="240">
                  <c:v>11.44968582166776</c:v>
                </c:pt>
                <c:pt idx="241">
                  <c:v>11.455311303197783</c:v>
                </c:pt>
                <c:pt idx="242">
                  <c:v>11.460936784727808</c:v>
                </c:pt>
                <c:pt idx="243">
                  <c:v>11.466562266257831</c:v>
                </c:pt>
                <c:pt idx="244">
                  <c:v>11.472187747787856</c:v>
                </c:pt>
                <c:pt idx="245">
                  <c:v>11.47781322931788</c:v>
                </c:pt>
                <c:pt idx="246">
                  <c:v>11.483438710847903</c:v>
                </c:pt>
                <c:pt idx="247">
                  <c:v>11.489064192377928</c:v>
                </c:pt>
                <c:pt idx="248">
                  <c:v>11.494689673907951</c:v>
                </c:pt>
                <c:pt idx="249">
                  <c:v>11.500315155437974</c:v>
                </c:pt>
                <c:pt idx="250">
                  <c:v>11.505940636967999</c:v>
                </c:pt>
                <c:pt idx="251">
                  <c:v>11.511566118498022</c:v>
                </c:pt>
                <c:pt idx="252">
                  <c:v>11.517191600028047</c:v>
                </c:pt>
                <c:pt idx="253">
                  <c:v>11.52281708155807</c:v>
                </c:pt>
                <c:pt idx="254">
                  <c:v>11.528442563088095</c:v>
                </c:pt>
                <c:pt idx="255">
                  <c:v>11.534068044618119</c:v>
                </c:pt>
                <c:pt idx="256">
                  <c:v>11.539693526148142</c:v>
                </c:pt>
                <c:pt idx="257">
                  <c:v>11.545319007678167</c:v>
                </c:pt>
                <c:pt idx="258">
                  <c:v>11.55094448920819</c:v>
                </c:pt>
                <c:pt idx="259">
                  <c:v>11.556569970738213</c:v>
                </c:pt>
                <c:pt idx="260">
                  <c:v>11.562195452268238</c:v>
                </c:pt>
                <c:pt idx="261">
                  <c:v>11.567820933798261</c:v>
                </c:pt>
                <c:pt idx="262">
                  <c:v>11.573446415328286</c:v>
                </c:pt>
                <c:pt idx="263">
                  <c:v>11.579071896858309</c:v>
                </c:pt>
                <c:pt idx="264">
                  <c:v>11.584697378388332</c:v>
                </c:pt>
                <c:pt idx="265">
                  <c:v>11.590322859918357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84B-4605-98B5-72129CA48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3808"/>
        <c:axId val="233426160"/>
      </c:lineChart>
      <c:catAx>
        <c:axId val="23342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6160"/>
        <c:crosses val="autoZero"/>
        <c:auto val="1"/>
        <c:lblAlgn val="ctr"/>
        <c:lblOffset val="100"/>
        <c:noMultiLvlLbl val="0"/>
      </c:catAx>
      <c:valAx>
        <c:axId val="2334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investment and trend </a:t>
            </a:r>
            <a:r>
              <a:rPr lang="en-US" sz="1400" b="1" i="0" u="none" strike="noStrike" baseline="0">
                <a:effectLst/>
              </a:rPr>
              <a:t>(HP)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2096118248376853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graphs'!$V$8</c:f>
              <c:strCache>
                <c:ptCount val="1"/>
                <c:pt idx="0">
                  <c:v>Log 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graphs'!$V$9:$V$274</c:f>
              <c:numCache>
                <c:formatCode>0.00</c:formatCode>
                <c:ptCount val="266"/>
                <c:pt idx="0">
                  <c:v>9.6803440012219184</c:v>
                </c:pt>
                <c:pt idx="1">
                  <c:v>9.7201654954085903</c:v>
                </c:pt>
                <c:pt idx="2">
                  <c:v>9.7537984497710717</c:v>
                </c:pt>
                <c:pt idx="3">
                  <c:v>9.7617593927074271</c:v>
                </c:pt>
                <c:pt idx="4">
                  <c:v>9.792821984648608</c:v>
                </c:pt>
                <c:pt idx="5">
                  <c:v>9.8058490829722125</c:v>
                </c:pt>
                <c:pt idx="6">
                  <c:v>9.8106742529303901</c:v>
                </c:pt>
                <c:pt idx="7">
                  <c:v>9.8188974842355083</c:v>
                </c:pt>
                <c:pt idx="8">
                  <c:v>9.8688019945482388</c:v>
                </c:pt>
                <c:pt idx="9">
                  <c:v>9.8695860008604459</c:v>
                </c:pt>
                <c:pt idx="10">
                  <c:v>9.8578987801782194</c:v>
                </c:pt>
                <c:pt idx="11">
                  <c:v>9.8688520558733721</c:v>
                </c:pt>
                <c:pt idx="12">
                  <c:v>9.9109067704581566</c:v>
                </c:pt>
                <c:pt idx="13">
                  <c:v>9.9087926047658215</c:v>
                </c:pt>
                <c:pt idx="14">
                  <c:v>9.9045508168574585</c:v>
                </c:pt>
                <c:pt idx="15">
                  <c:v>9.906673959905536</c:v>
                </c:pt>
                <c:pt idx="16">
                  <c:v>9.8895612428379334</c:v>
                </c:pt>
                <c:pt idx="17">
                  <c:v>9.9220639381090638</c:v>
                </c:pt>
                <c:pt idx="18">
                  <c:v>9.932839764548655</c:v>
                </c:pt>
                <c:pt idx="19">
                  <c:v>10.008422445714663</c:v>
                </c:pt>
                <c:pt idx="20">
                  <c:v>10.035821419902778</c:v>
                </c:pt>
                <c:pt idx="21">
                  <c:v>10.042343287327748</c:v>
                </c:pt>
                <c:pt idx="22">
                  <c:v>10.082330844953757</c:v>
                </c:pt>
                <c:pt idx="23">
                  <c:v>10.120780690172163</c:v>
                </c:pt>
                <c:pt idx="24">
                  <c:v>10.137994862500653</c:v>
                </c:pt>
                <c:pt idx="25">
                  <c:v>10.165066579428917</c:v>
                </c:pt>
                <c:pt idx="26">
                  <c:v>10.146818124770316</c:v>
                </c:pt>
                <c:pt idx="27">
                  <c:v>10.148001129586531</c:v>
                </c:pt>
                <c:pt idx="28">
                  <c:v>10.132886010873447</c:v>
                </c:pt>
                <c:pt idx="29">
                  <c:v>10.159800361320263</c:v>
                </c:pt>
                <c:pt idx="30">
                  <c:v>10.13962326214399</c:v>
                </c:pt>
                <c:pt idx="31">
                  <c:v>10.135819529904744</c:v>
                </c:pt>
                <c:pt idx="32">
                  <c:v>10.100407908751235</c:v>
                </c:pt>
                <c:pt idx="33">
                  <c:v>10.210689406857227</c:v>
                </c:pt>
                <c:pt idx="34">
                  <c:v>10.240646366595914</c:v>
                </c:pt>
                <c:pt idx="35">
                  <c:v>10.261953344778547</c:v>
                </c:pt>
                <c:pt idx="36">
                  <c:v>10.315222273657888</c:v>
                </c:pt>
                <c:pt idx="37">
                  <c:v>10.324874613654877</c:v>
                </c:pt>
                <c:pt idx="38">
                  <c:v>10.32697116614697</c:v>
                </c:pt>
                <c:pt idx="39">
                  <c:v>10.349920099132515</c:v>
                </c:pt>
                <c:pt idx="40">
                  <c:v>10.352057761179116</c:v>
                </c:pt>
                <c:pt idx="41">
                  <c:v>10.347385839302238</c:v>
                </c:pt>
                <c:pt idx="42">
                  <c:v>10.340629517297863</c:v>
                </c:pt>
                <c:pt idx="43">
                  <c:v>10.38100597828435</c:v>
                </c:pt>
                <c:pt idx="44">
                  <c:v>10.365514537520506</c:v>
                </c:pt>
                <c:pt idx="45">
                  <c:v>10.357742824813725</c:v>
                </c:pt>
                <c:pt idx="46">
                  <c:v>10.376049382204902</c:v>
                </c:pt>
                <c:pt idx="47">
                  <c:v>10.364885712326105</c:v>
                </c:pt>
                <c:pt idx="48">
                  <c:v>10.404759488087333</c:v>
                </c:pt>
                <c:pt idx="49">
                  <c:v>10.441677276298876</c:v>
                </c:pt>
                <c:pt idx="50">
                  <c:v>10.431265445373942</c:v>
                </c:pt>
                <c:pt idx="51">
                  <c:v>10.412406598031538</c:v>
                </c:pt>
                <c:pt idx="52">
                  <c:v>10.493476376443148</c:v>
                </c:pt>
                <c:pt idx="53">
                  <c:v>10.497763532877997</c:v>
                </c:pt>
                <c:pt idx="54">
                  <c:v>10.518257304741597</c:v>
                </c:pt>
                <c:pt idx="55">
                  <c:v>10.562733181420391</c:v>
                </c:pt>
                <c:pt idx="56">
                  <c:v>10.466877721131841</c:v>
                </c:pt>
                <c:pt idx="57">
                  <c:v>10.494536863073064</c:v>
                </c:pt>
                <c:pt idx="58">
                  <c:v>10.540371059521606</c:v>
                </c:pt>
                <c:pt idx="59">
                  <c:v>10.554197585152233</c:v>
                </c:pt>
                <c:pt idx="60">
                  <c:v>10.543176154571306</c:v>
                </c:pt>
                <c:pt idx="61">
                  <c:v>10.619048327932973</c:v>
                </c:pt>
                <c:pt idx="62">
                  <c:v>10.635349245276764</c:v>
                </c:pt>
                <c:pt idx="63">
                  <c:v>10.653632877683336</c:v>
                </c:pt>
                <c:pt idx="64">
                  <c:v>10.601000190605713</c:v>
                </c:pt>
                <c:pt idx="65">
                  <c:v>10.648066906728344</c:v>
                </c:pt>
                <c:pt idx="66">
                  <c:v>10.673765136583356</c:v>
                </c:pt>
                <c:pt idx="67">
                  <c:v>10.682430093259059</c:v>
                </c:pt>
                <c:pt idx="68">
                  <c:v>10.660437689654691</c:v>
                </c:pt>
                <c:pt idx="69">
                  <c:v>10.6872316284483</c:v>
                </c:pt>
                <c:pt idx="70">
                  <c:v>10.704010262703562</c:v>
                </c:pt>
                <c:pt idx="71">
                  <c:v>10.7030001784255</c:v>
                </c:pt>
                <c:pt idx="72">
                  <c:v>10.790980482856829</c:v>
                </c:pt>
                <c:pt idx="73">
                  <c:v>10.790759121483486</c:v>
                </c:pt>
                <c:pt idx="74">
                  <c:v>10.78131604642857</c:v>
                </c:pt>
                <c:pt idx="75">
                  <c:v>10.798767006197689</c:v>
                </c:pt>
                <c:pt idx="76">
                  <c:v>10.811785260083299</c:v>
                </c:pt>
                <c:pt idx="77">
                  <c:v>10.761246378742522</c:v>
                </c:pt>
                <c:pt idx="78">
                  <c:v>10.755660727286505</c:v>
                </c:pt>
                <c:pt idx="79">
                  <c:v>10.736396675471232</c:v>
                </c:pt>
                <c:pt idx="80">
                  <c:v>10.669856376807106</c:v>
                </c:pt>
                <c:pt idx="81">
                  <c:v>10.655211223116153</c:v>
                </c:pt>
                <c:pt idx="82">
                  <c:v>10.654969152700959</c:v>
                </c:pt>
                <c:pt idx="83">
                  <c:v>10.614310918109016</c:v>
                </c:pt>
                <c:pt idx="84">
                  <c:v>10.638643120348268</c:v>
                </c:pt>
                <c:pt idx="85">
                  <c:v>10.635705194577522</c:v>
                </c:pt>
                <c:pt idx="86">
                  <c:v>10.636822380119028</c:v>
                </c:pt>
                <c:pt idx="87">
                  <c:v>10.643462188097656</c:v>
                </c:pt>
                <c:pt idx="88">
                  <c:v>10.594074640672362</c:v>
                </c:pt>
                <c:pt idx="89">
                  <c:v>10.633514541170589</c:v>
                </c:pt>
                <c:pt idx="90">
                  <c:v>10.647841125312018</c:v>
                </c:pt>
                <c:pt idx="91">
                  <c:v>10.685770587894879</c:v>
                </c:pt>
                <c:pt idx="92">
                  <c:v>10.694454324505823</c:v>
                </c:pt>
                <c:pt idx="93">
                  <c:v>10.700225390795952</c:v>
                </c:pt>
                <c:pt idx="94">
                  <c:v>10.721974613824704</c:v>
                </c:pt>
                <c:pt idx="95">
                  <c:v>10.732305853648494</c:v>
                </c:pt>
                <c:pt idx="96">
                  <c:v>10.749200447121135</c:v>
                </c:pt>
                <c:pt idx="97">
                  <c:v>10.807490711058231</c:v>
                </c:pt>
                <c:pt idx="98">
                  <c:v>10.791850937506704</c:v>
                </c:pt>
                <c:pt idx="99">
                  <c:v>10.818517647621839</c:v>
                </c:pt>
                <c:pt idx="100">
                  <c:v>10.759341614854527</c:v>
                </c:pt>
                <c:pt idx="101">
                  <c:v>10.740828169603876</c:v>
                </c:pt>
                <c:pt idx="102">
                  <c:v>10.72793613248237</c:v>
                </c:pt>
                <c:pt idx="103">
                  <c:v>10.704062646637253</c:v>
                </c:pt>
                <c:pt idx="104">
                  <c:v>10.647649762965193</c:v>
                </c:pt>
                <c:pt idx="105">
                  <c:v>10.662734534800597</c:v>
                </c:pt>
                <c:pt idx="106">
                  <c:v>10.667937434869915</c:v>
                </c:pt>
                <c:pt idx="107">
                  <c:v>10.649888226250223</c:v>
                </c:pt>
                <c:pt idx="108">
                  <c:v>10.624425442476211</c:v>
                </c:pt>
                <c:pt idx="109">
                  <c:v>10.667863617016927</c:v>
                </c:pt>
                <c:pt idx="110">
                  <c:v>10.689840756416535</c:v>
                </c:pt>
                <c:pt idx="111">
                  <c:v>10.701492289429872</c:v>
                </c:pt>
                <c:pt idx="112">
                  <c:v>10.700455066066754</c:v>
                </c:pt>
                <c:pt idx="113">
                  <c:v>10.690934301394474</c:v>
                </c:pt>
                <c:pt idx="114">
                  <c:v>10.70794327753058</c:v>
                </c:pt>
                <c:pt idx="115">
                  <c:v>10.753592405326454</c:v>
                </c:pt>
                <c:pt idx="116">
                  <c:v>10.773268536980918</c:v>
                </c:pt>
                <c:pt idx="117">
                  <c:v>10.781026571206974</c:v>
                </c:pt>
                <c:pt idx="118">
                  <c:v>10.798249492824707</c:v>
                </c:pt>
                <c:pt idx="119">
                  <c:v>10.808668202021321</c:v>
                </c:pt>
                <c:pt idx="120">
                  <c:v>10.889705076009289</c:v>
                </c:pt>
                <c:pt idx="121">
                  <c:v>10.812419604794789</c:v>
                </c:pt>
                <c:pt idx="122">
                  <c:v>10.82873072049504</c:v>
                </c:pt>
                <c:pt idx="123">
                  <c:v>10.830111189033122</c:v>
                </c:pt>
                <c:pt idx="124">
                  <c:v>10.841142635598809</c:v>
                </c:pt>
                <c:pt idx="125">
                  <c:v>10.820065324550033</c:v>
                </c:pt>
                <c:pt idx="126">
                  <c:v>10.876976098577259</c:v>
                </c:pt>
                <c:pt idx="127">
                  <c:v>10.927932097973722</c:v>
                </c:pt>
                <c:pt idx="128">
                  <c:v>10.901603023858103</c:v>
                </c:pt>
                <c:pt idx="129">
                  <c:v>10.945581478590237</c:v>
                </c:pt>
                <c:pt idx="130">
                  <c:v>11.027699417523817</c:v>
                </c:pt>
                <c:pt idx="131">
                  <c:v>11.051380441871975</c:v>
                </c:pt>
                <c:pt idx="132">
                  <c:v>11.087916120687682</c:v>
                </c:pt>
                <c:pt idx="133">
                  <c:v>11.112512091465948</c:v>
                </c:pt>
                <c:pt idx="134">
                  <c:v>11.132122095249374</c:v>
                </c:pt>
                <c:pt idx="135">
                  <c:v>11.133007519985751</c:v>
                </c:pt>
                <c:pt idx="136">
                  <c:v>11.199131246836449</c:v>
                </c:pt>
                <c:pt idx="137">
                  <c:v>11.199037946125102</c:v>
                </c:pt>
                <c:pt idx="138">
                  <c:v>11.218475751945771</c:v>
                </c:pt>
                <c:pt idx="139">
                  <c:v>11.200438600277348</c:v>
                </c:pt>
                <c:pt idx="140">
                  <c:v>11.206323394458384</c:v>
                </c:pt>
                <c:pt idx="141">
                  <c:v>11.184549516071984</c:v>
                </c:pt>
                <c:pt idx="142">
                  <c:v>11.161179470011538</c:v>
                </c:pt>
                <c:pt idx="143">
                  <c:v>11.158158554428525</c:v>
                </c:pt>
                <c:pt idx="144">
                  <c:v>11.0970133058052</c:v>
                </c:pt>
                <c:pt idx="145">
                  <c:v>11.070932057216508</c:v>
                </c:pt>
                <c:pt idx="146">
                  <c:v>11.031097096203252</c:v>
                </c:pt>
                <c:pt idx="147">
                  <c:v>11.030080068190102</c:v>
                </c:pt>
                <c:pt idx="148">
                  <c:v>11.011511870221872</c:v>
                </c:pt>
                <c:pt idx="149">
                  <c:v>10.986304100976595</c:v>
                </c:pt>
                <c:pt idx="150">
                  <c:v>10.96977487611589</c:v>
                </c:pt>
                <c:pt idx="151">
                  <c:v>10.96171893934064</c:v>
                </c:pt>
                <c:pt idx="152">
                  <c:v>10.969484967001808</c:v>
                </c:pt>
                <c:pt idx="153">
                  <c:v>10.962829262309036</c:v>
                </c:pt>
                <c:pt idx="154">
                  <c:v>10.956581292086037</c:v>
                </c:pt>
                <c:pt idx="155">
                  <c:v>10.977877203628392</c:v>
                </c:pt>
                <c:pt idx="156">
                  <c:v>10.981386255980858</c:v>
                </c:pt>
                <c:pt idx="157">
                  <c:v>10.977630894838027</c:v>
                </c:pt>
                <c:pt idx="158">
                  <c:v>10.986268517831519</c:v>
                </c:pt>
                <c:pt idx="159">
                  <c:v>10.990359265285104</c:v>
                </c:pt>
                <c:pt idx="160">
                  <c:v>10.973964959090281</c:v>
                </c:pt>
                <c:pt idx="161">
                  <c:v>10.986748230918549</c:v>
                </c:pt>
                <c:pt idx="162">
                  <c:v>11.002693979914351</c:v>
                </c:pt>
                <c:pt idx="163">
                  <c:v>11.018931280781434</c:v>
                </c:pt>
                <c:pt idx="164">
                  <c:v>11.046992686198472</c:v>
                </c:pt>
                <c:pt idx="165">
                  <c:v>11.072111957243717</c:v>
                </c:pt>
                <c:pt idx="166">
                  <c:v>11.061921208048815</c:v>
                </c:pt>
                <c:pt idx="167">
                  <c:v>11.020591519471118</c:v>
                </c:pt>
                <c:pt idx="168">
                  <c:v>10.975035173269477</c:v>
                </c:pt>
                <c:pt idx="169">
                  <c:v>10.993112204706858</c:v>
                </c:pt>
                <c:pt idx="170">
                  <c:v>11.012802170346268</c:v>
                </c:pt>
                <c:pt idx="171">
                  <c:v>11.082327888513186</c:v>
                </c:pt>
                <c:pt idx="172">
                  <c:v>11.084121244045139</c:v>
                </c:pt>
                <c:pt idx="173">
                  <c:v>11.082463487856275</c:v>
                </c:pt>
                <c:pt idx="174">
                  <c:v>11.070859286369831</c:v>
                </c:pt>
                <c:pt idx="175">
                  <c:v>11.090105386629675</c:v>
                </c:pt>
                <c:pt idx="176">
                  <c:v>11.089449272482128</c:v>
                </c:pt>
                <c:pt idx="177">
                  <c:v>11.098788503562263</c:v>
                </c:pt>
                <c:pt idx="178">
                  <c:v>11.133222837687851</c:v>
                </c:pt>
                <c:pt idx="179">
                  <c:v>11.125988093917824</c:v>
                </c:pt>
                <c:pt idx="180">
                  <c:v>11.151047843707262</c:v>
                </c:pt>
                <c:pt idx="181">
                  <c:v>11.204550455469462</c:v>
                </c:pt>
                <c:pt idx="182">
                  <c:v>11.119861590980609</c:v>
                </c:pt>
                <c:pt idx="183">
                  <c:v>11.180588139830531</c:v>
                </c:pt>
                <c:pt idx="184">
                  <c:v>11.184840974232358</c:v>
                </c:pt>
                <c:pt idx="185">
                  <c:v>11.199573943640761</c:v>
                </c:pt>
                <c:pt idx="186">
                  <c:v>11.199365367252636</c:v>
                </c:pt>
                <c:pt idx="187">
                  <c:v>11.17409918497426</c:v>
                </c:pt>
                <c:pt idx="188">
                  <c:v>11.16974060819576</c:v>
                </c:pt>
                <c:pt idx="189">
                  <c:v>11.167689448168051</c:v>
                </c:pt>
                <c:pt idx="190">
                  <c:v>11.214332229843819</c:v>
                </c:pt>
                <c:pt idx="191">
                  <c:v>11.264304721955094</c:v>
                </c:pt>
                <c:pt idx="192">
                  <c:v>11.245046019814627</c:v>
                </c:pt>
                <c:pt idx="193">
                  <c:v>11.198252249919802</c:v>
                </c:pt>
                <c:pt idx="194">
                  <c:v>11.201281038586623</c:v>
                </c:pt>
                <c:pt idx="195">
                  <c:v>11.218327947911995</c:v>
                </c:pt>
                <c:pt idx="196">
                  <c:v>11.249314810045673</c:v>
                </c:pt>
                <c:pt idx="197">
                  <c:v>11.213382549856021</c:v>
                </c:pt>
                <c:pt idx="198">
                  <c:v>11.226690468618918</c:v>
                </c:pt>
                <c:pt idx="199">
                  <c:v>11.229068090026574</c:v>
                </c:pt>
                <c:pt idx="200">
                  <c:v>11.249499037655941</c:v>
                </c:pt>
                <c:pt idx="201">
                  <c:v>11.254321862277148</c:v>
                </c:pt>
                <c:pt idx="202">
                  <c:v>11.275085721119863</c:v>
                </c:pt>
                <c:pt idx="203">
                  <c:v>11.27311042276588</c:v>
                </c:pt>
                <c:pt idx="204">
                  <c:v>11.286540057370928</c:v>
                </c:pt>
                <c:pt idx="205">
                  <c:v>11.290648498970423</c:v>
                </c:pt>
                <c:pt idx="206">
                  <c:v>11.323015741410721</c:v>
                </c:pt>
                <c:pt idx="207">
                  <c:v>11.320077969600607</c:v>
                </c:pt>
                <c:pt idx="208">
                  <c:v>11.33064851684672</c:v>
                </c:pt>
                <c:pt idx="209">
                  <c:v>11.36207393466054</c:v>
                </c:pt>
                <c:pt idx="210">
                  <c:v>11.319628143320415</c:v>
                </c:pt>
                <c:pt idx="211">
                  <c:v>11.377163984642003</c:v>
                </c:pt>
                <c:pt idx="212">
                  <c:v>11.335211979723534</c:v>
                </c:pt>
                <c:pt idx="213">
                  <c:v>11.357048745495003</c:v>
                </c:pt>
                <c:pt idx="214">
                  <c:v>11.301018897060475</c:v>
                </c:pt>
                <c:pt idx="215">
                  <c:v>11.288607515400077</c:v>
                </c:pt>
                <c:pt idx="216">
                  <c:v>11.234684355462834</c:v>
                </c:pt>
                <c:pt idx="217">
                  <c:v>11.189002525947704</c:v>
                </c:pt>
                <c:pt idx="218">
                  <c:v>11.187352959461768</c:v>
                </c:pt>
                <c:pt idx="219">
                  <c:v>11.169035598713656</c:v>
                </c:pt>
                <c:pt idx="220">
                  <c:v>11.189120345774576</c:v>
                </c:pt>
                <c:pt idx="221">
                  <c:v>11.185426639699847</c:v>
                </c:pt>
                <c:pt idx="222">
                  <c:v>11.222255465209255</c:v>
                </c:pt>
                <c:pt idx="223">
                  <c:v>11.241844049406042</c:v>
                </c:pt>
                <c:pt idx="224">
                  <c:v>11.183716527312773</c:v>
                </c:pt>
                <c:pt idx="225">
                  <c:v>11.183711725127587</c:v>
                </c:pt>
                <c:pt idx="226">
                  <c:v>11.203786969076447</c:v>
                </c:pt>
                <c:pt idx="227">
                  <c:v>11.221563618127478</c:v>
                </c:pt>
                <c:pt idx="228">
                  <c:v>11.237572611226284</c:v>
                </c:pt>
                <c:pt idx="229">
                  <c:v>11.207108938264987</c:v>
                </c:pt>
                <c:pt idx="230">
                  <c:v>11.191760880486239</c:v>
                </c:pt>
                <c:pt idx="231">
                  <c:v>11.245175293940591</c:v>
                </c:pt>
                <c:pt idx="232">
                  <c:v>11.211196476980462</c:v>
                </c:pt>
                <c:pt idx="233">
                  <c:v>11.255984448315315</c:v>
                </c:pt>
                <c:pt idx="234">
                  <c:v>11.276254345205512</c:v>
                </c:pt>
                <c:pt idx="235">
                  <c:v>11.282663867985924</c:v>
                </c:pt>
                <c:pt idx="236">
                  <c:v>11.313239812241029</c:v>
                </c:pt>
                <c:pt idx="237">
                  <c:v>11.312783332503196</c:v>
                </c:pt>
                <c:pt idx="238">
                  <c:v>11.327367085130604</c:v>
                </c:pt>
                <c:pt idx="239">
                  <c:v>11.352731606429085</c:v>
                </c:pt>
                <c:pt idx="240">
                  <c:v>11.373982631478219</c:v>
                </c:pt>
                <c:pt idx="241">
                  <c:v>11.380223905185048</c:v>
                </c:pt>
                <c:pt idx="242">
                  <c:v>11.372869111566454</c:v>
                </c:pt>
                <c:pt idx="243">
                  <c:v>11.415078452194829</c:v>
                </c:pt>
                <c:pt idx="244">
                  <c:v>11.413547953043697</c:v>
                </c:pt>
                <c:pt idx="245">
                  <c:v>11.423055574740767</c:v>
                </c:pt>
                <c:pt idx="246">
                  <c:v>11.445071683114019</c:v>
                </c:pt>
                <c:pt idx="247">
                  <c:v>11.438288655697921</c:v>
                </c:pt>
                <c:pt idx="248">
                  <c:v>11.442683832899361</c:v>
                </c:pt>
                <c:pt idx="249">
                  <c:v>11.466451405060425</c:v>
                </c:pt>
                <c:pt idx="250">
                  <c:v>11.466393751650306</c:v>
                </c:pt>
                <c:pt idx="251">
                  <c:v>11.477885474090305</c:v>
                </c:pt>
                <c:pt idx="252">
                  <c:v>11.463974501582973</c:v>
                </c:pt>
                <c:pt idx="253">
                  <c:v>11.462233192337722</c:v>
                </c:pt>
                <c:pt idx="254">
                  <c:v>11.46528454057013</c:v>
                </c:pt>
                <c:pt idx="255">
                  <c:v>11.468119401435098</c:v>
                </c:pt>
                <c:pt idx="256">
                  <c:v>11.492159059779834</c:v>
                </c:pt>
                <c:pt idx="257">
                  <c:v>11.492171304559871</c:v>
                </c:pt>
                <c:pt idx="258">
                  <c:v>11.494035981606807</c:v>
                </c:pt>
                <c:pt idx="259">
                  <c:v>11.485293043650135</c:v>
                </c:pt>
                <c:pt idx="260">
                  <c:v>11.46294457297185</c:v>
                </c:pt>
                <c:pt idx="261">
                  <c:v>11.162595147175415</c:v>
                </c:pt>
                <c:pt idx="262">
                  <c:v>11.373493412722473</c:v>
                </c:pt>
                <c:pt idx="263">
                  <c:v>11.427169314035455</c:v>
                </c:pt>
                <c:pt idx="264">
                  <c:v>11.39671056727444</c:v>
                </c:pt>
                <c:pt idx="265">
                  <c:v>11.387162759598542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B77-45C3-9FC7-06359429DCFE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graphs'!$AL$9:$AL$274</c:f>
              <c:numCache>
                <c:formatCode>General</c:formatCode>
                <c:ptCount val="266"/>
                <c:pt idx="0">
                  <c:v>9.7118299832210386</c:v>
                </c:pt>
                <c:pt idx="1">
                  <c:v>9.7272844671602119</c:v>
                </c:pt>
                <c:pt idx="2">
                  <c:v>9.7427192723606364</c:v>
                </c:pt>
                <c:pt idx="3">
                  <c:v>9.7581102707262168</c:v>
                </c:pt>
                <c:pt idx="4">
                  <c:v>9.7734402586467386</c:v>
                </c:pt>
                <c:pt idx="5">
                  <c:v>9.7886943132132256</c:v>
                </c:pt>
                <c:pt idx="6">
                  <c:v>9.8038696250954516</c:v>
                </c:pt>
                <c:pt idx="7">
                  <c:v>9.8189741066942897</c:v>
                </c:pt>
                <c:pt idx="8">
                  <c:v>9.8340199233030106</c:v>
                </c:pt>
                <c:pt idx="9">
                  <c:v>9.8490191923258479</c:v>
                </c:pt>
                <c:pt idx="10">
                  <c:v>9.8640057699615635</c:v>
                </c:pt>
                <c:pt idx="11">
                  <c:v>9.8790263666642506</c:v>
                </c:pt>
                <c:pt idx="12">
                  <c:v>9.8941238760193855</c:v>
                </c:pt>
                <c:pt idx="13">
                  <c:v>9.9093348326682005</c:v>
                </c:pt>
                <c:pt idx="14">
                  <c:v>9.9247062605609511</c:v>
                </c:pt>
                <c:pt idx="15">
                  <c:v>9.940284844755455</c:v>
                </c:pt>
                <c:pt idx="16">
                  <c:v>9.9561046731572151</c:v>
                </c:pt>
                <c:pt idx="17">
                  <c:v>9.9721788268687028</c:v>
                </c:pt>
                <c:pt idx="18">
                  <c:v>9.9884787973484386</c:v>
                </c:pt>
                <c:pt idx="19">
                  <c:v>10.004944754249466</c:v>
                </c:pt>
                <c:pt idx="20">
                  <c:v>10.021482092829329</c:v>
                </c:pt>
                <c:pt idx="21">
                  <c:v>10.037998381902737</c:v>
                </c:pt>
                <c:pt idx="22">
                  <c:v>10.05441015236382</c:v>
                </c:pt>
                <c:pt idx="23">
                  <c:v>10.070636650672599</c:v>
                </c:pt>
                <c:pt idx="24">
                  <c:v>10.086614573721963</c:v>
                </c:pt>
                <c:pt idx="25">
                  <c:v>10.102311958429494</c:v>
                </c:pt>
                <c:pt idx="26">
                  <c:v>10.117728954393257</c:v>
                </c:pt>
                <c:pt idx="27">
                  <c:v>10.132904932849444</c:v>
                </c:pt>
                <c:pt idx="28">
                  <c:v>10.14789744576573</c:v>
                </c:pt>
                <c:pt idx="29">
                  <c:v>10.162773480232756</c:v>
                </c:pt>
                <c:pt idx="30">
                  <c:v>10.177590641194351</c:v>
                </c:pt>
                <c:pt idx="31">
                  <c:v>10.192404675395027</c:v>
                </c:pt>
                <c:pt idx="32">
                  <c:v>10.207247599967385</c:v>
                </c:pt>
                <c:pt idx="33">
                  <c:v>10.222116066328098</c:v>
                </c:pt>
                <c:pt idx="34">
                  <c:v>10.23693995108683</c:v>
                </c:pt>
                <c:pt idx="35">
                  <c:v>10.251641989191072</c:v>
                </c:pt>
                <c:pt idx="36">
                  <c:v>10.266147232098007</c:v>
                </c:pt>
                <c:pt idx="37">
                  <c:v>10.280387175862062</c:v>
                </c:pt>
                <c:pt idx="38">
                  <c:v>10.294323988438638</c:v>
                </c:pt>
                <c:pt idx="39">
                  <c:v>10.307947642431756</c:v>
                </c:pt>
                <c:pt idx="40">
                  <c:v>10.321268514931507</c:v>
                </c:pt>
                <c:pt idx="41">
                  <c:v>10.334323215813418</c:v>
                </c:pt>
                <c:pt idx="42">
                  <c:v>10.347167598231925</c:v>
                </c:pt>
                <c:pt idx="43">
                  <c:v>10.359865679481143</c:v>
                </c:pt>
                <c:pt idx="44">
                  <c:v>10.372477390554604</c:v>
                </c:pt>
                <c:pt idx="45">
                  <c:v>10.385075875132593</c:v>
                </c:pt>
                <c:pt idx="46">
                  <c:v>10.397729925112248</c:v>
                </c:pt>
                <c:pt idx="47">
                  <c:v>10.410491249234259</c:v>
                </c:pt>
                <c:pt idx="48">
                  <c:v>10.423398005899996</c:v>
                </c:pt>
                <c:pt idx="49">
                  <c:v>10.436459850050262</c:v>
                </c:pt>
                <c:pt idx="50">
                  <c:v>10.44967478755223</c:v>
                </c:pt>
                <c:pt idx="51">
                  <c:v>10.463044085164471</c:v>
                </c:pt>
                <c:pt idx="52">
                  <c:v>10.476557503806701</c:v>
                </c:pt>
                <c:pt idx="53">
                  <c:v>10.490173155969178</c:v>
                </c:pt>
                <c:pt idx="54">
                  <c:v>10.503859728437558</c:v>
                </c:pt>
                <c:pt idx="55">
                  <c:v>10.517590651983065</c:v>
                </c:pt>
                <c:pt idx="56">
                  <c:v>10.531348355862114</c:v>
                </c:pt>
                <c:pt idx="57">
                  <c:v>10.545143483412019</c:v>
                </c:pt>
                <c:pt idx="58">
                  <c:v>10.558946383823388</c:v>
                </c:pt>
                <c:pt idx="59">
                  <c:v>10.572695777149116</c:v>
                </c:pt>
                <c:pt idx="60">
                  <c:v>10.586318773864413</c:v>
                </c:pt>
                <c:pt idx="61">
                  <c:v>10.599730923074487</c:v>
                </c:pt>
                <c:pt idx="62">
                  <c:v>10.612820809747491</c:v>
                </c:pt>
                <c:pt idx="63">
                  <c:v>10.625489092229612</c:v>
                </c:pt>
                <c:pt idx="64">
                  <c:v>10.637650509139247</c:v>
                </c:pt>
                <c:pt idx="65">
                  <c:v>10.649237388960699</c:v>
                </c:pt>
                <c:pt idx="66">
                  <c:v>10.660159153729191</c:v>
                </c:pt>
                <c:pt idx="67">
                  <c:v>10.670324493928547</c:v>
                </c:pt>
                <c:pt idx="68">
                  <c:v>10.679650603781873</c:v>
                </c:pt>
                <c:pt idx="69">
                  <c:v>10.688062243511858</c:v>
                </c:pt>
                <c:pt idx="70">
                  <c:v>10.695472165269862</c:v>
                </c:pt>
                <c:pt idx="71">
                  <c:v>10.701792602072828</c:v>
                </c:pt>
                <c:pt idx="72">
                  <c:v>10.706941123248598</c:v>
                </c:pt>
                <c:pt idx="73">
                  <c:v>10.71083605286023</c:v>
                </c:pt>
                <c:pt idx="74">
                  <c:v>10.713448239570546</c:v>
                </c:pt>
                <c:pt idx="75">
                  <c:v>10.714798483960253</c:v>
                </c:pt>
                <c:pt idx="76">
                  <c:v>10.714950003989344</c:v>
                </c:pt>
                <c:pt idx="77">
                  <c:v>10.714018497944208</c:v>
                </c:pt>
                <c:pt idx="78">
                  <c:v>10.712180186146293</c:v>
                </c:pt>
                <c:pt idx="79">
                  <c:v>10.709640806342547</c:v>
                </c:pt>
                <c:pt idx="80">
                  <c:v>10.706633271618131</c:v>
                </c:pt>
                <c:pt idx="81">
                  <c:v>10.703407217476411</c:v>
                </c:pt>
                <c:pt idx="82">
                  <c:v>10.700189293861499</c:v>
                </c:pt>
                <c:pt idx="83">
                  <c:v>10.69717602822103</c:v>
                </c:pt>
                <c:pt idx="84">
                  <c:v>10.694535685414413</c:v>
                </c:pt>
                <c:pt idx="85">
                  <c:v>10.692384739607238</c:v>
                </c:pt>
                <c:pt idx="86">
                  <c:v>10.690804732111925</c:v>
                </c:pt>
                <c:pt idx="87">
                  <c:v>10.689841779525247</c:v>
                </c:pt>
                <c:pt idx="88">
                  <c:v>10.689508259473985</c:v>
                </c:pt>
                <c:pt idx="89">
                  <c:v>10.689787562340276</c:v>
                </c:pt>
                <c:pt idx="90">
                  <c:v>10.690603432494511</c:v>
                </c:pt>
                <c:pt idx="91">
                  <c:v>10.691844443668845</c:v>
                </c:pt>
                <c:pt idx="92">
                  <c:v>10.693372443153448</c:v>
                </c:pt>
                <c:pt idx="93">
                  <c:v>10.695045482078628</c:v>
                </c:pt>
                <c:pt idx="94">
                  <c:v>10.696722287750536</c:v>
                </c:pt>
                <c:pt idx="95">
                  <c:v>10.698264824918271</c:v>
                </c:pt>
                <c:pt idx="96">
                  <c:v>10.69955084103473</c:v>
                </c:pt>
                <c:pt idx="97">
                  <c:v>10.70047935919577</c:v>
                </c:pt>
                <c:pt idx="98">
                  <c:v>10.700980433501048</c:v>
                </c:pt>
                <c:pt idx="99">
                  <c:v>10.701051000145137</c:v>
                </c:pt>
                <c:pt idx="100">
                  <c:v>10.700744789387613</c:v>
                </c:pt>
                <c:pt idx="101">
                  <c:v>10.700188948142726</c:v>
                </c:pt>
                <c:pt idx="102">
                  <c:v>10.699547246340641</c:v>
                </c:pt>
                <c:pt idx="103">
                  <c:v>10.699008853424939</c:v>
                </c:pt>
                <c:pt idx="104">
                  <c:v>10.698780681893041</c:v>
                </c:pt>
                <c:pt idx="105">
                  <c:v>10.699072802863126</c:v>
                </c:pt>
                <c:pt idx="106">
                  <c:v>10.700063330629044</c:v>
                </c:pt>
                <c:pt idx="107">
                  <c:v>10.701907668067104</c:v>
                </c:pt>
                <c:pt idx="108">
                  <c:v>10.704741139368769</c:v>
                </c:pt>
                <c:pt idx="109">
                  <c:v>10.708666556574366</c:v>
                </c:pt>
                <c:pt idx="110">
                  <c:v>10.713736534413663</c:v>
                </c:pt>
                <c:pt idx="111">
                  <c:v>10.719978185779201</c:v>
                </c:pt>
                <c:pt idx="112">
                  <c:v>10.727403688702276</c:v>
                </c:pt>
                <c:pt idx="113">
                  <c:v>10.736013667528963</c:v>
                </c:pt>
                <c:pt idx="114">
                  <c:v>10.745791903716192</c:v>
                </c:pt>
                <c:pt idx="115">
                  <c:v>10.756694004117058</c:v>
                </c:pt>
                <c:pt idx="116">
                  <c:v>10.768651920193289</c:v>
                </c:pt>
                <c:pt idx="117">
                  <c:v>10.781595664907368</c:v>
                </c:pt>
                <c:pt idx="118">
                  <c:v>10.795458136607268</c:v>
                </c:pt>
                <c:pt idx="119">
                  <c:v>10.810171877957401</c:v>
                </c:pt>
                <c:pt idx="120">
                  <c:v>10.825671176219817</c:v>
                </c:pt>
                <c:pt idx="121">
                  <c:v>10.841889378859102</c:v>
                </c:pt>
                <c:pt idx="122">
                  <c:v>10.858799854527213</c:v>
                </c:pt>
                <c:pt idx="123">
                  <c:v>10.876357553267312</c:v>
                </c:pt>
                <c:pt idx="124">
                  <c:v>10.894498631913793</c:v>
                </c:pt>
                <c:pt idx="125">
                  <c:v>10.913130343323406</c:v>
                </c:pt>
                <c:pt idx="126">
                  <c:v>10.9321265928552</c:v>
                </c:pt>
                <c:pt idx="127">
                  <c:v>10.951303120231492</c:v>
                </c:pt>
                <c:pt idx="128">
                  <c:v>10.970441196115674</c:v>
                </c:pt>
                <c:pt idx="129">
                  <c:v>10.989307484282229</c:v>
                </c:pt>
                <c:pt idx="130">
                  <c:v>11.00762562464798</c:v>
                </c:pt>
                <c:pt idx="131">
                  <c:v>11.025091928376197</c:v>
                </c:pt>
                <c:pt idx="132">
                  <c:v>11.041415252750694</c:v>
                </c:pt>
                <c:pt idx="133">
                  <c:v>11.05632088537622</c:v>
                </c:pt>
                <c:pt idx="134">
                  <c:v>11.069563176899985</c:v>
                </c:pt>
                <c:pt idx="135">
                  <c:v>11.080931597473004</c:v>
                </c:pt>
                <c:pt idx="136">
                  <c:v>11.090254716570261</c:v>
                </c:pt>
                <c:pt idx="137">
                  <c:v>11.097393651118308</c:v>
                </c:pt>
                <c:pt idx="138">
                  <c:v>11.102277565875116</c:v>
                </c:pt>
                <c:pt idx="139">
                  <c:v>11.104899153283036</c:v>
                </c:pt>
                <c:pt idx="140">
                  <c:v>11.105323729650708</c:v>
                </c:pt>
                <c:pt idx="141">
                  <c:v>11.10367632344115</c:v>
                </c:pt>
                <c:pt idx="142">
                  <c:v>11.100145087907883</c:v>
                </c:pt>
                <c:pt idx="143">
                  <c:v>11.094968722049826</c:v>
                </c:pt>
                <c:pt idx="144">
                  <c:v>11.088424071354709</c:v>
                </c:pt>
                <c:pt idx="145">
                  <c:v>11.0808274749555</c:v>
                </c:pt>
                <c:pt idx="146">
                  <c:v>11.072500640256699</c:v>
                </c:pt>
                <c:pt idx="147">
                  <c:v>11.063759090026718</c:v>
                </c:pt>
                <c:pt idx="148">
                  <c:v>11.054892469818935</c:v>
                </c:pt>
                <c:pt idx="149">
                  <c:v>11.046169375798081</c:v>
                </c:pt>
                <c:pt idx="150">
                  <c:v>11.037831291254141</c:v>
                </c:pt>
                <c:pt idx="151">
                  <c:v>11.030082283680334</c:v>
                </c:pt>
                <c:pt idx="152">
                  <c:v>11.023083885310417</c:v>
                </c:pt>
                <c:pt idx="153">
                  <c:v>11.016954901287933</c:v>
                </c:pt>
                <c:pt idx="154">
                  <c:v>11.011780637432489</c:v>
                </c:pt>
                <c:pt idx="155">
                  <c:v>11.007612571039324</c:v>
                </c:pt>
                <c:pt idx="156">
                  <c:v>11.004467679812839</c:v>
                </c:pt>
                <c:pt idx="157">
                  <c:v>11.002344356852801</c:v>
                </c:pt>
                <c:pt idx="158">
                  <c:v>11.001226569369082</c:v>
                </c:pt>
                <c:pt idx="159">
                  <c:v>11.001082838657798</c:v>
                </c:pt>
                <c:pt idx="160">
                  <c:v>11.00187233723285</c:v>
                </c:pt>
                <c:pt idx="161">
                  <c:v>11.003547535374789</c:v>
                </c:pt>
                <c:pt idx="162">
                  <c:v>11.006043461252823</c:v>
                </c:pt>
                <c:pt idx="163">
                  <c:v>11.009284643470872</c:v>
                </c:pt>
                <c:pt idx="164">
                  <c:v>11.013193517207025</c:v>
                </c:pt>
                <c:pt idx="165">
                  <c:v>11.017698546787688</c:v>
                </c:pt>
                <c:pt idx="166">
                  <c:v>11.022749321019889</c:v>
                </c:pt>
                <c:pt idx="167">
                  <c:v>11.028329437092189</c:v>
                </c:pt>
                <c:pt idx="168">
                  <c:v>11.034446974622544</c:v>
                </c:pt>
                <c:pt idx="169">
                  <c:v>11.041105177030392</c:v>
                </c:pt>
                <c:pt idx="170">
                  <c:v>11.048270155359326</c:v>
                </c:pt>
                <c:pt idx="171">
                  <c:v>11.055878025045233</c:v>
                </c:pt>
                <c:pt idx="172">
                  <c:v>11.063842734033372</c:v>
                </c:pt>
                <c:pt idx="173">
                  <c:v>11.072094761433668</c:v>
                </c:pt>
                <c:pt idx="174">
                  <c:v>11.080577260424803</c:v>
                </c:pt>
                <c:pt idx="175">
                  <c:v>11.089239864639474</c:v>
                </c:pt>
                <c:pt idx="176">
                  <c:v>11.098026133976591</c:v>
                </c:pt>
                <c:pt idx="177">
                  <c:v>11.10688016928631</c:v>
                </c:pt>
                <c:pt idx="178">
                  <c:v>11.115740710880354</c:v>
                </c:pt>
                <c:pt idx="179">
                  <c:v>11.124541441779369</c:v>
                </c:pt>
                <c:pt idx="180">
                  <c:v>11.133226971333254</c:v>
                </c:pt>
                <c:pt idx="181">
                  <c:v>11.141742813049497</c:v>
                </c:pt>
                <c:pt idx="182">
                  <c:v>11.150045618480817</c:v>
                </c:pt>
                <c:pt idx="183">
                  <c:v>11.158131293956448</c:v>
                </c:pt>
                <c:pt idx="184">
                  <c:v>11.165976880788437</c:v>
                </c:pt>
                <c:pt idx="185">
                  <c:v>11.173573455817502</c:v>
                </c:pt>
                <c:pt idx="186">
                  <c:v>11.180923885942763</c:v>
                </c:pt>
                <c:pt idx="187">
                  <c:v>11.188047288368226</c:v>
                </c:pt>
                <c:pt idx="188">
                  <c:v>11.19497430622372</c:v>
                </c:pt>
                <c:pt idx="189">
                  <c:v>11.20172686507445</c:v>
                </c:pt>
                <c:pt idx="190">
                  <c:v>11.208311119424353</c:v>
                </c:pt>
                <c:pt idx="191">
                  <c:v>11.214711950391802</c:v>
                </c:pt>
                <c:pt idx="192">
                  <c:v>11.22091800228918</c:v>
                </c:pt>
                <c:pt idx="193">
                  <c:v>11.226948914911098</c:v>
                </c:pt>
                <c:pt idx="194">
                  <c:v>11.232839408063127</c:v>
                </c:pt>
                <c:pt idx="195">
                  <c:v>11.238606266135212</c:v>
                </c:pt>
                <c:pt idx="196">
                  <c:v>11.244246549536379</c:v>
                </c:pt>
                <c:pt idx="197">
                  <c:v>11.249744644726764</c:v>
                </c:pt>
                <c:pt idx="198">
                  <c:v>11.255088105829321</c:v>
                </c:pt>
                <c:pt idx="199">
                  <c:v>11.26024176065771</c:v>
                </c:pt>
                <c:pt idx="200">
                  <c:v>11.265152688502333</c:v>
                </c:pt>
                <c:pt idx="201">
                  <c:v>11.269748485109449</c:v>
                </c:pt>
                <c:pt idx="202">
                  <c:v>11.27394696269354</c:v>
                </c:pt>
                <c:pt idx="203">
                  <c:v>11.277656291829814</c:v>
                </c:pt>
                <c:pt idx="204">
                  <c:v>11.280785354817501</c:v>
                </c:pt>
                <c:pt idx="205">
                  <c:v>11.283240192787666</c:v>
                </c:pt>
                <c:pt idx="206">
                  <c:v>11.284930443560466</c:v>
                </c:pt>
                <c:pt idx="207">
                  <c:v>11.285770375147422</c:v>
                </c:pt>
                <c:pt idx="208">
                  <c:v>11.285698058871212</c:v>
                </c:pt>
                <c:pt idx="209">
                  <c:v>11.284673008301047</c:v>
                </c:pt>
                <c:pt idx="210">
                  <c:v>11.282682831042372</c:v>
                </c:pt>
                <c:pt idx="211">
                  <c:v>11.27976351027961</c:v>
                </c:pt>
                <c:pt idx="212">
                  <c:v>11.275974120017356</c:v>
                </c:pt>
                <c:pt idx="213">
                  <c:v>11.271434609556685</c:v>
                </c:pt>
                <c:pt idx="214">
                  <c:v>11.266301951860989</c:v>
                </c:pt>
                <c:pt idx="215">
                  <c:v>11.260786628728617</c:v>
                </c:pt>
                <c:pt idx="216">
                  <c:v>11.255120820048671</c:v>
                </c:pt>
                <c:pt idx="217">
                  <c:v>11.249554093764422</c:v>
                </c:pt>
                <c:pt idx="218">
                  <c:v>11.244323245028777</c:v>
                </c:pt>
                <c:pt idx="219">
                  <c:v>11.239627224264758</c:v>
                </c:pt>
                <c:pt idx="220">
                  <c:v>11.235629375466907</c:v>
                </c:pt>
                <c:pt idx="221">
                  <c:v>11.232448922863794</c:v>
                </c:pt>
                <c:pt idx="222">
                  <c:v>11.230176022540435</c:v>
                </c:pt>
                <c:pt idx="223">
                  <c:v>11.228871441654871</c:v>
                </c:pt>
                <c:pt idx="224">
                  <c:v>11.228590997016809</c:v>
                </c:pt>
                <c:pt idx="225">
                  <c:v>11.229398613315801</c:v>
                </c:pt>
                <c:pt idx="226">
                  <c:v>11.231330168697834</c:v>
                </c:pt>
                <c:pt idx="227">
                  <c:v>11.23439298700378</c:v>
                </c:pt>
                <c:pt idx="228">
                  <c:v>11.238577177574747</c:v>
                </c:pt>
                <c:pt idx="229">
                  <c:v>11.243864831396294</c:v>
                </c:pt>
                <c:pt idx="230">
                  <c:v>11.250237411600011</c:v>
                </c:pt>
                <c:pt idx="231">
                  <c:v>11.257653408884279</c:v>
                </c:pt>
                <c:pt idx="232">
                  <c:v>11.26603476611553</c:v>
                </c:pt>
                <c:pt idx="233">
                  <c:v>11.275295627338359</c:v>
                </c:pt>
                <c:pt idx="234">
                  <c:v>11.285315862666653</c:v>
                </c:pt>
                <c:pt idx="235">
                  <c:v>11.295963272727406</c:v>
                </c:pt>
                <c:pt idx="236">
                  <c:v>11.307099994699199</c:v>
                </c:pt>
                <c:pt idx="237">
                  <c:v>11.318579853632651</c:v>
                </c:pt>
                <c:pt idx="238">
                  <c:v>11.330260511964342</c:v>
                </c:pt>
                <c:pt idx="239">
                  <c:v>11.341996009305147</c:v>
                </c:pt>
                <c:pt idx="240">
                  <c:v>11.353638576874166</c:v>
                </c:pt>
                <c:pt idx="241">
                  <c:v>11.365047155638706</c:v>
                </c:pt>
                <c:pt idx="242">
                  <c:v>11.376093401600198</c:v>
                </c:pt>
                <c:pt idx="243">
                  <c:v>11.38665845622854</c:v>
                </c:pt>
                <c:pt idx="244">
                  <c:v>11.396621445812357</c:v>
                </c:pt>
                <c:pt idx="245">
                  <c:v>11.405879259137752</c:v>
                </c:pt>
                <c:pt idx="246">
                  <c:v>11.414339364057845</c:v>
                </c:pt>
                <c:pt idx="247">
                  <c:v>11.421919963623013</c:v>
                </c:pt>
                <c:pt idx="248">
                  <c:v>11.428558468583041</c:v>
                </c:pt>
                <c:pt idx="249">
                  <c:v>11.434202520120261</c:v>
                </c:pt>
                <c:pt idx="250">
                  <c:v>11.438808587769699</c:v>
                </c:pt>
                <c:pt idx="251">
                  <c:v>11.442353296619476</c:v>
                </c:pt>
                <c:pt idx="252">
                  <c:v>11.444830512485138</c:v>
                </c:pt>
                <c:pt idx="253">
                  <c:v>11.446256308793151</c:v>
                </c:pt>
                <c:pt idx="254">
                  <c:v>11.446658723963164</c:v>
                </c:pt>
                <c:pt idx="255">
                  <c:v>11.446075781967046</c:v>
                </c:pt>
                <c:pt idx="256">
                  <c:v>11.444557147912041</c:v>
                </c:pt>
                <c:pt idx="257">
                  <c:v>11.442166264167565</c:v>
                </c:pt>
                <c:pt idx="258">
                  <c:v>11.438996324297944</c:v>
                </c:pt>
                <c:pt idx="259">
                  <c:v>11.435171775017759</c:v>
                </c:pt>
                <c:pt idx="260">
                  <c:v>11.4308514628274</c:v>
                </c:pt>
                <c:pt idx="261">
                  <c:v>11.426225560020159</c:v>
                </c:pt>
                <c:pt idx="262">
                  <c:v>11.421504297083166</c:v>
                </c:pt>
                <c:pt idx="263">
                  <c:v>11.416733135495525</c:v>
                </c:pt>
                <c:pt idx="264">
                  <c:v>11.411927529933614</c:v>
                </c:pt>
                <c:pt idx="265">
                  <c:v>11.407109457685399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B77-45C3-9FC7-06359429D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4200"/>
        <c:axId val="233421456"/>
      </c:lineChart>
      <c:catAx>
        <c:axId val="233424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1456"/>
        <c:crosses val="autoZero"/>
        <c:auto val="1"/>
        <c:lblAlgn val="ctr"/>
        <c:lblOffset val="100"/>
        <c:noMultiLvlLbl val="0"/>
      </c:catAx>
      <c:valAx>
        <c:axId val="23342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wages and trend (linear),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1745241055394395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graphs'!$W$8</c:f>
              <c:strCache>
                <c:ptCount val="1"/>
                <c:pt idx="0">
                  <c:v>Log real wages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graphs'!$W$9:$W$274</c:f>
              <c:numCache>
                <c:formatCode>0.00</c:formatCode>
                <c:ptCount val="266"/>
                <c:pt idx="0">
                  <c:v>11.131298946341905</c:v>
                </c:pt>
                <c:pt idx="1">
                  <c:v>11.153389288750464</c:v>
                </c:pt>
                <c:pt idx="2">
                  <c:v>11.152410404600142</c:v>
                </c:pt>
                <c:pt idx="3">
                  <c:v>11.147367647453919</c:v>
                </c:pt>
                <c:pt idx="4">
                  <c:v>11.17110562202242</c:v>
                </c:pt>
                <c:pt idx="5">
                  <c:v>11.175336325775721</c:v>
                </c:pt>
                <c:pt idx="6">
                  <c:v>11.167228997457819</c:v>
                </c:pt>
                <c:pt idx="7">
                  <c:v>11.157519556734801</c:v>
                </c:pt>
                <c:pt idx="8">
                  <c:v>11.192281837778658</c:v>
                </c:pt>
                <c:pt idx="9">
                  <c:v>11.176986419510675</c:v>
                </c:pt>
                <c:pt idx="10">
                  <c:v>11.178971793230629</c:v>
                </c:pt>
                <c:pt idx="11">
                  <c:v>11.164423716219131</c:v>
                </c:pt>
                <c:pt idx="12">
                  <c:v>11.179682052634297</c:v>
                </c:pt>
                <c:pt idx="13">
                  <c:v>11.174024750066282</c:v>
                </c:pt>
                <c:pt idx="14">
                  <c:v>11.182942763986368</c:v>
                </c:pt>
                <c:pt idx="15">
                  <c:v>11.199379881928529</c:v>
                </c:pt>
                <c:pt idx="16">
                  <c:v>11.208075588896081</c:v>
                </c:pt>
                <c:pt idx="17">
                  <c:v>11.199925584534158</c:v>
                </c:pt>
                <c:pt idx="18">
                  <c:v>11.235123501118155</c:v>
                </c:pt>
                <c:pt idx="19">
                  <c:v>11.255696926228195</c:v>
                </c:pt>
                <c:pt idx="20">
                  <c:v>11.26664394304715</c:v>
                </c:pt>
                <c:pt idx="21">
                  <c:v>11.272974795339637</c:v>
                </c:pt>
                <c:pt idx="22">
                  <c:v>11.296788559681543</c:v>
                </c:pt>
                <c:pt idx="23">
                  <c:v>11.305542477580902</c:v>
                </c:pt>
                <c:pt idx="24">
                  <c:v>11.309984620973538</c:v>
                </c:pt>
                <c:pt idx="25">
                  <c:v>11.337599788006511</c:v>
                </c:pt>
                <c:pt idx="26">
                  <c:v>11.307515889888565</c:v>
                </c:pt>
                <c:pt idx="27">
                  <c:v>11.336665499554869</c:v>
                </c:pt>
                <c:pt idx="28">
                  <c:v>11.332484491711236</c:v>
                </c:pt>
                <c:pt idx="29">
                  <c:v>11.345550473206913</c:v>
                </c:pt>
                <c:pt idx="30">
                  <c:v>11.341543848214608</c:v>
                </c:pt>
                <c:pt idx="31">
                  <c:v>11.347234087762999</c:v>
                </c:pt>
                <c:pt idx="32">
                  <c:v>11.370729189459983</c:v>
                </c:pt>
                <c:pt idx="33">
                  <c:v>11.372336257428659</c:v>
                </c:pt>
                <c:pt idx="34">
                  <c:v>11.393578707337662</c:v>
                </c:pt>
                <c:pt idx="35">
                  <c:v>11.392781153128166</c:v>
                </c:pt>
                <c:pt idx="36">
                  <c:v>11.413834562325997</c:v>
                </c:pt>
                <c:pt idx="37">
                  <c:v>11.414332123706986</c:v>
                </c:pt>
                <c:pt idx="38">
                  <c:v>11.417015105093871</c:v>
                </c:pt>
                <c:pt idx="39">
                  <c:v>11.438005974813638</c:v>
                </c:pt>
                <c:pt idx="40">
                  <c:v>11.430707774688278</c:v>
                </c:pt>
                <c:pt idx="41">
                  <c:v>11.434679388002793</c:v>
                </c:pt>
                <c:pt idx="42">
                  <c:v>11.445716715276779</c:v>
                </c:pt>
                <c:pt idx="43">
                  <c:v>11.464712720268981</c:v>
                </c:pt>
                <c:pt idx="44">
                  <c:v>11.469628659216903</c:v>
                </c:pt>
                <c:pt idx="45">
                  <c:v>11.464959960675353</c:v>
                </c:pt>
                <c:pt idx="46">
                  <c:v>11.4559213304533</c:v>
                </c:pt>
                <c:pt idx="47">
                  <c:v>11.443990195510883</c:v>
                </c:pt>
                <c:pt idx="48">
                  <c:v>11.454184314209709</c:v>
                </c:pt>
                <c:pt idx="49">
                  <c:v>11.472439435512767</c:v>
                </c:pt>
                <c:pt idx="50">
                  <c:v>11.485454803624837</c:v>
                </c:pt>
                <c:pt idx="51">
                  <c:v>11.486874787770287</c:v>
                </c:pt>
                <c:pt idx="52">
                  <c:v>11.512925464970229</c:v>
                </c:pt>
                <c:pt idx="53">
                  <c:v>11.498446143705394</c:v>
                </c:pt>
                <c:pt idx="54">
                  <c:v>11.498670497834695</c:v>
                </c:pt>
                <c:pt idx="55">
                  <c:v>11.502415886858369</c:v>
                </c:pt>
                <c:pt idx="56">
                  <c:v>11.498110379185087</c:v>
                </c:pt>
                <c:pt idx="57">
                  <c:v>11.502726573816744</c:v>
                </c:pt>
                <c:pt idx="58">
                  <c:v>11.501703311200302</c:v>
                </c:pt>
                <c:pt idx="59">
                  <c:v>11.50869116083144</c:v>
                </c:pt>
                <c:pt idx="60">
                  <c:v>11.505500709288768</c:v>
                </c:pt>
                <c:pt idx="61">
                  <c:v>11.52735420162235</c:v>
                </c:pt>
                <c:pt idx="62">
                  <c:v>11.542228741466165</c:v>
                </c:pt>
                <c:pt idx="63">
                  <c:v>11.536616951209934</c:v>
                </c:pt>
                <c:pt idx="64">
                  <c:v>11.525224520557245</c:v>
                </c:pt>
                <c:pt idx="65">
                  <c:v>11.534904371689004</c:v>
                </c:pt>
                <c:pt idx="66">
                  <c:v>11.55238067220361</c:v>
                </c:pt>
                <c:pt idx="67">
                  <c:v>11.551573669949631</c:v>
                </c:pt>
                <c:pt idx="68">
                  <c:v>11.572525340460162</c:v>
                </c:pt>
                <c:pt idx="69">
                  <c:v>11.583908691550441</c:v>
                </c:pt>
                <c:pt idx="70">
                  <c:v>11.598998902231882</c:v>
                </c:pt>
                <c:pt idx="71">
                  <c:v>11.601195107982056</c:v>
                </c:pt>
                <c:pt idx="72">
                  <c:v>11.629704412469383</c:v>
                </c:pt>
                <c:pt idx="73">
                  <c:v>11.663937584111626</c:v>
                </c:pt>
                <c:pt idx="74">
                  <c:v>11.65394166301958</c:v>
                </c:pt>
                <c:pt idx="75">
                  <c:v>11.652429087285398</c:v>
                </c:pt>
                <c:pt idx="76">
                  <c:v>11.657992012888169</c:v>
                </c:pt>
                <c:pt idx="77">
                  <c:v>11.657586818776371</c:v>
                </c:pt>
                <c:pt idx="78">
                  <c:v>11.69268526373008</c:v>
                </c:pt>
                <c:pt idx="79">
                  <c:v>11.702247256238657</c:v>
                </c:pt>
                <c:pt idx="80">
                  <c:v>11.742929152579253</c:v>
                </c:pt>
                <c:pt idx="81">
                  <c:v>11.704324058028314</c:v>
                </c:pt>
                <c:pt idx="82">
                  <c:v>11.722702300673463</c:v>
                </c:pt>
                <c:pt idx="83">
                  <c:v>11.704151701604379</c:v>
                </c:pt>
                <c:pt idx="84">
                  <c:v>11.70082284577474</c:v>
                </c:pt>
                <c:pt idx="85">
                  <c:v>11.701736337203933</c:v>
                </c:pt>
                <c:pt idx="86">
                  <c:v>11.705961770992568</c:v>
                </c:pt>
                <c:pt idx="87">
                  <c:v>11.69774390196277</c:v>
                </c:pt>
                <c:pt idx="88">
                  <c:v>11.690881445883324</c:v>
                </c:pt>
                <c:pt idx="89">
                  <c:v>11.668620618930351</c:v>
                </c:pt>
                <c:pt idx="90">
                  <c:v>11.66878591225824</c:v>
                </c:pt>
                <c:pt idx="91">
                  <c:v>11.676761235385628</c:v>
                </c:pt>
                <c:pt idx="92">
                  <c:v>11.681246624405796</c:v>
                </c:pt>
                <c:pt idx="93">
                  <c:v>11.689907589078414</c:v>
                </c:pt>
                <c:pt idx="94">
                  <c:v>11.70287013544965</c:v>
                </c:pt>
                <c:pt idx="95">
                  <c:v>11.711198923156596</c:v>
                </c:pt>
                <c:pt idx="96">
                  <c:v>11.713666088057316</c:v>
                </c:pt>
                <c:pt idx="97">
                  <c:v>11.735360800957386</c:v>
                </c:pt>
                <c:pt idx="98">
                  <c:v>11.710330775247918</c:v>
                </c:pt>
                <c:pt idx="99">
                  <c:v>11.720579593419018</c:v>
                </c:pt>
                <c:pt idx="100">
                  <c:v>11.718134717762569</c:v>
                </c:pt>
                <c:pt idx="101">
                  <c:v>11.715646842270109</c:v>
                </c:pt>
                <c:pt idx="102">
                  <c:v>11.713419988891179</c:v>
                </c:pt>
                <c:pt idx="103">
                  <c:v>11.690156825977752</c:v>
                </c:pt>
                <c:pt idx="104">
                  <c:v>11.677181594339574</c:v>
                </c:pt>
                <c:pt idx="105">
                  <c:v>11.675691982863086</c:v>
                </c:pt>
                <c:pt idx="106">
                  <c:v>11.681692024818107</c:v>
                </c:pt>
                <c:pt idx="107">
                  <c:v>11.668763032889711</c:v>
                </c:pt>
                <c:pt idx="108">
                  <c:v>11.66050345072334</c:v>
                </c:pt>
                <c:pt idx="109">
                  <c:v>11.663088312878202</c:v>
                </c:pt>
                <c:pt idx="110">
                  <c:v>11.656700455118834</c:v>
                </c:pt>
                <c:pt idx="111">
                  <c:v>11.64878770845522</c:v>
                </c:pt>
                <c:pt idx="112">
                  <c:v>11.657929788322498</c:v>
                </c:pt>
                <c:pt idx="113">
                  <c:v>11.670498852074989</c:v>
                </c:pt>
                <c:pt idx="114">
                  <c:v>11.678648843772883</c:v>
                </c:pt>
                <c:pt idx="115">
                  <c:v>11.678371373528755</c:v>
                </c:pt>
                <c:pt idx="116">
                  <c:v>11.692074879935047</c:v>
                </c:pt>
                <c:pt idx="117">
                  <c:v>11.675863154943135</c:v>
                </c:pt>
                <c:pt idx="118">
                  <c:v>11.687380665113706</c:v>
                </c:pt>
                <c:pt idx="119">
                  <c:v>11.697822559846722</c:v>
                </c:pt>
                <c:pt idx="120">
                  <c:v>11.711944017506925</c:v>
                </c:pt>
                <c:pt idx="121">
                  <c:v>11.706858482567428</c:v>
                </c:pt>
                <c:pt idx="122">
                  <c:v>11.717359452310484</c:v>
                </c:pt>
                <c:pt idx="123">
                  <c:v>11.711301038535344</c:v>
                </c:pt>
                <c:pt idx="124">
                  <c:v>11.735276431740873</c:v>
                </c:pt>
                <c:pt idx="125">
                  <c:v>11.744853287858792</c:v>
                </c:pt>
                <c:pt idx="126">
                  <c:v>11.747277829779685</c:v>
                </c:pt>
                <c:pt idx="127">
                  <c:v>11.747840946267043</c:v>
                </c:pt>
                <c:pt idx="128">
                  <c:v>11.753995138767049</c:v>
                </c:pt>
                <c:pt idx="129">
                  <c:v>11.759820973113099</c:v>
                </c:pt>
                <c:pt idx="130">
                  <c:v>11.768639921137423</c:v>
                </c:pt>
                <c:pt idx="131">
                  <c:v>11.785275366305775</c:v>
                </c:pt>
                <c:pt idx="132">
                  <c:v>11.803649950537944</c:v>
                </c:pt>
                <c:pt idx="133">
                  <c:v>11.81134005988814</c:v>
                </c:pt>
                <c:pt idx="134">
                  <c:v>11.822842671630925</c:v>
                </c:pt>
                <c:pt idx="135">
                  <c:v>11.832315964307149</c:v>
                </c:pt>
                <c:pt idx="136">
                  <c:v>11.840096392184918</c:v>
                </c:pt>
                <c:pt idx="137">
                  <c:v>11.853697063310799</c:v>
                </c:pt>
                <c:pt idx="138">
                  <c:v>11.853879829332804</c:v>
                </c:pt>
                <c:pt idx="139">
                  <c:v>11.86385160256596</c:v>
                </c:pt>
                <c:pt idx="140">
                  <c:v>11.877791300085093</c:v>
                </c:pt>
                <c:pt idx="141">
                  <c:v>11.8794630518725</c:v>
                </c:pt>
                <c:pt idx="142">
                  <c:v>11.867285904552007</c:v>
                </c:pt>
                <c:pt idx="143">
                  <c:v>11.872903326164016</c:v>
                </c:pt>
                <c:pt idx="144">
                  <c:v>11.868510810276309</c:v>
                </c:pt>
                <c:pt idx="145">
                  <c:v>11.870479540431866</c:v>
                </c:pt>
                <c:pt idx="146">
                  <c:v>11.87555881278773</c:v>
                </c:pt>
                <c:pt idx="147">
                  <c:v>11.87782531497294</c:v>
                </c:pt>
                <c:pt idx="148">
                  <c:v>11.877233432737679</c:v>
                </c:pt>
                <c:pt idx="149">
                  <c:v>11.871619927180795</c:v>
                </c:pt>
                <c:pt idx="150">
                  <c:v>11.876701591630011</c:v>
                </c:pt>
                <c:pt idx="151">
                  <c:v>11.877419594229867</c:v>
                </c:pt>
                <c:pt idx="152">
                  <c:v>11.86580914021455</c:v>
                </c:pt>
                <c:pt idx="153">
                  <c:v>11.880860354353132</c:v>
                </c:pt>
                <c:pt idx="154">
                  <c:v>11.882332218858975</c:v>
                </c:pt>
                <c:pt idx="155">
                  <c:v>11.889736062696391</c:v>
                </c:pt>
                <c:pt idx="156">
                  <c:v>11.891690088767065</c:v>
                </c:pt>
                <c:pt idx="157">
                  <c:v>11.895272841506509</c:v>
                </c:pt>
                <c:pt idx="158">
                  <c:v>11.910616432604337</c:v>
                </c:pt>
                <c:pt idx="159">
                  <c:v>11.908085289647106</c:v>
                </c:pt>
                <c:pt idx="160">
                  <c:v>11.915572959035506</c:v>
                </c:pt>
                <c:pt idx="161">
                  <c:v>11.920544501707733</c:v>
                </c:pt>
                <c:pt idx="162">
                  <c:v>11.921867724907443</c:v>
                </c:pt>
                <c:pt idx="163">
                  <c:v>11.927717144773645</c:v>
                </c:pt>
                <c:pt idx="164">
                  <c:v>11.92698871345376</c:v>
                </c:pt>
                <c:pt idx="165">
                  <c:v>11.922199949934257</c:v>
                </c:pt>
                <c:pt idx="166">
                  <c:v>11.928673819491584</c:v>
                </c:pt>
                <c:pt idx="167">
                  <c:v>11.934036761365952</c:v>
                </c:pt>
                <c:pt idx="168">
                  <c:v>11.979818028634833</c:v>
                </c:pt>
                <c:pt idx="169">
                  <c:v>12.009472185069102</c:v>
                </c:pt>
                <c:pt idx="170">
                  <c:v>12.007325751968677</c:v>
                </c:pt>
                <c:pt idx="171">
                  <c:v>12.036584055502917</c:v>
                </c:pt>
                <c:pt idx="172">
                  <c:v>12.033828879302657</c:v>
                </c:pt>
                <c:pt idx="173">
                  <c:v>12.051116872701011</c:v>
                </c:pt>
                <c:pt idx="174">
                  <c:v>12.065517489235734</c:v>
                </c:pt>
                <c:pt idx="175">
                  <c:v>12.059480662883395</c:v>
                </c:pt>
                <c:pt idx="176">
                  <c:v>12.084843445428209</c:v>
                </c:pt>
                <c:pt idx="177">
                  <c:v>12.116840141267764</c:v>
                </c:pt>
                <c:pt idx="178">
                  <c:v>12.136924596845017</c:v>
                </c:pt>
                <c:pt idx="179">
                  <c:v>12.146942867698394</c:v>
                </c:pt>
                <c:pt idx="180">
                  <c:v>12.139382269084798</c:v>
                </c:pt>
                <c:pt idx="181">
                  <c:v>12.1622743241228</c:v>
                </c:pt>
                <c:pt idx="182">
                  <c:v>12.180474810130844</c:v>
                </c:pt>
                <c:pt idx="183">
                  <c:v>12.202673762523084</c:v>
                </c:pt>
                <c:pt idx="184">
                  <c:v>12.226686059862926</c:v>
                </c:pt>
                <c:pt idx="185">
                  <c:v>12.207936156341788</c:v>
                </c:pt>
                <c:pt idx="186">
                  <c:v>12.219563849672598</c:v>
                </c:pt>
                <c:pt idx="187">
                  <c:v>12.223873604101303</c:v>
                </c:pt>
                <c:pt idx="188">
                  <c:v>12.224873666719166</c:v>
                </c:pt>
                <c:pt idx="189">
                  <c:v>12.226094944418207</c:v>
                </c:pt>
                <c:pt idx="190">
                  <c:v>12.225922929642818</c:v>
                </c:pt>
                <c:pt idx="191">
                  <c:v>12.23603366264032</c:v>
                </c:pt>
                <c:pt idx="192">
                  <c:v>12.241097650145292</c:v>
                </c:pt>
                <c:pt idx="193">
                  <c:v>12.250168180275848</c:v>
                </c:pt>
                <c:pt idx="194">
                  <c:v>12.263482386480471</c:v>
                </c:pt>
                <c:pt idx="195">
                  <c:v>12.270237868255622</c:v>
                </c:pt>
                <c:pt idx="196">
                  <c:v>12.291178812447852</c:v>
                </c:pt>
                <c:pt idx="197">
                  <c:v>12.283858307172233</c:v>
                </c:pt>
                <c:pt idx="198">
                  <c:v>12.298271427641067</c:v>
                </c:pt>
                <c:pt idx="199">
                  <c:v>12.304747475890704</c:v>
                </c:pt>
                <c:pt idx="200">
                  <c:v>12.314744840588901</c:v>
                </c:pt>
                <c:pt idx="201">
                  <c:v>12.308105048514628</c:v>
                </c:pt>
                <c:pt idx="202">
                  <c:v>12.330477347938714</c:v>
                </c:pt>
                <c:pt idx="203">
                  <c:v>12.33075175179718</c:v>
                </c:pt>
                <c:pt idx="204">
                  <c:v>12.346998506562432</c:v>
                </c:pt>
                <c:pt idx="205">
                  <c:v>12.345050246177362</c:v>
                </c:pt>
                <c:pt idx="206">
                  <c:v>12.355996633250717</c:v>
                </c:pt>
                <c:pt idx="207">
                  <c:v>12.380773917361536</c:v>
                </c:pt>
                <c:pt idx="208">
                  <c:v>12.378269806343157</c:v>
                </c:pt>
                <c:pt idx="209">
                  <c:v>12.389563469204015</c:v>
                </c:pt>
                <c:pt idx="210">
                  <c:v>12.401971735206448</c:v>
                </c:pt>
                <c:pt idx="211">
                  <c:v>12.396482869600629</c:v>
                </c:pt>
                <c:pt idx="212">
                  <c:v>12.406759691414575</c:v>
                </c:pt>
                <c:pt idx="213">
                  <c:v>12.380111492194317</c:v>
                </c:pt>
                <c:pt idx="214">
                  <c:v>12.365109809811571</c:v>
                </c:pt>
                <c:pt idx="215">
                  <c:v>12.349461397642978</c:v>
                </c:pt>
                <c:pt idx="216">
                  <c:v>12.34493286534933</c:v>
                </c:pt>
                <c:pt idx="217">
                  <c:v>12.34852732500039</c:v>
                </c:pt>
                <c:pt idx="218">
                  <c:v>12.339964745449722</c:v>
                </c:pt>
                <c:pt idx="219">
                  <c:v>12.364921882645994</c:v>
                </c:pt>
                <c:pt idx="220">
                  <c:v>12.361621157458579</c:v>
                </c:pt>
                <c:pt idx="221">
                  <c:v>12.356877833958665</c:v>
                </c:pt>
                <c:pt idx="222">
                  <c:v>12.365827955826305</c:v>
                </c:pt>
                <c:pt idx="223">
                  <c:v>12.360841690831119</c:v>
                </c:pt>
                <c:pt idx="224">
                  <c:v>12.367148877568551</c:v>
                </c:pt>
                <c:pt idx="225">
                  <c:v>12.36324130599122</c:v>
                </c:pt>
                <c:pt idx="226">
                  <c:v>12.353522961871773</c:v>
                </c:pt>
                <c:pt idx="227">
                  <c:v>12.358385130753438</c:v>
                </c:pt>
                <c:pt idx="228">
                  <c:v>12.376307800074096</c:v>
                </c:pt>
                <c:pt idx="229">
                  <c:v>12.361078191579955</c:v>
                </c:pt>
                <c:pt idx="230">
                  <c:v>12.362665486866169</c:v>
                </c:pt>
                <c:pt idx="231">
                  <c:v>12.352311417861774</c:v>
                </c:pt>
                <c:pt idx="232">
                  <c:v>12.371712797841322</c:v>
                </c:pt>
                <c:pt idx="233">
                  <c:v>12.396842679597157</c:v>
                </c:pt>
                <c:pt idx="234">
                  <c:v>12.389221764251959</c:v>
                </c:pt>
                <c:pt idx="235">
                  <c:v>12.397405973165673</c:v>
                </c:pt>
                <c:pt idx="236">
                  <c:v>12.40493232740252</c:v>
                </c:pt>
                <c:pt idx="237">
                  <c:v>12.39140166962863</c:v>
                </c:pt>
                <c:pt idx="238">
                  <c:v>12.391737061248122</c:v>
                </c:pt>
                <c:pt idx="239">
                  <c:v>12.401014761733176</c:v>
                </c:pt>
                <c:pt idx="240">
                  <c:v>12.419895112418596</c:v>
                </c:pt>
                <c:pt idx="241">
                  <c:v>12.410561838984604</c:v>
                </c:pt>
                <c:pt idx="242">
                  <c:v>12.416097579153133</c:v>
                </c:pt>
                <c:pt idx="243">
                  <c:v>12.42939974456624</c:v>
                </c:pt>
                <c:pt idx="244">
                  <c:v>12.426389420463883</c:v>
                </c:pt>
                <c:pt idx="245">
                  <c:v>12.43594092548383</c:v>
                </c:pt>
                <c:pt idx="246">
                  <c:v>12.442893543807124</c:v>
                </c:pt>
                <c:pt idx="247">
                  <c:v>12.442795407248601</c:v>
                </c:pt>
                <c:pt idx="248">
                  <c:v>12.450251363327</c:v>
                </c:pt>
                <c:pt idx="249">
                  <c:v>12.458384180915086</c:v>
                </c:pt>
                <c:pt idx="250">
                  <c:v>12.465519502054192</c:v>
                </c:pt>
                <c:pt idx="251">
                  <c:v>12.459372281468923</c:v>
                </c:pt>
                <c:pt idx="252">
                  <c:v>12.466010737209299</c:v>
                </c:pt>
                <c:pt idx="253">
                  <c:v>12.467623414408715</c:v>
                </c:pt>
                <c:pt idx="254">
                  <c:v>12.479242553547044</c:v>
                </c:pt>
                <c:pt idx="255">
                  <c:v>12.492028576969904</c:v>
                </c:pt>
                <c:pt idx="256">
                  <c:v>12.485630086389104</c:v>
                </c:pt>
                <c:pt idx="257">
                  <c:v>12.503134703955594</c:v>
                </c:pt>
                <c:pt idx="258">
                  <c:v>12.506585465394135</c:v>
                </c:pt>
                <c:pt idx="259">
                  <c:v>12.514029769323283</c:v>
                </c:pt>
                <c:pt idx="260">
                  <c:v>12.506347835498731</c:v>
                </c:pt>
                <c:pt idx="261">
                  <c:v>12.403619961824495</c:v>
                </c:pt>
                <c:pt idx="262">
                  <c:v>12.4734400141256</c:v>
                </c:pt>
                <c:pt idx="263">
                  <c:v>12.503156758779403</c:v>
                </c:pt>
                <c:pt idx="264">
                  <c:v>12.483555214604374</c:v>
                </c:pt>
                <c:pt idx="265">
                  <c:v>12.511427491603238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6EF-49F5-A07F-657ABB246795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graphs'!$AE$9:$AE$274</c:f>
              <c:numCache>
                <c:formatCode>0.00</c:formatCode>
                <c:ptCount val="266"/>
                <c:pt idx="0">
                  <c:v>11.178054928776293</c:v>
                </c:pt>
                <c:pt idx="1">
                  <c:v>11.183249974437013</c:v>
                </c:pt>
                <c:pt idx="2">
                  <c:v>11.188445020097731</c:v>
                </c:pt>
                <c:pt idx="3">
                  <c:v>11.19364006575845</c:v>
                </c:pt>
                <c:pt idx="4">
                  <c:v>11.19883511141917</c:v>
                </c:pt>
                <c:pt idx="5">
                  <c:v>11.204030157079888</c:v>
                </c:pt>
                <c:pt idx="6">
                  <c:v>11.209225202740607</c:v>
                </c:pt>
                <c:pt idx="7">
                  <c:v>11.214420248401327</c:v>
                </c:pt>
                <c:pt idx="8">
                  <c:v>11.219615294062045</c:v>
                </c:pt>
                <c:pt idx="9">
                  <c:v>11.224810339722763</c:v>
                </c:pt>
                <c:pt idx="10">
                  <c:v>11.230005385383484</c:v>
                </c:pt>
                <c:pt idx="11">
                  <c:v>11.235200431044202</c:v>
                </c:pt>
                <c:pt idx="12">
                  <c:v>11.24039547670492</c:v>
                </c:pt>
                <c:pt idx="13">
                  <c:v>11.24559052236564</c:v>
                </c:pt>
                <c:pt idx="14">
                  <c:v>11.250785568026359</c:v>
                </c:pt>
                <c:pt idx="15">
                  <c:v>11.255980613687077</c:v>
                </c:pt>
                <c:pt idx="16">
                  <c:v>11.261175659347797</c:v>
                </c:pt>
                <c:pt idx="17">
                  <c:v>11.266370705008516</c:v>
                </c:pt>
                <c:pt idx="18">
                  <c:v>11.271565750669236</c:v>
                </c:pt>
                <c:pt idx="19">
                  <c:v>11.276760796329954</c:v>
                </c:pt>
                <c:pt idx="20">
                  <c:v>11.281955841990673</c:v>
                </c:pt>
                <c:pt idx="21">
                  <c:v>11.287150887651393</c:v>
                </c:pt>
                <c:pt idx="22">
                  <c:v>11.292345933312111</c:v>
                </c:pt>
                <c:pt idx="23">
                  <c:v>11.29754097897283</c:v>
                </c:pt>
                <c:pt idx="24">
                  <c:v>11.30273602463355</c:v>
                </c:pt>
                <c:pt idx="25">
                  <c:v>11.307931070294268</c:v>
                </c:pt>
                <c:pt idx="26">
                  <c:v>11.313126115954987</c:v>
                </c:pt>
                <c:pt idx="27">
                  <c:v>11.318321161615707</c:v>
                </c:pt>
                <c:pt idx="28">
                  <c:v>11.323516207276425</c:v>
                </c:pt>
                <c:pt idx="29">
                  <c:v>11.328711252937143</c:v>
                </c:pt>
                <c:pt idx="30">
                  <c:v>11.333906298597864</c:v>
                </c:pt>
                <c:pt idx="31">
                  <c:v>11.339101344258582</c:v>
                </c:pt>
                <c:pt idx="32">
                  <c:v>11.3442963899193</c:v>
                </c:pt>
                <c:pt idx="33">
                  <c:v>11.34949143558002</c:v>
                </c:pt>
                <c:pt idx="34">
                  <c:v>11.354686481240739</c:v>
                </c:pt>
                <c:pt idx="35">
                  <c:v>11.359881526901457</c:v>
                </c:pt>
                <c:pt idx="36">
                  <c:v>11.365076572562177</c:v>
                </c:pt>
                <c:pt idx="37">
                  <c:v>11.370271618222896</c:v>
                </c:pt>
                <c:pt idx="38">
                  <c:v>11.375466663883614</c:v>
                </c:pt>
                <c:pt idx="39">
                  <c:v>11.380661709544334</c:v>
                </c:pt>
                <c:pt idx="40">
                  <c:v>11.385856755205053</c:v>
                </c:pt>
                <c:pt idx="41">
                  <c:v>11.391051800865771</c:v>
                </c:pt>
                <c:pt idx="42">
                  <c:v>11.396246846526491</c:v>
                </c:pt>
                <c:pt idx="43">
                  <c:v>11.40144189218721</c:v>
                </c:pt>
                <c:pt idx="44">
                  <c:v>11.406636937847928</c:v>
                </c:pt>
                <c:pt idx="45">
                  <c:v>11.411831983508648</c:v>
                </c:pt>
                <c:pt idx="46">
                  <c:v>11.417027029169367</c:v>
                </c:pt>
                <c:pt idx="47">
                  <c:v>11.422222074830085</c:v>
                </c:pt>
                <c:pt idx="48">
                  <c:v>11.427417120490805</c:v>
                </c:pt>
                <c:pt idx="49">
                  <c:v>11.432612166151523</c:v>
                </c:pt>
                <c:pt idx="50">
                  <c:v>11.437807211812242</c:v>
                </c:pt>
                <c:pt idx="51">
                  <c:v>11.443002257472962</c:v>
                </c:pt>
                <c:pt idx="52">
                  <c:v>11.44819730313368</c:v>
                </c:pt>
                <c:pt idx="53">
                  <c:v>11.453392348794399</c:v>
                </c:pt>
                <c:pt idx="54">
                  <c:v>11.458587394455119</c:v>
                </c:pt>
                <c:pt idx="55">
                  <c:v>11.463782440115837</c:v>
                </c:pt>
                <c:pt idx="56">
                  <c:v>11.468977485776556</c:v>
                </c:pt>
                <c:pt idx="57">
                  <c:v>11.474172531437276</c:v>
                </c:pt>
                <c:pt idx="58">
                  <c:v>11.479367577097994</c:v>
                </c:pt>
                <c:pt idx="59">
                  <c:v>11.484562622758714</c:v>
                </c:pt>
                <c:pt idx="60">
                  <c:v>11.489757668419433</c:v>
                </c:pt>
                <c:pt idx="61">
                  <c:v>11.494952714080151</c:v>
                </c:pt>
                <c:pt idx="62">
                  <c:v>11.500147759740871</c:v>
                </c:pt>
                <c:pt idx="63">
                  <c:v>11.50534280540159</c:v>
                </c:pt>
                <c:pt idx="64">
                  <c:v>11.510537851062308</c:v>
                </c:pt>
                <c:pt idx="65">
                  <c:v>11.515732896723028</c:v>
                </c:pt>
                <c:pt idx="66">
                  <c:v>11.520927942383747</c:v>
                </c:pt>
                <c:pt idx="67">
                  <c:v>11.526122988044465</c:v>
                </c:pt>
                <c:pt idx="68">
                  <c:v>11.531318033705185</c:v>
                </c:pt>
                <c:pt idx="69">
                  <c:v>11.536513079365903</c:v>
                </c:pt>
                <c:pt idx="70">
                  <c:v>11.541708125026622</c:v>
                </c:pt>
                <c:pt idx="71">
                  <c:v>11.546903170687342</c:v>
                </c:pt>
                <c:pt idx="72">
                  <c:v>11.55209821634806</c:v>
                </c:pt>
                <c:pt idx="73">
                  <c:v>11.557293262008779</c:v>
                </c:pt>
                <c:pt idx="74">
                  <c:v>11.562488307669499</c:v>
                </c:pt>
                <c:pt idx="75">
                  <c:v>11.567683353330217</c:v>
                </c:pt>
                <c:pt idx="76">
                  <c:v>11.572878398990936</c:v>
                </c:pt>
                <c:pt idx="77">
                  <c:v>11.578073444651656</c:v>
                </c:pt>
                <c:pt idx="78">
                  <c:v>11.583268490312374</c:v>
                </c:pt>
                <c:pt idx="79">
                  <c:v>11.588463535973093</c:v>
                </c:pt>
                <c:pt idx="80">
                  <c:v>11.593658581633813</c:v>
                </c:pt>
                <c:pt idx="81">
                  <c:v>11.598853627294531</c:v>
                </c:pt>
                <c:pt idx="82">
                  <c:v>11.604048672955249</c:v>
                </c:pt>
                <c:pt idx="83">
                  <c:v>11.60924371861597</c:v>
                </c:pt>
                <c:pt idx="84">
                  <c:v>11.614438764276688</c:v>
                </c:pt>
                <c:pt idx="85">
                  <c:v>11.619633809937406</c:v>
                </c:pt>
                <c:pt idx="86">
                  <c:v>11.624828855598127</c:v>
                </c:pt>
                <c:pt idx="87">
                  <c:v>11.630023901258845</c:v>
                </c:pt>
                <c:pt idx="88">
                  <c:v>11.635218946919563</c:v>
                </c:pt>
                <c:pt idx="89">
                  <c:v>11.640413992580283</c:v>
                </c:pt>
                <c:pt idx="90">
                  <c:v>11.645609038241002</c:v>
                </c:pt>
                <c:pt idx="91">
                  <c:v>11.650804083901722</c:v>
                </c:pt>
                <c:pt idx="92">
                  <c:v>11.65599912956244</c:v>
                </c:pt>
                <c:pt idx="93">
                  <c:v>11.661194175223159</c:v>
                </c:pt>
                <c:pt idx="94">
                  <c:v>11.666389220883879</c:v>
                </c:pt>
                <c:pt idx="95">
                  <c:v>11.671584266544597</c:v>
                </c:pt>
                <c:pt idx="96">
                  <c:v>11.676779312205316</c:v>
                </c:pt>
                <c:pt idx="97">
                  <c:v>11.681974357866036</c:v>
                </c:pt>
                <c:pt idx="98">
                  <c:v>11.687169403526754</c:v>
                </c:pt>
                <c:pt idx="99">
                  <c:v>11.692364449187473</c:v>
                </c:pt>
                <c:pt idx="100">
                  <c:v>11.697559494848193</c:v>
                </c:pt>
                <c:pt idx="101">
                  <c:v>11.702754540508911</c:v>
                </c:pt>
                <c:pt idx="102">
                  <c:v>11.707949586169629</c:v>
                </c:pt>
                <c:pt idx="103">
                  <c:v>11.71314463183035</c:v>
                </c:pt>
                <c:pt idx="104">
                  <c:v>11.718339677491068</c:v>
                </c:pt>
                <c:pt idx="105">
                  <c:v>11.723534723151786</c:v>
                </c:pt>
                <c:pt idx="106">
                  <c:v>11.728729768812507</c:v>
                </c:pt>
                <c:pt idx="107">
                  <c:v>11.733924814473225</c:v>
                </c:pt>
                <c:pt idx="108">
                  <c:v>11.739119860133943</c:v>
                </c:pt>
                <c:pt idx="109">
                  <c:v>11.744314905794663</c:v>
                </c:pt>
                <c:pt idx="110">
                  <c:v>11.749509951455382</c:v>
                </c:pt>
                <c:pt idx="111">
                  <c:v>11.7547049971161</c:v>
                </c:pt>
                <c:pt idx="112">
                  <c:v>11.75990004277682</c:v>
                </c:pt>
                <c:pt idx="113">
                  <c:v>11.765095088437539</c:v>
                </c:pt>
                <c:pt idx="114">
                  <c:v>11.770290134098257</c:v>
                </c:pt>
                <c:pt idx="115">
                  <c:v>11.775485179758977</c:v>
                </c:pt>
                <c:pt idx="116">
                  <c:v>11.780680225419696</c:v>
                </c:pt>
                <c:pt idx="117">
                  <c:v>11.785875271080414</c:v>
                </c:pt>
                <c:pt idx="118">
                  <c:v>11.791070316741134</c:v>
                </c:pt>
                <c:pt idx="119">
                  <c:v>11.796265362401853</c:v>
                </c:pt>
                <c:pt idx="120">
                  <c:v>11.801460408062571</c:v>
                </c:pt>
                <c:pt idx="121">
                  <c:v>11.806655453723291</c:v>
                </c:pt>
                <c:pt idx="122">
                  <c:v>11.811850499384009</c:v>
                </c:pt>
                <c:pt idx="123">
                  <c:v>11.817045545044728</c:v>
                </c:pt>
                <c:pt idx="124">
                  <c:v>11.822240590705448</c:v>
                </c:pt>
                <c:pt idx="125">
                  <c:v>11.827435636366166</c:v>
                </c:pt>
                <c:pt idx="126">
                  <c:v>11.832630682026885</c:v>
                </c:pt>
                <c:pt idx="127">
                  <c:v>11.837825727687605</c:v>
                </c:pt>
                <c:pt idx="128">
                  <c:v>11.843020773348323</c:v>
                </c:pt>
                <c:pt idx="129">
                  <c:v>11.848215819009042</c:v>
                </c:pt>
                <c:pt idx="130">
                  <c:v>11.853410864669762</c:v>
                </c:pt>
                <c:pt idx="131">
                  <c:v>11.85860591033048</c:v>
                </c:pt>
                <c:pt idx="132">
                  <c:v>11.863800955991199</c:v>
                </c:pt>
                <c:pt idx="133">
                  <c:v>11.868996001651919</c:v>
                </c:pt>
                <c:pt idx="134">
                  <c:v>11.874191047312637</c:v>
                </c:pt>
                <c:pt idx="135">
                  <c:v>11.879386092973357</c:v>
                </c:pt>
                <c:pt idx="136">
                  <c:v>11.884581138634076</c:v>
                </c:pt>
                <c:pt idx="137">
                  <c:v>11.889776184294794</c:v>
                </c:pt>
                <c:pt idx="138">
                  <c:v>11.894971229955514</c:v>
                </c:pt>
                <c:pt idx="139">
                  <c:v>11.900166275616233</c:v>
                </c:pt>
                <c:pt idx="140">
                  <c:v>11.905361321276951</c:v>
                </c:pt>
                <c:pt idx="141">
                  <c:v>11.910556366937671</c:v>
                </c:pt>
                <c:pt idx="142">
                  <c:v>11.915751412598389</c:v>
                </c:pt>
                <c:pt idx="143">
                  <c:v>11.920946458259108</c:v>
                </c:pt>
                <c:pt idx="144">
                  <c:v>11.926141503919828</c:v>
                </c:pt>
                <c:pt idx="145">
                  <c:v>11.931336549580546</c:v>
                </c:pt>
                <c:pt idx="146">
                  <c:v>11.936531595241265</c:v>
                </c:pt>
                <c:pt idx="147">
                  <c:v>11.941726640901985</c:v>
                </c:pt>
                <c:pt idx="148">
                  <c:v>11.946921686562703</c:v>
                </c:pt>
                <c:pt idx="149">
                  <c:v>11.952116732223422</c:v>
                </c:pt>
                <c:pt idx="150">
                  <c:v>11.957311777884142</c:v>
                </c:pt>
                <c:pt idx="151">
                  <c:v>11.96250682354486</c:v>
                </c:pt>
                <c:pt idx="152">
                  <c:v>11.967701869205579</c:v>
                </c:pt>
                <c:pt idx="153">
                  <c:v>11.972896914866299</c:v>
                </c:pt>
                <c:pt idx="154">
                  <c:v>11.978091960527017</c:v>
                </c:pt>
                <c:pt idx="155">
                  <c:v>11.983287006187735</c:v>
                </c:pt>
                <c:pt idx="156">
                  <c:v>11.988482051848456</c:v>
                </c:pt>
                <c:pt idx="157">
                  <c:v>11.993677097509174</c:v>
                </c:pt>
                <c:pt idx="158">
                  <c:v>11.998872143169892</c:v>
                </c:pt>
                <c:pt idx="159">
                  <c:v>12.004067188830613</c:v>
                </c:pt>
                <c:pt idx="160">
                  <c:v>12.009262234491331</c:v>
                </c:pt>
                <c:pt idx="161">
                  <c:v>12.014457280152049</c:v>
                </c:pt>
                <c:pt idx="162">
                  <c:v>12.019652325812769</c:v>
                </c:pt>
                <c:pt idx="163">
                  <c:v>12.024847371473488</c:v>
                </c:pt>
                <c:pt idx="164">
                  <c:v>12.030042417134208</c:v>
                </c:pt>
                <c:pt idx="165">
                  <c:v>12.035237462794926</c:v>
                </c:pt>
                <c:pt idx="166">
                  <c:v>12.040432508455645</c:v>
                </c:pt>
                <c:pt idx="167">
                  <c:v>12.045627554116365</c:v>
                </c:pt>
                <c:pt idx="168">
                  <c:v>12.050822599777083</c:v>
                </c:pt>
                <c:pt idx="169">
                  <c:v>12.056017645437802</c:v>
                </c:pt>
                <c:pt idx="170">
                  <c:v>12.061212691098522</c:v>
                </c:pt>
                <c:pt idx="171">
                  <c:v>12.06640773675924</c:v>
                </c:pt>
                <c:pt idx="172">
                  <c:v>12.071602782419959</c:v>
                </c:pt>
                <c:pt idx="173">
                  <c:v>12.076797828080679</c:v>
                </c:pt>
                <c:pt idx="174">
                  <c:v>12.081992873741397</c:v>
                </c:pt>
                <c:pt idx="175">
                  <c:v>12.087187919402115</c:v>
                </c:pt>
                <c:pt idx="176">
                  <c:v>12.092382965062836</c:v>
                </c:pt>
                <c:pt idx="177">
                  <c:v>12.097578010723554</c:v>
                </c:pt>
                <c:pt idx="178">
                  <c:v>12.102773056384272</c:v>
                </c:pt>
                <c:pt idx="179">
                  <c:v>12.107968102044993</c:v>
                </c:pt>
                <c:pt idx="180">
                  <c:v>12.113163147705711</c:v>
                </c:pt>
                <c:pt idx="181">
                  <c:v>12.118358193366429</c:v>
                </c:pt>
                <c:pt idx="182">
                  <c:v>12.123553239027149</c:v>
                </c:pt>
                <c:pt idx="183">
                  <c:v>12.128748284687868</c:v>
                </c:pt>
                <c:pt idx="184">
                  <c:v>12.133943330348586</c:v>
                </c:pt>
                <c:pt idx="185">
                  <c:v>12.139138376009306</c:v>
                </c:pt>
                <c:pt idx="186">
                  <c:v>12.144333421670025</c:v>
                </c:pt>
                <c:pt idx="187">
                  <c:v>12.149528467330743</c:v>
                </c:pt>
                <c:pt idx="188">
                  <c:v>12.154723512991463</c:v>
                </c:pt>
                <c:pt idx="189">
                  <c:v>12.159918558652182</c:v>
                </c:pt>
                <c:pt idx="190">
                  <c:v>12.1651136043129</c:v>
                </c:pt>
                <c:pt idx="191">
                  <c:v>12.17030864997362</c:v>
                </c:pt>
                <c:pt idx="192">
                  <c:v>12.175503695634339</c:v>
                </c:pt>
                <c:pt idx="193">
                  <c:v>12.180698741295057</c:v>
                </c:pt>
                <c:pt idx="194">
                  <c:v>12.185893786955777</c:v>
                </c:pt>
                <c:pt idx="195">
                  <c:v>12.191088832616495</c:v>
                </c:pt>
                <c:pt idx="196">
                  <c:v>12.196283878277214</c:v>
                </c:pt>
                <c:pt idx="197">
                  <c:v>12.201478923937934</c:v>
                </c:pt>
                <c:pt idx="198">
                  <c:v>12.206673969598652</c:v>
                </c:pt>
                <c:pt idx="199">
                  <c:v>12.211869015259371</c:v>
                </c:pt>
                <c:pt idx="200">
                  <c:v>12.217064060920091</c:v>
                </c:pt>
                <c:pt idx="201">
                  <c:v>12.222259106580809</c:v>
                </c:pt>
                <c:pt idx="202">
                  <c:v>12.227454152241528</c:v>
                </c:pt>
                <c:pt idx="203">
                  <c:v>12.232649197902248</c:v>
                </c:pt>
                <c:pt idx="204">
                  <c:v>12.237844243562966</c:v>
                </c:pt>
                <c:pt idx="205">
                  <c:v>12.243039289223685</c:v>
                </c:pt>
                <c:pt idx="206">
                  <c:v>12.248234334884405</c:v>
                </c:pt>
                <c:pt idx="207">
                  <c:v>12.253429380545123</c:v>
                </c:pt>
                <c:pt idx="208">
                  <c:v>12.258624426205841</c:v>
                </c:pt>
                <c:pt idx="209">
                  <c:v>12.263819471866562</c:v>
                </c:pt>
                <c:pt idx="210">
                  <c:v>12.26901451752728</c:v>
                </c:pt>
                <c:pt idx="211">
                  <c:v>12.274209563188</c:v>
                </c:pt>
                <c:pt idx="212">
                  <c:v>12.279404608848719</c:v>
                </c:pt>
                <c:pt idx="213">
                  <c:v>12.284599654509437</c:v>
                </c:pt>
                <c:pt idx="214">
                  <c:v>12.289794700170157</c:v>
                </c:pt>
                <c:pt idx="215">
                  <c:v>12.294989745830875</c:v>
                </c:pt>
                <c:pt idx="216">
                  <c:v>12.300184791491594</c:v>
                </c:pt>
                <c:pt idx="217">
                  <c:v>12.305379837152314</c:v>
                </c:pt>
                <c:pt idx="218">
                  <c:v>12.310574882813032</c:v>
                </c:pt>
                <c:pt idx="219">
                  <c:v>12.315769928473751</c:v>
                </c:pt>
                <c:pt idx="220">
                  <c:v>12.320964974134471</c:v>
                </c:pt>
                <c:pt idx="221">
                  <c:v>12.326160019795189</c:v>
                </c:pt>
                <c:pt idx="222">
                  <c:v>12.331355065455908</c:v>
                </c:pt>
                <c:pt idx="223">
                  <c:v>12.336550111116628</c:v>
                </c:pt>
                <c:pt idx="224">
                  <c:v>12.341745156777346</c:v>
                </c:pt>
                <c:pt idx="225">
                  <c:v>12.346940202438065</c:v>
                </c:pt>
                <c:pt idx="226">
                  <c:v>12.352135248098785</c:v>
                </c:pt>
                <c:pt idx="227">
                  <c:v>12.357330293759503</c:v>
                </c:pt>
                <c:pt idx="228">
                  <c:v>12.362525339420221</c:v>
                </c:pt>
                <c:pt idx="229">
                  <c:v>12.367720385080942</c:v>
                </c:pt>
                <c:pt idx="230">
                  <c:v>12.37291543074166</c:v>
                </c:pt>
                <c:pt idx="231">
                  <c:v>12.378110476402378</c:v>
                </c:pt>
                <c:pt idx="232">
                  <c:v>12.383305522063099</c:v>
                </c:pt>
                <c:pt idx="233">
                  <c:v>12.388500567723817</c:v>
                </c:pt>
                <c:pt idx="234">
                  <c:v>12.393695613384535</c:v>
                </c:pt>
                <c:pt idx="235">
                  <c:v>12.398890659045255</c:v>
                </c:pt>
                <c:pt idx="236">
                  <c:v>12.404085704705974</c:v>
                </c:pt>
                <c:pt idx="237">
                  <c:v>12.409280750366694</c:v>
                </c:pt>
                <c:pt idx="238">
                  <c:v>12.414475796027412</c:v>
                </c:pt>
                <c:pt idx="239">
                  <c:v>12.419670841688131</c:v>
                </c:pt>
                <c:pt idx="240">
                  <c:v>12.424865887348851</c:v>
                </c:pt>
                <c:pt idx="241">
                  <c:v>12.430060933009569</c:v>
                </c:pt>
                <c:pt idx="242">
                  <c:v>12.435255978670288</c:v>
                </c:pt>
                <c:pt idx="243">
                  <c:v>12.440451024331008</c:v>
                </c:pt>
                <c:pt idx="244">
                  <c:v>12.445646069991726</c:v>
                </c:pt>
                <c:pt idx="245">
                  <c:v>12.450841115652445</c:v>
                </c:pt>
                <c:pt idx="246">
                  <c:v>12.456036161313165</c:v>
                </c:pt>
                <c:pt idx="247">
                  <c:v>12.461231206973883</c:v>
                </c:pt>
                <c:pt idx="248">
                  <c:v>12.466426252634601</c:v>
                </c:pt>
                <c:pt idx="249">
                  <c:v>12.471621298295322</c:v>
                </c:pt>
                <c:pt idx="250">
                  <c:v>12.47681634395604</c:v>
                </c:pt>
                <c:pt idx="251">
                  <c:v>12.482011389616758</c:v>
                </c:pt>
                <c:pt idx="252">
                  <c:v>12.487206435277479</c:v>
                </c:pt>
                <c:pt idx="253">
                  <c:v>12.492401480938197</c:v>
                </c:pt>
                <c:pt idx="254">
                  <c:v>12.497596526598915</c:v>
                </c:pt>
                <c:pt idx="255">
                  <c:v>12.502791572259635</c:v>
                </c:pt>
                <c:pt idx="256">
                  <c:v>12.507986617920354</c:v>
                </c:pt>
                <c:pt idx="257">
                  <c:v>12.513181663581072</c:v>
                </c:pt>
                <c:pt idx="258">
                  <c:v>12.518376709241792</c:v>
                </c:pt>
                <c:pt idx="259">
                  <c:v>12.523571754902511</c:v>
                </c:pt>
                <c:pt idx="260">
                  <c:v>12.528766800563229</c:v>
                </c:pt>
                <c:pt idx="261">
                  <c:v>12.533961846223949</c:v>
                </c:pt>
                <c:pt idx="262">
                  <c:v>12.539156891884668</c:v>
                </c:pt>
                <c:pt idx="263">
                  <c:v>12.544351937545386</c:v>
                </c:pt>
                <c:pt idx="264">
                  <c:v>12.549546983206106</c:v>
                </c:pt>
                <c:pt idx="265">
                  <c:v>12.554742028866825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6EF-49F5-A07F-657ABB24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4592"/>
        <c:axId val="233423416"/>
      </c:lineChart>
      <c:catAx>
        <c:axId val="23342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3416"/>
        <c:crosses val="autoZero"/>
        <c:auto val="1"/>
        <c:lblAlgn val="ctr"/>
        <c:lblOffset val="100"/>
        <c:noMultiLvlLbl val="0"/>
      </c:catAx>
      <c:valAx>
        <c:axId val="23342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wages and trend </a:t>
            </a:r>
            <a:r>
              <a:rPr lang="en-US" sz="1400" b="1" i="0" u="none" strike="noStrike" baseline="0">
                <a:effectLst/>
              </a:rPr>
              <a:t>(HP)</a:t>
            </a:r>
            <a:r>
              <a:rPr lang="en-US" b="1" baseline="0"/>
              <a:t>, 1955-2021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1043486669429481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graphs'!$W$8</c:f>
              <c:strCache>
                <c:ptCount val="1"/>
                <c:pt idx="0">
                  <c:v>Log real wages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graphs'!$W$9:$W$274</c:f>
              <c:numCache>
                <c:formatCode>0.00</c:formatCode>
                <c:ptCount val="266"/>
                <c:pt idx="0">
                  <c:v>11.131298946341905</c:v>
                </c:pt>
                <c:pt idx="1">
                  <c:v>11.153389288750464</c:v>
                </c:pt>
                <c:pt idx="2">
                  <c:v>11.152410404600142</c:v>
                </c:pt>
                <c:pt idx="3">
                  <c:v>11.147367647453919</c:v>
                </c:pt>
                <c:pt idx="4">
                  <c:v>11.17110562202242</c:v>
                </c:pt>
                <c:pt idx="5">
                  <c:v>11.175336325775721</c:v>
                </c:pt>
                <c:pt idx="6">
                  <c:v>11.167228997457819</c:v>
                </c:pt>
                <c:pt idx="7">
                  <c:v>11.157519556734801</c:v>
                </c:pt>
                <c:pt idx="8">
                  <c:v>11.192281837778658</c:v>
                </c:pt>
                <c:pt idx="9">
                  <c:v>11.176986419510675</c:v>
                </c:pt>
                <c:pt idx="10">
                  <c:v>11.178971793230629</c:v>
                </c:pt>
                <c:pt idx="11">
                  <c:v>11.164423716219131</c:v>
                </c:pt>
                <c:pt idx="12">
                  <c:v>11.179682052634297</c:v>
                </c:pt>
                <c:pt idx="13">
                  <c:v>11.174024750066282</c:v>
                </c:pt>
                <c:pt idx="14">
                  <c:v>11.182942763986368</c:v>
                </c:pt>
                <c:pt idx="15">
                  <c:v>11.199379881928529</c:v>
                </c:pt>
                <c:pt idx="16">
                  <c:v>11.208075588896081</c:v>
                </c:pt>
                <c:pt idx="17">
                  <c:v>11.199925584534158</c:v>
                </c:pt>
                <c:pt idx="18">
                  <c:v>11.235123501118155</c:v>
                </c:pt>
                <c:pt idx="19">
                  <c:v>11.255696926228195</c:v>
                </c:pt>
                <c:pt idx="20">
                  <c:v>11.26664394304715</c:v>
                </c:pt>
                <c:pt idx="21">
                  <c:v>11.272974795339637</c:v>
                </c:pt>
                <c:pt idx="22">
                  <c:v>11.296788559681543</c:v>
                </c:pt>
                <c:pt idx="23">
                  <c:v>11.305542477580902</c:v>
                </c:pt>
                <c:pt idx="24">
                  <c:v>11.309984620973538</c:v>
                </c:pt>
                <c:pt idx="25">
                  <c:v>11.337599788006511</c:v>
                </c:pt>
                <c:pt idx="26">
                  <c:v>11.307515889888565</c:v>
                </c:pt>
                <c:pt idx="27">
                  <c:v>11.336665499554869</c:v>
                </c:pt>
                <c:pt idx="28">
                  <c:v>11.332484491711236</c:v>
                </c:pt>
                <c:pt idx="29">
                  <c:v>11.345550473206913</c:v>
                </c:pt>
                <c:pt idx="30">
                  <c:v>11.341543848214608</c:v>
                </c:pt>
                <c:pt idx="31">
                  <c:v>11.347234087762999</c:v>
                </c:pt>
                <c:pt idx="32">
                  <c:v>11.370729189459983</c:v>
                </c:pt>
                <c:pt idx="33">
                  <c:v>11.372336257428659</c:v>
                </c:pt>
                <c:pt idx="34">
                  <c:v>11.393578707337662</c:v>
                </c:pt>
                <c:pt idx="35">
                  <c:v>11.392781153128166</c:v>
                </c:pt>
                <c:pt idx="36">
                  <c:v>11.413834562325997</c:v>
                </c:pt>
                <c:pt idx="37">
                  <c:v>11.414332123706986</c:v>
                </c:pt>
                <c:pt idx="38">
                  <c:v>11.417015105093871</c:v>
                </c:pt>
                <c:pt idx="39">
                  <c:v>11.438005974813638</c:v>
                </c:pt>
                <c:pt idx="40">
                  <c:v>11.430707774688278</c:v>
                </c:pt>
                <c:pt idx="41">
                  <c:v>11.434679388002793</c:v>
                </c:pt>
                <c:pt idx="42">
                  <c:v>11.445716715276779</c:v>
                </c:pt>
                <c:pt idx="43">
                  <c:v>11.464712720268981</c:v>
                </c:pt>
                <c:pt idx="44">
                  <c:v>11.469628659216903</c:v>
                </c:pt>
                <c:pt idx="45">
                  <c:v>11.464959960675353</c:v>
                </c:pt>
                <c:pt idx="46">
                  <c:v>11.4559213304533</c:v>
                </c:pt>
                <c:pt idx="47">
                  <c:v>11.443990195510883</c:v>
                </c:pt>
                <c:pt idx="48">
                  <c:v>11.454184314209709</c:v>
                </c:pt>
                <c:pt idx="49">
                  <c:v>11.472439435512767</c:v>
                </c:pt>
                <c:pt idx="50">
                  <c:v>11.485454803624837</c:v>
                </c:pt>
                <c:pt idx="51">
                  <c:v>11.486874787770287</c:v>
                </c:pt>
                <c:pt idx="52">
                  <c:v>11.512925464970229</c:v>
                </c:pt>
                <c:pt idx="53">
                  <c:v>11.498446143705394</c:v>
                </c:pt>
                <c:pt idx="54">
                  <c:v>11.498670497834695</c:v>
                </c:pt>
                <c:pt idx="55">
                  <c:v>11.502415886858369</c:v>
                </c:pt>
                <c:pt idx="56">
                  <c:v>11.498110379185087</c:v>
                </c:pt>
                <c:pt idx="57">
                  <c:v>11.502726573816744</c:v>
                </c:pt>
                <c:pt idx="58">
                  <c:v>11.501703311200302</c:v>
                </c:pt>
                <c:pt idx="59">
                  <c:v>11.50869116083144</c:v>
                </c:pt>
                <c:pt idx="60">
                  <c:v>11.505500709288768</c:v>
                </c:pt>
                <c:pt idx="61">
                  <c:v>11.52735420162235</c:v>
                </c:pt>
                <c:pt idx="62">
                  <c:v>11.542228741466165</c:v>
                </c:pt>
                <c:pt idx="63">
                  <c:v>11.536616951209934</c:v>
                </c:pt>
                <c:pt idx="64">
                  <c:v>11.525224520557245</c:v>
                </c:pt>
                <c:pt idx="65">
                  <c:v>11.534904371689004</c:v>
                </c:pt>
                <c:pt idx="66">
                  <c:v>11.55238067220361</c:v>
                </c:pt>
                <c:pt idx="67">
                  <c:v>11.551573669949631</c:v>
                </c:pt>
                <c:pt idx="68">
                  <c:v>11.572525340460162</c:v>
                </c:pt>
                <c:pt idx="69">
                  <c:v>11.583908691550441</c:v>
                </c:pt>
                <c:pt idx="70">
                  <c:v>11.598998902231882</c:v>
                </c:pt>
                <c:pt idx="71">
                  <c:v>11.601195107982056</c:v>
                </c:pt>
                <c:pt idx="72">
                  <c:v>11.629704412469383</c:v>
                </c:pt>
                <c:pt idx="73">
                  <c:v>11.663937584111626</c:v>
                </c:pt>
                <c:pt idx="74">
                  <c:v>11.65394166301958</c:v>
                </c:pt>
                <c:pt idx="75">
                  <c:v>11.652429087285398</c:v>
                </c:pt>
                <c:pt idx="76">
                  <c:v>11.657992012888169</c:v>
                </c:pt>
                <c:pt idx="77">
                  <c:v>11.657586818776371</c:v>
                </c:pt>
                <c:pt idx="78">
                  <c:v>11.69268526373008</c:v>
                </c:pt>
                <c:pt idx="79">
                  <c:v>11.702247256238657</c:v>
                </c:pt>
                <c:pt idx="80">
                  <c:v>11.742929152579253</c:v>
                </c:pt>
                <c:pt idx="81">
                  <c:v>11.704324058028314</c:v>
                </c:pt>
                <c:pt idx="82">
                  <c:v>11.722702300673463</c:v>
                </c:pt>
                <c:pt idx="83">
                  <c:v>11.704151701604379</c:v>
                </c:pt>
                <c:pt idx="84">
                  <c:v>11.70082284577474</c:v>
                </c:pt>
                <c:pt idx="85">
                  <c:v>11.701736337203933</c:v>
                </c:pt>
                <c:pt idx="86">
                  <c:v>11.705961770992568</c:v>
                </c:pt>
                <c:pt idx="87">
                  <c:v>11.69774390196277</c:v>
                </c:pt>
                <c:pt idx="88">
                  <c:v>11.690881445883324</c:v>
                </c:pt>
                <c:pt idx="89">
                  <c:v>11.668620618930351</c:v>
                </c:pt>
                <c:pt idx="90">
                  <c:v>11.66878591225824</c:v>
                </c:pt>
                <c:pt idx="91">
                  <c:v>11.676761235385628</c:v>
                </c:pt>
                <c:pt idx="92">
                  <c:v>11.681246624405796</c:v>
                </c:pt>
                <c:pt idx="93">
                  <c:v>11.689907589078414</c:v>
                </c:pt>
                <c:pt idx="94">
                  <c:v>11.70287013544965</c:v>
                </c:pt>
                <c:pt idx="95">
                  <c:v>11.711198923156596</c:v>
                </c:pt>
                <c:pt idx="96">
                  <c:v>11.713666088057316</c:v>
                </c:pt>
                <c:pt idx="97">
                  <c:v>11.735360800957386</c:v>
                </c:pt>
                <c:pt idx="98">
                  <c:v>11.710330775247918</c:v>
                </c:pt>
                <c:pt idx="99">
                  <c:v>11.720579593419018</c:v>
                </c:pt>
                <c:pt idx="100">
                  <c:v>11.718134717762569</c:v>
                </c:pt>
                <c:pt idx="101">
                  <c:v>11.715646842270109</c:v>
                </c:pt>
                <c:pt idx="102">
                  <c:v>11.713419988891179</c:v>
                </c:pt>
                <c:pt idx="103">
                  <c:v>11.690156825977752</c:v>
                </c:pt>
                <c:pt idx="104">
                  <c:v>11.677181594339574</c:v>
                </c:pt>
                <c:pt idx="105">
                  <c:v>11.675691982863086</c:v>
                </c:pt>
                <c:pt idx="106">
                  <c:v>11.681692024818107</c:v>
                </c:pt>
                <c:pt idx="107">
                  <c:v>11.668763032889711</c:v>
                </c:pt>
                <c:pt idx="108">
                  <c:v>11.66050345072334</c:v>
                </c:pt>
                <c:pt idx="109">
                  <c:v>11.663088312878202</c:v>
                </c:pt>
                <c:pt idx="110">
                  <c:v>11.656700455118834</c:v>
                </c:pt>
                <c:pt idx="111">
                  <c:v>11.64878770845522</c:v>
                </c:pt>
                <c:pt idx="112">
                  <c:v>11.657929788322498</c:v>
                </c:pt>
                <c:pt idx="113">
                  <c:v>11.670498852074989</c:v>
                </c:pt>
                <c:pt idx="114">
                  <c:v>11.678648843772883</c:v>
                </c:pt>
                <c:pt idx="115">
                  <c:v>11.678371373528755</c:v>
                </c:pt>
                <c:pt idx="116">
                  <c:v>11.692074879935047</c:v>
                </c:pt>
                <c:pt idx="117">
                  <c:v>11.675863154943135</c:v>
                </c:pt>
                <c:pt idx="118">
                  <c:v>11.687380665113706</c:v>
                </c:pt>
                <c:pt idx="119">
                  <c:v>11.697822559846722</c:v>
                </c:pt>
                <c:pt idx="120">
                  <c:v>11.711944017506925</c:v>
                </c:pt>
                <c:pt idx="121">
                  <c:v>11.706858482567428</c:v>
                </c:pt>
                <c:pt idx="122">
                  <c:v>11.717359452310484</c:v>
                </c:pt>
                <c:pt idx="123">
                  <c:v>11.711301038535344</c:v>
                </c:pt>
                <c:pt idx="124">
                  <c:v>11.735276431740873</c:v>
                </c:pt>
                <c:pt idx="125">
                  <c:v>11.744853287858792</c:v>
                </c:pt>
                <c:pt idx="126">
                  <c:v>11.747277829779685</c:v>
                </c:pt>
                <c:pt idx="127">
                  <c:v>11.747840946267043</c:v>
                </c:pt>
                <c:pt idx="128">
                  <c:v>11.753995138767049</c:v>
                </c:pt>
                <c:pt idx="129">
                  <c:v>11.759820973113099</c:v>
                </c:pt>
                <c:pt idx="130">
                  <c:v>11.768639921137423</c:v>
                </c:pt>
                <c:pt idx="131">
                  <c:v>11.785275366305775</c:v>
                </c:pt>
                <c:pt idx="132">
                  <c:v>11.803649950537944</c:v>
                </c:pt>
                <c:pt idx="133">
                  <c:v>11.81134005988814</c:v>
                </c:pt>
                <c:pt idx="134">
                  <c:v>11.822842671630925</c:v>
                </c:pt>
                <c:pt idx="135">
                  <c:v>11.832315964307149</c:v>
                </c:pt>
                <c:pt idx="136">
                  <c:v>11.840096392184918</c:v>
                </c:pt>
                <c:pt idx="137">
                  <c:v>11.853697063310799</c:v>
                </c:pt>
                <c:pt idx="138">
                  <c:v>11.853879829332804</c:v>
                </c:pt>
                <c:pt idx="139">
                  <c:v>11.86385160256596</c:v>
                </c:pt>
                <c:pt idx="140">
                  <c:v>11.877791300085093</c:v>
                </c:pt>
                <c:pt idx="141">
                  <c:v>11.8794630518725</c:v>
                </c:pt>
                <c:pt idx="142">
                  <c:v>11.867285904552007</c:v>
                </c:pt>
                <c:pt idx="143">
                  <c:v>11.872903326164016</c:v>
                </c:pt>
                <c:pt idx="144">
                  <c:v>11.868510810276309</c:v>
                </c:pt>
                <c:pt idx="145">
                  <c:v>11.870479540431866</c:v>
                </c:pt>
                <c:pt idx="146">
                  <c:v>11.87555881278773</c:v>
                </c:pt>
                <c:pt idx="147">
                  <c:v>11.87782531497294</c:v>
                </c:pt>
                <c:pt idx="148">
                  <c:v>11.877233432737679</c:v>
                </c:pt>
                <c:pt idx="149">
                  <c:v>11.871619927180795</c:v>
                </c:pt>
                <c:pt idx="150">
                  <c:v>11.876701591630011</c:v>
                </c:pt>
                <c:pt idx="151">
                  <c:v>11.877419594229867</c:v>
                </c:pt>
                <c:pt idx="152">
                  <c:v>11.86580914021455</c:v>
                </c:pt>
                <c:pt idx="153">
                  <c:v>11.880860354353132</c:v>
                </c:pt>
                <c:pt idx="154">
                  <c:v>11.882332218858975</c:v>
                </c:pt>
                <c:pt idx="155">
                  <c:v>11.889736062696391</c:v>
                </c:pt>
                <c:pt idx="156">
                  <c:v>11.891690088767065</c:v>
                </c:pt>
                <c:pt idx="157">
                  <c:v>11.895272841506509</c:v>
                </c:pt>
                <c:pt idx="158">
                  <c:v>11.910616432604337</c:v>
                </c:pt>
                <c:pt idx="159">
                  <c:v>11.908085289647106</c:v>
                </c:pt>
                <c:pt idx="160">
                  <c:v>11.915572959035506</c:v>
                </c:pt>
                <c:pt idx="161">
                  <c:v>11.920544501707733</c:v>
                </c:pt>
                <c:pt idx="162">
                  <c:v>11.921867724907443</c:v>
                </c:pt>
                <c:pt idx="163">
                  <c:v>11.927717144773645</c:v>
                </c:pt>
                <c:pt idx="164">
                  <c:v>11.92698871345376</c:v>
                </c:pt>
                <c:pt idx="165">
                  <c:v>11.922199949934257</c:v>
                </c:pt>
                <c:pt idx="166">
                  <c:v>11.928673819491584</c:v>
                </c:pt>
                <c:pt idx="167">
                  <c:v>11.934036761365952</c:v>
                </c:pt>
                <c:pt idx="168">
                  <c:v>11.979818028634833</c:v>
                </c:pt>
                <c:pt idx="169">
                  <c:v>12.009472185069102</c:v>
                </c:pt>
                <c:pt idx="170">
                  <c:v>12.007325751968677</c:v>
                </c:pt>
                <c:pt idx="171">
                  <c:v>12.036584055502917</c:v>
                </c:pt>
                <c:pt idx="172">
                  <c:v>12.033828879302657</c:v>
                </c:pt>
                <c:pt idx="173">
                  <c:v>12.051116872701011</c:v>
                </c:pt>
                <c:pt idx="174">
                  <c:v>12.065517489235734</c:v>
                </c:pt>
                <c:pt idx="175">
                  <c:v>12.059480662883395</c:v>
                </c:pt>
                <c:pt idx="176">
                  <c:v>12.084843445428209</c:v>
                </c:pt>
                <c:pt idx="177">
                  <c:v>12.116840141267764</c:v>
                </c:pt>
                <c:pt idx="178">
                  <c:v>12.136924596845017</c:v>
                </c:pt>
                <c:pt idx="179">
                  <c:v>12.146942867698394</c:v>
                </c:pt>
                <c:pt idx="180">
                  <c:v>12.139382269084798</c:v>
                </c:pt>
                <c:pt idx="181">
                  <c:v>12.1622743241228</c:v>
                </c:pt>
                <c:pt idx="182">
                  <c:v>12.180474810130844</c:v>
                </c:pt>
                <c:pt idx="183">
                  <c:v>12.202673762523084</c:v>
                </c:pt>
                <c:pt idx="184">
                  <c:v>12.226686059862926</c:v>
                </c:pt>
                <c:pt idx="185">
                  <c:v>12.207936156341788</c:v>
                </c:pt>
                <c:pt idx="186">
                  <c:v>12.219563849672598</c:v>
                </c:pt>
                <c:pt idx="187">
                  <c:v>12.223873604101303</c:v>
                </c:pt>
                <c:pt idx="188">
                  <c:v>12.224873666719166</c:v>
                </c:pt>
                <c:pt idx="189">
                  <c:v>12.226094944418207</c:v>
                </c:pt>
                <c:pt idx="190">
                  <c:v>12.225922929642818</c:v>
                </c:pt>
                <c:pt idx="191">
                  <c:v>12.23603366264032</c:v>
                </c:pt>
                <c:pt idx="192">
                  <c:v>12.241097650145292</c:v>
                </c:pt>
                <c:pt idx="193">
                  <c:v>12.250168180275848</c:v>
                </c:pt>
                <c:pt idx="194">
                  <c:v>12.263482386480471</c:v>
                </c:pt>
                <c:pt idx="195">
                  <c:v>12.270237868255622</c:v>
                </c:pt>
                <c:pt idx="196">
                  <c:v>12.291178812447852</c:v>
                </c:pt>
                <c:pt idx="197">
                  <c:v>12.283858307172233</c:v>
                </c:pt>
                <c:pt idx="198">
                  <c:v>12.298271427641067</c:v>
                </c:pt>
                <c:pt idx="199">
                  <c:v>12.304747475890704</c:v>
                </c:pt>
                <c:pt idx="200">
                  <c:v>12.314744840588901</c:v>
                </c:pt>
                <c:pt idx="201">
                  <c:v>12.308105048514628</c:v>
                </c:pt>
                <c:pt idx="202">
                  <c:v>12.330477347938714</c:v>
                </c:pt>
                <c:pt idx="203">
                  <c:v>12.33075175179718</c:v>
                </c:pt>
                <c:pt idx="204">
                  <c:v>12.346998506562432</c:v>
                </c:pt>
                <c:pt idx="205">
                  <c:v>12.345050246177362</c:v>
                </c:pt>
                <c:pt idx="206">
                  <c:v>12.355996633250717</c:v>
                </c:pt>
                <c:pt idx="207">
                  <c:v>12.380773917361536</c:v>
                </c:pt>
                <c:pt idx="208">
                  <c:v>12.378269806343157</c:v>
                </c:pt>
                <c:pt idx="209">
                  <c:v>12.389563469204015</c:v>
                </c:pt>
                <c:pt idx="210">
                  <c:v>12.401971735206448</c:v>
                </c:pt>
                <c:pt idx="211">
                  <c:v>12.396482869600629</c:v>
                </c:pt>
                <c:pt idx="212">
                  <c:v>12.406759691414575</c:v>
                </c:pt>
                <c:pt idx="213">
                  <c:v>12.380111492194317</c:v>
                </c:pt>
                <c:pt idx="214">
                  <c:v>12.365109809811571</c:v>
                </c:pt>
                <c:pt idx="215">
                  <c:v>12.349461397642978</c:v>
                </c:pt>
                <c:pt idx="216">
                  <c:v>12.34493286534933</c:v>
                </c:pt>
                <c:pt idx="217">
                  <c:v>12.34852732500039</c:v>
                </c:pt>
                <c:pt idx="218">
                  <c:v>12.339964745449722</c:v>
                </c:pt>
                <c:pt idx="219">
                  <c:v>12.364921882645994</c:v>
                </c:pt>
                <c:pt idx="220">
                  <c:v>12.361621157458579</c:v>
                </c:pt>
                <c:pt idx="221">
                  <c:v>12.356877833958665</c:v>
                </c:pt>
                <c:pt idx="222">
                  <c:v>12.365827955826305</c:v>
                </c:pt>
                <c:pt idx="223">
                  <c:v>12.360841690831119</c:v>
                </c:pt>
                <c:pt idx="224">
                  <c:v>12.367148877568551</c:v>
                </c:pt>
                <c:pt idx="225">
                  <c:v>12.36324130599122</c:v>
                </c:pt>
                <c:pt idx="226">
                  <c:v>12.353522961871773</c:v>
                </c:pt>
                <c:pt idx="227">
                  <c:v>12.358385130753438</c:v>
                </c:pt>
                <c:pt idx="228">
                  <c:v>12.376307800074096</c:v>
                </c:pt>
                <c:pt idx="229">
                  <c:v>12.361078191579955</c:v>
                </c:pt>
                <c:pt idx="230">
                  <c:v>12.362665486866169</c:v>
                </c:pt>
                <c:pt idx="231">
                  <c:v>12.352311417861774</c:v>
                </c:pt>
                <c:pt idx="232">
                  <c:v>12.371712797841322</c:v>
                </c:pt>
                <c:pt idx="233">
                  <c:v>12.396842679597157</c:v>
                </c:pt>
                <c:pt idx="234">
                  <c:v>12.389221764251959</c:v>
                </c:pt>
                <c:pt idx="235">
                  <c:v>12.397405973165673</c:v>
                </c:pt>
                <c:pt idx="236">
                  <c:v>12.40493232740252</c:v>
                </c:pt>
                <c:pt idx="237">
                  <c:v>12.39140166962863</c:v>
                </c:pt>
                <c:pt idx="238">
                  <c:v>12.391737061248122</c:v>
                </c:pt>
                <c:pt idx="239">
                  <c:v>12.401014761733176</c:v>
                </c:pt>
                <c:pt idx="240">
                  <c:v>12.419895112418596</c:v>
                </c:pt>
                <c:pt idx="241">
                  <c:v>12.410561838984604</c:v>
                </c:pt>
                <c:pt idx="242">
                  <c:v>12.416097579153133</c:v>
                </c:pt>
                <c:pt idx="243">
                  <c:v>12.42939974456624</c:v>
                </c:pt>
                <c:pt idx="244">
                  <c:v>12.426389420463883</c:v>
                </c:pt>
                <c:pt idx="245">
                  <c:v>12.43594092548383</c:v>
                </c:pt>
                <c:pt idx="246">
                  <c:v>12.442893543807124</c:v>
                </c:pt>
                <c:pt idx="247">
                  <c:v>12.442795407248601</c:v>
                </c:pt>
                <c:pt idx="248">
                  <c:v>12.450251363327</c:v>
                </c:pt>
                <c:pt idx="249">
                  <c:v>12.458384180915086</c:v>
                </c:pt>
                <c:pt idx="250">
                  <c:v>12.465519502054192</c:v>
                </c:pt>
                <c:pt idx="251">
                  <c:v>12.459372281468923</c:v>
                </c:pt>
                <c:pt idx="252">
                  <c:v>12.466010737209299</c:v>
                </c:pt>
                <c:pt idx="253">
                  <c:v>12.467623414408715</c:v>
                </c:pt>
                <c:pt idx="254">
                  <c:v>12.479242553547044</c:v>
                </c:pt>
                <c:pt idx="255">
                  <c:v>12.492028576969904</c:v>
                </c:pt>
                <c:pt idx="256">
                  <c:v>12.485630086389104</c:v>
                </c:pt>
                <c:pt idx="257">
                  <c:v>12.503134703955594</c:v>
                </c:pt>
                <c:pt idx="258">
                  <c:v>12.506585465394135</c:v>
                </c:pt>
                <c:pt idx="259">
                  <c:v>12.514029769323283</c:v>
                </c:pt>
                <c:pt idx="260">
                  <c:v>12.506347835498731</c:v>
                </c:pt>
                <c:pt idx="261">
                  <c:v>12.403619961824495</c:v>
                </c:pt>
                <c:pt idx="262">
                  <c:v>12.4734400141256</c:v>
                </c:pt>
                <c:pt idx="263">
                  <c:v>12.503156758779403</c:v>
                </c:pt>
                <c:pt idx="264">
                  <c:v>12.483555214604374</c:v>
                </c:pt>
                <c:pt idx="265">
                  <c:v>12.511427491603238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FDD-4F13-93B3-5A8AE8AB6151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graphs'!$AM$9:$AM$274</c:f>
              <c:numCache>
                <c:formatCode>General</c:formatCode>
                <c:ptCount val="266"/>
                <c:pt idx="0">
                  <c:v>11.131897275308747</c:v>
                </c:pt>
                <c:pt idx="1">
                  <c:v>11.136846784807428</c:v>
                </c:pt>
                <c:pt idx="2">
                  <c:v>11.141795920350505</c:v>
                </c:pt>
                <c:pt idx="3">
                  <c:v>11.146754647047338</c:v>
                </c:pt>
                <c:pt idx="4">
                  <c:v>11.151739564059939</c:v>
                </c:pt>
                <c:pt idx="5">
                  <c:v>11.156767653675578</c:v>
                </c:pt>
                <c:pt idx="6">
                  <c:v>11.161868001967747</c:v>
                </c:pt>
                <c:pt idx="7">
                  <c:v>11.167081300430002</c:v>
                </c:pt>
                <c:pt idx="8">
                  <c:v>11.172451591178083</c:v>
                </c:pt>
                <c:pt idx="9">
                  <c:v>11.178016940237917</c:v>
                </c:pt>
                <c:pt idx="10">
                  <c:v>11.183827807539558</c:v>
                </c:pt>
                <c:pt idx="11">
                  <c:v>11.1899340089376</c:v>
                </c:pt>
                <c:pt idx="12">
                  <c:v>11.196382325277694</c:v>
                </c:pt>
                <c:pt idx="13">
                  <c:v>11.203203593472542</c:v>
                </c:pt>
                <c:pt idx="14">
                  <c:v>11.210418212764443</c:v>
                </c:pt>
                <c:pt idx="15">
                  <c:v>11.218028345618567</c:v>
                </c:pt>
                <c:pt idx="16">
                  <c:v>11.226018982344598</c:v>
                </c:pt>
                <c:pt idx="17">
                  <c:v>11.234363457962415</c:v>
                </c:pt>
                <c:pt idx="18">
                  <c:v>11.243023892870989</c:v>
                </c:pt>
                <c:pt idx="19">
                  <c:v>11.251940883798396</c:v>
                </c:pt>
                <c:pt idx="20">
                  <c:v>11.261050089727865</c:v>
                </c:pt>
                <c:pt idx="21">
                  <c:v>11.270289517169147</c:v>
                </c:pt>
                <c:pt idx="22">
                  <c:v>11.279600668790314</c:v>
                </c:pt>
                <c:pt idx="23">
                  <c:v>11.288926725558296</c:v>
                </c:pt>
                <c:pt idx="24">
                  <c:v>11.298221610871829</c:v>
                </c:pt>
                <c:pt idx="25">
                  <c:v>11.30744963297467</c:v>
                </c:pt>
                <c:pt idx="26">
                  <c:v>11.316582451991884</c:v>
                </c:pt>
                <c:pt idx="27">
                  <c:v>11.325610571895435</c:v>
                </c:pt>
                <c:pt idx="28">
                  <c:v>11.334518830055972</c:v>
                </c:pt>
                <c:pt idx="29">
                  <c:v>11.34329897317393</c:v>
                </c:pt>
                <c:pt idx="30">
                  <c:v>11.351941476488278</c:v>
                </c:pt>
                <c:pt idx="31">
                  <c:v>11.360438222425509</c:v>
                </c:pt>
                <c:pt idx="32">
                  <c:v>11.368774594894443</c:v>
                </c:pt>
                <c:pt idx="33">
                  <c:v>11.376927725219737</c:v>
                </c:pt>
                <c:pt idx="34">
                  <c:v>11.38487596634765</c:v>
                </c:pt>
                <c:pt idx="35">
                  <c:v>11.39259480155707</c:v>
                </c:pt>
                <c:pt idx="36">
                  <c:v>11.400065153340007</c:v>
                </c:pt>
                <c:pt idx="37">
                  <c:v>11.407268060658197</c:v>
                </c:pt>
                <c:pt idx="38">
                  <c:v>11.414193168353993</c:v>
                </c:pt>
                <c:pt idx="39">
                  <c:v>11.420834536309158</c:v>
                </c:pt>
                <c:pt idx="40">
                  <c:v>11.427187988115914</c:v>
                </c:pt>
                <c:pt idx="41">
                  <c:v>11.433260079515552</c:v>
                </c:pt>
                <c:pt idx="42">
                  <c:v>11.439059566115969</c:v>
                </c:pt>
                <c:pt idx="43">
                  <c:v>11.444596090592869</c:v>
                </c:pt>
                <c:pt idx="44">
                  <c:v>11.449883456340181</c:v>
                </c:pt>
                <c:pt idx="45">
                  <c:v>11.454948039645384</c:v>
                </c:pt>
                <c:pt idx="46">
                  <c:v>11.45982855754775</c:v>
                </c:pt>
                <c:pt idx="47">
                  <c:v>11.464569984537201</c:v>
                </c:pt>
                <c:pt idx="48">
                  <c:v>11.46921485308672</c:v>
                </c:pt>
                <c:pt idx="49">
                  <c:v>11.473792833301152</c:v>
                </c:pt>
                <c:pt idx="50">
                  <c:v>11.478324201198541</c:v>
                </c:pt>
                <c:pt idx="51">
                  <c:v>11.482828386923313</c:v>
                </c:pt>
                <c:pt idx="52">
                  <c:v>11.487329277246408</c:v>
                </c:pt>
                <c:pt idx="53">
                  <c:v>11.491853287939303</c:v>
                </c:pt>
                <c:pt idx="54">
                  <c:v>11.496442832390802</c:v>
                </c:pt>
                <c:pt idx="55">
                  <c:v>11.501144444524559</c:v>
                </c:pt>
                <c:pt idx="56">
                  <c:v>11.506006050555136</c:v>
                </c:pt>
                <c:pt idx="57">
                  <c:v>11.511076371348549</c:v>
                </c:pt>
                <c:pt idx="58">
                  <c:v>11.516399192976213</c:v>
                </c:pt>
                <c:pt idx="59">
                  <c:v>11.522013082886081</c:v>
                </c:pt>
                <c:pt idx="60">
                  <c:v>11.527947423600004</c:v>
                </c:pt>
                <c:pt idx="61">
                  <c:v>11.534223271438542</c:v>
                </c:pt>
                <c:pt idx="62">
                  <c:v>11.540847653525812</c:v>
                </c:pt>
                <c:pt idx="63">
                  <c:v>11.547823303817298</c:v>
                </c:pt>
                <c:pt idx="64">
                  <c:v>11.555153819448444</c:v>
                </c:pt>
                <c:pt idx="65">
                  <c:v>11.56283579358432</c:v>
                </c:pt>
                <c:pt idx="66">
                  <c:v>11.570847113578186</c:v>
                </c:pt>
                <c:pt idx="67">
                  <c:v>11.579148209644618</c:v>
                </c:pt>
                <c:pt idx="68">
                  <c:v>11.587687970472331</c:v>
                </c:pt>
                <c:pt idx="69">
                  <c:v>11.596398050662728</c:v>
                </c:pt>
                <c:pt idx="70">
                  <c:v>11.605200628173456</c:v>
                </c:pt>
                <c:pt idx="71">
                  <c:v>11.614010075112718</c:v>
                </c:pt>
                <c:pt idx="72">
                  <c:v>11.622736887510003</c:v>
                </c:pt>
                <c:pt idx="73">
                  <c:v>11.631283552040342</c:v>
                </c:pt>
                <c:pt idx="74">
                  <c:v>11.63955691008187</c:v>
                </c:pt>
                <c:pt idx="75">
                  <c:v>11.647484211782766</c:v>
                </c:pt>
                <c:pt idx="76">
                  <c:v>11.655001697761792</c:v>
                </c:pt>
                <c:pt idx="77">
                  <c:v>11.662048699184899</c:v>
                </c:pt>
                <c:pt idx="78">
                  <c:v>11.668566416164992</c:v>
                </c:pt>
                <c:pt idx="79">
                  <c:v>11.674493260139721</c:v>
                </c:pt>
                <c:pt idx="80">
                  <c:v>11.679782716826464</c:v>
                </c:pt>
                <c:pt idx="81">
                  <c:v>11.684405618190162</c:v>
                </c:pt>
                <c:pt idx="82">
                  <c:v>11.688372262718103</c:v>
                </c:pt>
                <c:pt idx="83">
                  <c:v>11.691705397922473</c:v>
                </c:pt>
                <c:pt idx="84">
                  <c:v>11.694449227589178</c:v>
                </c:pt>
                <c:pt idx="85">
                  <c:v>11.696655734443928</c:v>
                </c:pt>
                <c:pt idx="86">
                  <c:v>11.698380884723791</c:v>
                </c:pt>
                <c:pt idx="87">
                  <c:v>11.699683820042566</c:v>
                </c:pt>
                <c:pt idx="88">
                  <c:v>11.700628420067963</c:v>
                </c:pt>
                <c:pt idx="89">
                  <c:v>11.701277352018897</c:v>
                </c:pt>
                <c:pt idx="90">
                  <c:v>11.701687191255418</c:v>
                </c:pt>
                <c:pt idx="91">
                  <c:v>11.701894102679397</c:v>
                </c:pt>
                <c:pt idx="92">
                  <c:v>11.701913687893327</c:v>
                </c:pt>
                <c:pt idx="93">
                  <c:v>11.701745840457646</c:v>
                </c:pt>
                <c:pt idx="94">
                  <c:v>11.701377537018105</c:v>
                </c:pt>
                <c:pt idx="95">
                  <c:v>11.700788355313351</c:v>
                </c:pt>
                <c:pt idx="96">
                  <c:v>11.699958805956046</c:v>
                </c:pt>
                <c:pt idx="97">
                  <c:v>11.698875906163755</c:v>
                </c:pt>
                <c:pt idx="98">
                  <c:v>11.69753524020536</c:v>
                </c:pt>
                <c:pt idx="99">
                  <c:v>11.695955195408986</c:v>
                </c:pt>
                <c:pt idx="100">
                  <c:v>11.694162156312162</c:v>
                </c:pt>
                <c:pt idx="101">
                  <c:v>11.692197897701169</c:v>
                </c:pt>
                <c:pt idx="102">
                  <c:v>11.690119177213196</c:v>
                </c:pt>
                <c:pt idx="103">
                  <c:v>11.687997408075793</c:v>
                </c:pt>
                <c:pt idx="104">
                  <c:v>11.685918566523805</c:v>
                </c:pt>
                <c:pt idx="105">
                  <c:v>11.683969978428269</c:v>
                </c:pt>
                <c:pt idx="106">
                  <c:v>11.68223350905261</c:v>
                </c:pt>
                <c:pt idx="107">
                  <c:v>11.68078584991302</c:v>
                </c:pt>
                <c:pt idx="108">
                  <c:v>11.679703354098049</c:v>
                </c:pt>
                <c:pt idx="109">
                  <c:v>11.679054860435604</c:v>
                </c:pt>
                <c:pt idx="110">
                  <c:v>11.678897207813986</c:v>
                </c:pt>
                <c:pt idx="111">
                  <c:v>11.679277256029266</c:v>
                </c:pt>
                <c:pt idx="112">
                  <c:v>11.680227991907087</c:v>
                </c:pt>
                <c:pt idx="113">
                  <c:v>11.68176334630585</c:v>
                </c:pt>
                <c:pt idx="114">
                  <c:v>11.683883313706723</c:v>
                </c:pt>
                <c:pt idx="115">
                  <c:v>11.686580848281976</c:v>
                </c:pt>
                <c:pt idx="116">
                  <c:v>11.68984563266017</c:v>
                </c:pt>
                <c:pt idx="117">
                  <c:v>11.693662218548145</c:v>
                </c:pt>
                <c:pt idx="118">
                  <c:v>11.698016550932286</c:v>
                </c:pt>
                <c:pt idx="119">
                  <c:v>11.702883450384224</c:v>
                </c:pt>
                <c:pt idx="120">
                  <c:v>11.708231090046958</c:v>
                </c:pt>
                <c:pt idx="121">
                  <c:v>11.714024480006895</c:v>
                </c:pt>
                <c:pt idx="122">
                  <c:v>11.720230950930107</c:v>
                </c:pt>
                <c:pt idx="123">
                  <c:v>11.726813354734265</c:v>
                </c:pt>
                <c:pt idx="124">
                  <c:v>11.733732748650402</c:v>
                </c:pt>
                <c:pt idx="125">
                  <c:v>11.740940494711928</c:v>
                </c:pt>
                <c:pt idx="126">
                  <c:v>11.748388919754184</c:v>
                </c:pt>
                <c:pt idx="127">
                  <c:v>11.756032796108224</c:v>
                </c:pt>
                <c:pt idx="128">
                  <c:v>11.76382620167387</c:v>
                </c:pt>
                <c:pt idx="129">
                  <c:v>11.771718094444797</c:v>
                </c:pt>
                <c:pt idx="130">
                  <c:v>11.779651288000363</c:v>
                </c:pt>
                <c:pt idx="131">
                  <c:v>11.787561160219093</c:v>
                </c:pt>
                <c:pt idx="132">
                  <c:v>11.795376206875227</c:v>
                </c:pt>
                <c:pt idx="133">
                  <c:v>11.803023495121806</c:v>
                </c:pt>
                <c:pt idx="134">
                  <c:v>11.810435263201661</c:v>
                </c:pt>
                <c:pt idx="135">
                  <c:v>11.817548947210602</c:v>
                </c:pt>
                <c:pt idx="136">
                  <c:v>11.824309737874705</c:v>
                </c:pt>
                <c:pt idx="137">
                  <c:v>11.830672055305731</c:v>
                </c:pt>
                <c:pt idx="138">
                  <c:v>11.836600186274387</c:v>
                </c:pt>
                <c:pt idx="139">
                  <c:v>11.842072808181381</c:v>
                </c:pt>
                <c:pt idx="140">
                  <c:v>11.847079398204336</c:v>
                </c:pt>
                <c:pt idx="141">
                  <c:v>11.851623045267363</c:v>
                </c:pt>
                <c:pt idx="142">
                  <c:v>11.855726033233251</c:v>
                </c:pt>
                <c:pt idx="143">
                  <c:v>11.859428045968919</c:v>
                </c:pt>
                <c:pt idx="144">
                  <c:v>11.862775992260856</c:v>
                </c:pt>
                <c:pt idx="145">
                  <c:v>11.865825202945677</c:v>
                </c:pt>
                <c:pt idx="146">
                  <c:v>11.868634593121257</c:v>
                </c:pt>
                <c:pt idx="147">
                  <c:v>11.871265986846398</c:v>
                </c:pt>
                <c:pt idx="148">
                  <c:v>11.873785535817191</c:v>
                </c:pt>
                <c:pt idx="149">
                  <c:v>11.87626349130981</c:v>
                </c:pt>
                <c:pt idx="150">
                  <c:v>11.878772259536003</c:v>
                </c:pt>
                <c:pt idx="151">
                  <c:v>11.881381344479935</c:v>
                </c:pt>
                <c:pt idx="152">
                  <c:v>11.884158955958332</c:v>
                </c:pt>
                <c:pt idx="153">
                  <c:v>11.887170827694012</c:v>
                </c:pt>
                <c:pt idx="154">
                  <c:v>11.890471224774958</c:v>
                </c:pt>
                <c:pt idx="155">
                  <c:v>11.89411046824331</c:v>
                </c:pt>
                <c:pt idx="156">
                  <c:v>11.898133792262515</c:v>
                </c:pt>
                <c:pt idx="157">
                  <c:v>11.902583696992549</c:v>
                </c:pt>
                <c:pt idx="158">
                  <c:v>11.907498655278705</c:v>
                </c:pt>
                <c:pt idx="159">
                  <c:v>11.912912570681595</c:v>
                </c:pt>
                <c:pt idx="160">
                  <c:v>11.918861295372665</c:v>
                </c:pt>
                <c:pt idx="161">
                  <c:v>11.925377664472714</c:v>
                </c:pt>
                <c:pt idx="162">
                  <c:v>11.93249245789233</c:v>
                </c:pt>
                <c:pt idx="163">
                  <c:v>11.940233434815372</c:v>
                </c:pt>
                <c:pt idx="164">
                  <c:v>11.948621713967587</c:v>
                </c:pt>
                <c:pt idx="165">
                  <c:v>11.957670591393443</c:v>
                </c:pt>
                <c:pt idx="166">
                  <c:v>11.96737984251209</c:v>
                </c:pt>
                <c:pt idx="167">
                  <c:v>11.977727073591765</c:v>
                </c:pt>
                <c:pt idx="168">
                  <c:v>11.988665699636318</c:v>
                </c:pt>
                <c:pt idx="169">
                  <c:v>12.000121829204453</c:v>
                </c:pt>
                <c:pt idx="170">
                  <c:v>12.012016041060498</c:v>
                </c:pt>
                <c:pt idx="171">
                  <c:v>12.024274757941196</c:v>
                </c:pt>
                <c:pt idx="172">
                  <c:v>12.036821471152608</c:v>
                </c:pt>
                <c:pt idx="173">
                  <c:v>12.049587365311771</c:v>
                </c:pt>
                <c:pt idx="174">
                  <c:v>12.062501754665817</c:v>
                </c:pt>
                <c:pt idx="175">
                  <c:v>12.075494909403995</c:v>
                </c:pt>
                <c:pt idx="176">
                  <c:v>12.088498984549657</c:v>
                </c:pt>
                <c:pt idx="177">
                  <c:v>12.101436126222087</c:v>
                </c:pt>
                <c:pt idx="178">
                  <c:v>12.114226195828612</c:v>
                </c:pt>
                <c:pt idx="179">
                  <c:v>12.126798682285969</c:v>
                </c:pt>
                <c:pt idx="180">
                  <c:v>12.139097261011527</c:v>
                </c:pt>
                <c:pt idx="181">
                  <c:v>12.151078197538538</c:v>
                </c:pt>
                <c:pt idx="182">
                  <c:v>12.1626979355303</c:v>
                </c:pt>
                <c:pt idx="183">
                  <c:v>12.173919916229226</c:v>
                </c:pt>
                <c:pt idx="184">
                  <c:v>12.184718691424356</c:v>
                </c:pt>
                <c:pt idx="185">
                  <c:v>12.195086784058667</c:v>
                </c:pt>
                <c:pt idx="186">
                  <c:v>12.205042946680404</c:v>
                </c:pt>
                <c:pt idx="187">
                  <c:v>12.214613962695491</c:v>
                </c:pt>
                <c:pt idx="188">
                  <c:v>12.223835691074221</c:v>
                </c:pt>
                <c:pt idx="189">
                  <c:v>12.232749778062765</c:v>
                </c:pt>
                <c:pt idx="190">
                  <c:v>12.24139851864207</c:v>
                </c:pt>
                <c:pt idx="191">
                  <c:v>12.249820048522061</c:v>
                </c:pt>
                <c:pt idx="192">
                  <c:v>12.258042831169535</c:v>
                </c:pt>
                <c:pt idx="193">
                  <c:v>12.266086713560115</c:v>
                </c:pt>
                <c:pt idx="194">
                  <c:v>12.273960951931288</c:v>
                </c:pt>
                <c:pt idx="195">
                  <c:v>12.281664853437235</c:v>
                </c:pt>
                <c:pt idx="196">
                  <c:v>12.289191176128728</c:v>
                </c:pt>
                <c:pt idx="197">
                  <c:v>12.296525536190808</c:v>
                </c:pt>
                <c:pt idx="198">
                  <c:v>12.303654792081211</c:v>
                </c:pt>
                <c:pt idx="199">
                  <c:v>12.310557885239536</c:v>
                </c:pt>
                <c:pt idx="200">
                  <c:v>12.317210392502608</c:v>
                </c:pt>
                <c:pt idx="201">
                  <c:v>12.323584259201407</c:v>
                </c:pt>
                <c:pt idx="202">
                  <c:v>12.329649889696972</c:v>
                </c:pt>
                <c:pt idx="203">
                  <c:v>12.335368013843658</c:v>
                </c:pt>
                <c:pt idx="204">
                  <c:v>12.340699878657224</c:v>
                </c:pt>
                <c:pt idx="205">
                  <c:v>12.345603845989654</c:v>
                </c:pt>
                <c:pt idx="206">
                  <c:v>12.350042214335369</c:v>
                </c:pt>
                <c:pt idx="207">
                  <c:v>12.353976936188905</c:v>
                </c:pt>
                <c:pt idx="208">
                  <c:v>12.357373685556622</c:v>
                </c:pt>
                <c:pt idx="209">
                  <c:v>12.360214884558111</c:v>
                </c:pt>
                <c:pt idx="210">
                  <c:v>12.362496015388455</c:v>
                </c:pt>
                <c:pt idx="211">
                  <c:v>12.364230903108142</c:v>
                </c:pt>
                <c:pt idx="212">
                  <c:v>12.365458045102548</c:v>
                </c:pt>
                <c:pt idx="213">
                  <c:v>12.366236096236108</c:v>
                </c:pt>
                <c:pt idx="214">
                  <c:v>12.366649524902201</c:v>
                </c:pt>
                <c:pt idx="215">
                  <c:v>12.366791471616679</c:v>
                </c:pt>
                <c:pt idx="216">
                  <c:v>12.366754114573466</c:v>
                </c:pt>
                <c:pt idx="217">
                  <c:v>12.366618800670247</c:v>
                </c:pt>
                <c:pt idx="218">
                  <c:v>12.366453238523951</c:v>
                </c:pt>
                <c:pt idx="219">
                  <c:v>12.366313829579209</c:v>
                </c:pt>
                <c:pt idx="220">
                  <c:v>12.366240419972481</c:v>
                </c:pt>
                <c:pt idx="221">
                  <c:v>12.366271985873393</c:v>
                </c:pt>
                <c:pt idx="222">
                  <c:v>12.366444616412501</c:v>
                </c:pt>
                <c:pt idx="223">
                  <c:v>12.366788529375418</c:v>
                </c:pt>
                <c:pt idx="224">
                  <c:v>12.36733355713489</c:v>
                </c:pt>
                <c:pt idx="225">
                  <c:v>12.368105815289571</c:v>
                </c:pt>
                <c:pt idx="226">
                  <c:v>12.369131304013386</c:v>
                </c:pt>
                <c:pt idx="227">
                  <c:v>12.370432983161955</c:v>
                </c:pt>
                <c:pt idx="228">
                  <c:v>12.372024057377054</c:v>
                </c:pt>
                <c:pt idx="229">
                  <c:v>12.373910201392706</c:v>
                </c:pt>
                <c:pt idx="230">
                  <c:v>12.376099767282115</c:v>
                </c:pt>
                <c:pt idx="231">
                  <c:v>12.378593087112352</c:v>
                </c:pt>
                <c:pt idx="232">
                  <c:v>12.381382096525224</c:v>
                </c:pt>
                <c:pt idx="233">
                  <c:v>12.384442305119261</c:v>
                </c:pt>
                <c:pt idx="234">
                  <c:v>12.387743179181317</c:v>
                </c:pt>
                <c:pt idx="235">
                  <c:v>12.391261935232288</c:v>
                </c:pt>
                <c:pt idx="236">
                  <c:v>12.394976713908742</c:v>
                </c:pt>
                <c:pt idx="237">
                  <c:v>12.398869495870954</c:v>
                </c:pt>
                <c:pt idx="238">
                  <c:v>12.402928484037636</c:v>
                </c:pt>
                <c:pt idx="239">
                  <c:v>12.407137213936092</c:v>
                </c:pt>
                <c:pt idx="240">
                  <c:v>12.411472226454384</c:v>
                </c:pt>
                <c:pt idx="241">
                  <c:v>12.415906235947945</c:v>
                </c:pt>
                <c:pt idx="242">
                  <c:v>12.42041722107594</c:v>
                </c:pt>
                <c:pt idx="243">
                  <c:v>12.42497982024943</c:v>
                </c:pt>
                <c:pt idx="244">
                  <c:v>12.429565972103269</c:v>
                </c:pt>
                <c:pt idx="245">
                  <c:v>12.434150377725009</c:v>
                </c:pt>
                <c:pt idx="246">
                  <c:v>12.438705752857429</c:v>
                </c:pt>
                <c:pt idx="247">
                  <c:v>12.443205932335655</c:v>
                </c:pt>
                <c:pt idx="248">
                  <c:v>12.447627368364161</c:v>
                </c:pt>
                <c:pt idx="249">
                  <c:v>12.451946256569238</c:v>
                </c:pt>
                <c:pt idx="250">
                  <c:v>12.456140432574031</c:v>
                </c:pt>
                <c:pt idx="251">
                  <c:v>12.460191755704402</c:v>
                </c:pt>
                <c:pt idx="252">
                  <c:v>12.464087947204639</c:v>
                </c:pt>
                <c:pt idx="253">
                  <c:v>12.467816216147636</c:v>
                </c:pt>
                <c:pt idx="254">
                  <c:v>12.471364973350035</c:v>
                </c:pt>
                <c:pt idx="255">
                  <c:v>12.474722509127396</c:v>
                </c:pt>
                <c:pt idx="256">
                  <c:v>12.477882037282901</c:v>
                </c:pt>
                <c:pt idx="257">
                  <c:v>12.480847587912132</c:v>
                </c:pt>
                <c:pt idx="258">
                  <c:v>12.483628033641363</c:v>
                </c:pt>
                <c:pt idx="259">
                  <c:v>12.486246176544396</c:v>
                </c:pt>
                <c:pt idx="260">
                  <c:v>12.488739167089879</c:v>
                </c:pt>
                <c:pt idx="261">
                  <c:v>12.491161520491945</c:v>
                </c:pt>
                <c:pt idx="262">
                  <c:v>12.493578757382483</c:v>
                </c:pt>
                <c:pt idx="263">
                  <c:v>12.496001684919218</c:v>
                </c:pt>
                <c:pt idx="264">
                  <c:v>12.498428523545337</c:v>
                </c:pt>
                <c:pt idx="265">
                  <c:v>12.500861965625193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DD-4F13-93B3-5A8AE8AB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0672"/>
        <c:axId val="233421848"/>
      </c:lineChart>
      <c:catAx>
        <c:axId val="23342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1848"/>
        <c:crosses val="autoZero"/>
        <c:auto val="1"/>
        <c:lblAlgn val="ctr"/>
        <c:lblOffset val="100"/>
        <c:noMultiLvlLbl val="0"/>
      </c:catAx>
      <c:valAx>
        <c:axId val="2334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taxes and trend (linear),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3148749827324213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graphs'!$X$8</c:f>
              <c:strCache>
                <c:ptCount val="1"/>
                <c:pt idx="0">
                  <c:v>Log real taxes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graphs'!$X$9:$X$274</c:f>
              <c:numCache>
                <c:formatCode>0.00</c:formatCode>
                <c:ptCount val="266"/>
                <c:pt idx="0">
                  <c:v>9.4009607315848331</c:v>
                </c:pt>
                <c:pt idx="1">
                  <c:v>9.4374759445599299</c:v>
                </c:pt>
                <c:pt idx="2">
                  <c:v>9.4613837608191922</c:v>
                </c:pt>
                <c:pt idx="3">
                  <c:v>9.4161924261803307</c:v>
                </c:pt>
                <c:pt idx="4">
                  <c:v>9.4219895438646581</c:v>
                </c:pt>
                <c:pt idx="5">
                  <c:v>9.4362707341975725</c:v>
                </c:pt>
                <c:pt idx="6">
                  <c:v>9.4225148919198176</c:v>
                </c:pt>
                <c:pt idx="7">
                  <c:v>9.4164507907341513</c:v>
                </c:pt>
                <c:pt idx="8">
                  <c:v>9.4334839232903924</c:v>
                </c:pt>
                <c:pt idx="9">
                  <c:v>9.4218610834623995</c:v>
                </c:pt>
                <c:pt idx="10">
                  <c:v>9.3944718840153776</c:v>
                </c:pt>
                <c:pt idx="11">
                  <c:v>9.3783759715226616</c:v>
                </c:pt>
                <c:pt idx="12">
                  <c:v>9.3944334084185197</c:v>
                </c:pt>
                <c:pt idx="13">
                  <c:v>9.39972909599323</c:v>
                </c:pt>
                <c:pt idx="14">
                  <c:v>9.39972909599323</c:v>
                </c:pt>
                <c:pt idx="15">
                  <c:v>9.4360338609236649</c:v>
                </c:pt>
                <c:pt idx="16">
                  <c:v>9.4545373324882256</c:v>
                </c:pt>
                <c:pt idx="17">
                  <c:v>9.4450830591337436</c:v>
                </c:pt>
                <c:pt idx="18">
                  <c:v>9.4545373324882256</c:v>
                </c:pt>
                <c:pt idx="19">
                  <c:v>9.4953593270084795</c:v>
                </c:pt>
                <c:pt idx="20">
                  <c:v>9.4985542179049993</c:v>
                </c:pt>
                <c:pt idx="21">
                  <c:v>9.4483725357841433</c:v>
                </c:pt>
                <c:pt idx="22">
                  <c:v>9.4614232919796333</c:v>
                </c:pt>
                <c:pt idx="23">
                  <c:v>9.4630427255319365</c:v>
                </c:pt>
                <c:pt idx="24">
                  <c:v>9.5051399121968281</c:v>
                </c:pt>
                <c:pt idx="25">
                  <c:v>9.4789644377921807</c:v>
                </c:pt>
                <c:pt idx="26">
                  <c:v>9.3959245744049547</c:v>
                </c:pt>
                <c:pt idx="27">
                  <c:v>9.5045014105256733</c:v>
                </c:pt>
                <c:pt idx="28">
                  <c:v>9.5198414918226035</c:v>
                </c:pt>
                <c:pt idx="29">
                  <c:v>9.5038875638803617</c:v>
                </c:pt>
                <c:pt idx="30">
                  <c:v>9.5090194474352998</c:v>
                </c:pt>
                <c:pt idx="31">
                  <c:v>9.4989835209075135</c:v>
                </c:pt>
                <c:pt idx="32">
                  <c:v>9.4772193167982</c:v>
                </c:pt>
                <c:pt idx="33">
                  <c:v>9.5329811294489346</c:v>
                </c:pt>
                <c:pt idx="34">
                  <c:v>9.6016025299063532</c:v>
                </c:pt>
                <c:pt idx="35">
                  <c:v>9.5799501667972713</c:v>
                </c:pt>
                <c:pt idx="36">
                  <c:v>9.5838538802777453</c:v>
                </c:pt>
                <c:pt idx="37">
                  <c:v>9.6401969332085056</c:v>
                </c:pt>
                <c:pt idx="38">
                  <c:v>9.6433027295415688</c:v>
                </c:pt>
                <c:pt idx="39">
                  <c:v>9.6848791563873089</c:v>
                </c:pt>
                <c:pt idx="40">
                  <c:v>9.7121973257594139</c:v>
                </c:pt>
                <c:pt idx="41">
                  <c:v>9.6759483897488803</c:v>
                </c:pt>
                <c:pt idx="42">
                  <c:v>9.6867887066645597</c:v>
                </c:pt>
                <c:pt idx="43">
                  <c:v>9.704826330981108</c:v>
                </c:pt>
                <c:pt idx="44">
                  <c:v>9.7187902946417815</c:v>
                </c:pt>
                <c:pt idx="45">
                  <c:v>9.7311163265953411</c:v>
                </c:pt>
                <c:pt idx="46">
                  <c:v>9.7428954059080528</c:v>
                </c:pt>
                <c:pt idx="47">
                  <c:v>9.765337214055311</c:v>
                </c:pt>
                <c:pt idx="48">
                  <c:v>9.7825232324480336</c:v>
                </c:pt>
                <c:pt idx="49">
                  <c:v>9.7909327612442745</c:v>
                </c:pt>
                <c:pt idx="50">
                  <c:v>9.8025973170092051</c:v>
                </c:pt>
                <c:pt idx="51">
                  <c:v>9.7649550128658351</c:v>
                </c:pt>
                <c:pt idx="52">
                  <c:v>9.8546973883666968</c:v>
                </c:pt>
                <c:pt idx="53">
                  <c:v>9.8422768214912324</c:v>
                </c:pt>
                <c:pt idx="54">
                  <c:v>9.8872018106653421</c:v>
                </c:pt>
                <c:pt idx="55">
                  <c:v>9.93481002366517</c:v>
                </c:pt>
                <c:pt idx="56">
                  <c:v>9.9592561120870222</c:v>
                </c:pt>
                <c:pt idx="57">
                  <c:v>9.9826248730948528</c:v>
                </c:pt>
                <c:pt idx="58">
                  <c:v>10.011886924450467</c:v>
                </c:pt>
                <c:pt idx="59">
                  <c:v>9.9943062265541567</c:v>
                </c:pt>
                <c:pt idx="60">
                  <c:v>9.9881560043704614</c:v>
                </c:pt>
                <c:pt idx="61">
                  <c:v>9.9617564606601032</c:v>
                </c:pt>
                <c:pt idx="62">
                  <c:v>10.009505746612925</c:v>
                </c:pt>
                <c:pt idx="63">
                  <c:v>9.9680260736736983</c:v>
                </c:pt>
                <c:pt idx="64">
                  <c:v>9.9336529668678537</c:v>
                </c:pt>
                <c:pt idx="65">
                  <c:v>9.9516896543540057</c:v>
                </c:pt>
                <c:pt idx="66">
                  <c:v>9.9174145109108114</c:v>
                </c:pt>
                <c:pt idx="67">
                  <c:v>9.8848628026984215</c:v>
                </c:pt>
                <c:pt idx="68">
                  <c:v>9.8705996856912925</c:v>
                </c:pt>
                <c:pt idx="69">
                  <c:v>9.8855108434431447</c:v>
                </c:pt>
                <c:pt idx="70">
                  <c:v>9.8629022724210493</c:v>
                </c:pt>
                <c:pt idx="71">
                  <c:v>9.8892563326081788</c:v>
                </c:pt>
                <c:pt idx="72">
                  <c:v>9.9289666378371138</c:v>
                </c:pt>
                <c:pt idx="73">
                  <c:v>9.7485300957389303</c:v>
                </c:pt>
                <c:pt idx="74">
                  <c:v>9.7964073459987748</c:v>
                </c:pt>
                <c:pt idx="75">
                  <c:v>9.7333684695301379</c:v>
                </c:pt>
                <c:pt idx="76">
                  <c:v>9.6588773688777092</c:v>
                </c:pt>
                <c:pt idx="77">
                  <c:v>9.730566120254089</c:v>
                </c:pt>
                <c:pt idx="78">
                  <c:v>9.5873338060030342</c:v>
                </c:pt>
                <c:pt idx="79">
                  <c:v>9.5301455561121848</c:v>
                </c:pt>
                <c:pt idx="80">
                  <c:v>9.5323115179065958</c:v>
                </c:pt>
                <c:pt idx="81">
                  <c:v>9.6060966659573861</c:v>
                </c:pt>
                <c:pt idx="82">
                  <c:v>9.6481471738386695</c:v>
                </c:pt>
                <c:pt idx="83">
                  <c:v>9.6259758087384242</c:v>
                </c:pt>
                <c:pt idx="84">
                  <c:v>9.7287500670574563</c:v>
                </c:pt>
                <c:pt idx="85">
                  <c:v>9.626168267119894</c:v>
                </c:pt>
                <c:pt idx="86">
                  <c:v>9.6780547976277838</c:v>
                </c:pt>
                <c:pt idx="87">
                  <c:v>9.7451122753760089</c:v>
                </c:pt>
                <c:pt idx="88">
                  <c:v>9.7595122007505228</c:v>
                </c:pt>
                <c:pt idx="89">
                  <c:v>9.8429483095884756</c:v>
                </c:pt>
                <c:pt idx="90">
                  <c:v>9.8758360212056182</c:v>
                </c:pt>
                <c:pt idx="91">
                  <c:v>9.8746914801755139</c:v>
                </c:pt>
                <c:pt idx="92">
                  <c:v>9.8294568870192194</c:v>
                </c:pt>
                <c:pt idx="93">
                  <c:v>9.8735311102706582</c:v>
                </c:pt>
                <c:pt idx="94">
                  <c:v>9.8752067794211804</c:v>
                </c:pt>
                <c:pt idx="95">
                  <c:v>9.9018430085263454</c:v>
                </c:pt>
                <c:pt idx="96">
                  <c:v>9.8950812778831931</c:v>
                </c:pt>
                <c:pt idx="97">
                  <c:v>9.992745666258406</c:v>
                </c:pt>
                <c:pt idx="98">
                  <c:v>10.03483931739858</c:v>
                </c:pt>
                <c:pt idx="99">
                  <c:v>10.081040539905898</c:v>
                </c:pt>
                <c:pt idx="100">
                  <c:v>10.098571928485816</c:v>
                </c:pt>
                <c:pt idx="101">
                  <c:v>10.07484721564575</c:v>
                </c:pt>
                <c:pt idx="102">
                  <c:v>10.060846131474593</c:v>
                </c:pt>
                <c:pt idx="103">
                  <c:v>10.026993694282504</c:v>
                </c:pt>
                <c:pt idx="104">
                  <c:v>9.9973303806465026</c:v>
                </c:pt>
                <c:pt idx="105">
                  <c:v>10.079439661044603</c:v>
                </c:pt>
                <c:pt idx="106">
                  <c:v>10.097974394600532</c:v>
                </c:pt>
                <c:pt idx="107">
                  <c:v>10.092102396305872</c:v>
                </c:pt>
                <c:pt idx="108">
                  <c:v>10.148404175133816</c:v>
                </c:pt>
                <c:pt idx="109">
                  <c:v>10.146261213247358</c:v>
                </c:pt>
                <c:pt idx="110">
                  <c:v>10.155460081498084</c:v>
                </c:pt>
                <c:pt idx="111">
                  <c:v>10.142147493406203</c:v>
                </c:pt>
                <c:pt idx="112">
                  <c:v>10.146925171896847</c:v>
                </c:pt>
                <c:pt idx="113">
                  <c:v>10.161569155211618</c:v>
                </c:pt>
                <c:pt idx="114">
                  <c:v>10.134599273499514</c:v>
                </c:pt>
                <c:pt idx="115">
                  <c:v>10.134256939635073</c:v>
                </c:pt>
                <c:pt idx="116">
                  <c:v>10.185764206421</c:v>
                </c:pt>
                <c:pt idx="117">
                  <c:v>10.170873420405117</c:v>
                </c:pt>
                <c:pt idx="118">
                  <c:v>10.16894393457379</c:v>
                </c:pt>
                <c:pt idx="119">
                  <c:v>10.148187370396435</c:v>
                </c:pt>
                <c:pt idx="120">
                  <c:v>10.164079639715943</c:v>
                </c:pt>
                <c:pt idx="121">
                  <c:v>10.159308298659404</c:v>
                </c:pt>
                <c:pt idx="122">
                  <c:v>10.187169004172796</c:v>
                </c:pt>
                <c:pt idx="123">
                  <c:v>10.208233352889312</c:v>
                </c:pt>
                <c:pt idx="124">
                  <c:v>10.226323411613704</c:v>
                </c:pt>
                <c:pt idx="125">
                  <c:v>10.2757932852283</c:v>
                </c:pt>
                <c:pt idx="126">
                  <c:v>10.276598781659732</c:v>
                </c:pt>
                <c:pt idx="127">
                  <c:v>10.285127969669265</c:v>
                </c:pt>
                <c:pt idx="128">
                  <c:v>10.325216906458849</c:v>
                </c:pt>
                <c:pt idx="129">
                  <c:v>10.29079946593675</c:v>
                </c:pt>
                <c:pt idx="130">
                  <c:v>10.313036572019257</c:v>
                </c:pt>
                <c:pt idx="131">
                  <c:v>10.348838234519603</c:v>
                </c:pt>
                <c:pt idx="132">
                  <c:v>10.349266867618946</c:v>
                </c:pt>
                <c:pt idx="133">
                  <c:v>10.377113644990427</c:v>
                </c:pt>
                <c:pt idx="134">
                  <c:v>10.365282476877288</c:v>
                </c:pt>
                <c:pt idx="135">
                  <c:v>10.385149759802855</c:v>
                </c:pt>
                <c:pt idx="136">
                  <c:v>10.361181960385062</c:v>
                </c:pt>
                <c:pt idx="137">
                  <c:v>10.383647348708406</c:v>
                </c:pt>
                <c:pt idx="138">
                  <c:v>10.355756726842095</c:v>
                </c:pt>
                <c:pt idx="139">
                  <c:v>10.355950573540371</c:v>
                </c:pt>
                <c:pt idx="140">
                  <c:v>10.363238328758383</c:v>
                </c:pt>
                <c:pt idx="141">
                  <c:v>10.360900722174859</c:v>
                </c:pt>
                <c:pt idx="142">
                  <c:v>10.33017157784942</c:v>
                </c:pt>
                <c:pt idx="143">
                  <c:v>10.316588318802841</c:v>
                </c:pt>
                <c:pt idx="144">
                  <c:v>10.345507273124584</c:v>
                </c:pt>
                <c:pt idx="145">
                  <c:v>10.383818480138295</c:v>
                </c:pt>
                <c:pt idx="146">
                  <c:v>10.407196072964675</c:v>
                </c:pt>
                <c:pt idx="147">
                  <c:v>10.415556101030047</c:v>
                </c:pt>
                <c:pt idx="148">
                  <c:v>10.405270752644009</c:v>
                </c:pt>
                <c:pt idx="149">
                  <c:v>10.374216457677512</c:v>
                </c:pt>
                <c:pt idx="150">
                  <c:v>10.408690075128714</c:v>
                </c:pt>
                <c:pt idx="151">
                  <c:v>10.403212183691554</c:v>
                </c:pt>
                <c:pt idx="152">
                  <c:v>10.389295023716365</c:v>
                </c:pt>
                <c:pt idx="153">
                  <c:v>10.369927930366011</c:v>
                </c:pt>
                <c:pt idx="154">
                  <c:v>10.382657975252812</c:v>
                </c:pt>
                <c:pt idx="155">
                  <c:v>10.43180355473288</c:v>
                </c:pt>
                <c:pt idx="156">
                  <c:v>10.418203363281417</c:v>
                </c:pt>
                <c:pt idx="157">
                  <c:v>10.425119956748485</c:v>
                </c:pt>
                <c:pt idx="158">
                  <c:v>10.468755906007646</c:v>
                </c:pt>
                <c:pt idx="159">
                  <c:v>10.471003552133045</c:v>
                </c:pt>
                <c:pt idx="160">
                  <c:v>10.473710551612427</c:v>
                </c:pt>
                <c:pt idx="161">
                  <c:v>10.512106067082</c:v>
                </c:pt>
                <c:pt idx="162">
                  <c:v>10.503345765080251</c:v>
                </c:pt>
                <c:pt idx="163">
                  <c:v>10.514971409297901</c:v>
                </c:pt>
                <c:pt idx="164">
                  <c:v>10.507836788125998</c:v>
                </c:pt>
                <c:pt idx="165">
                  <c:v>10.49521098567452</c:v>
                </c:pt>
                <c:pt idx="166">
                  <c:v>10.498583411067775</c:v>
                </c:pt>
                <c:pt idx="167">
                  <c:v>10.508708467578296</c:v>
                </c:pt>
                <c:pt idx="168">
                  <c:v>10.531295090345457</c:v>
                </c:pt>
                <c:pt idx="169">
                  <c:v>10.590488061406521</c:v>
                </c:pt>
                <c:pt idx="170">
                  <c:v>10.562073734824349</c:v>
                </c:pt>
                <c:pt idx="171">
                  <c:v>10.632141421552983</c:v>
                </c:pt>
                <c:pt idx="172">
                  <c:v>10.617596134568311</c:v>
                </c:pt>
                <c:pt idx="173">
                  <c:v>10.639160193926177</c:v>
                </c:pt>
                <c:pt idx="174">
                  <c:v>10.654854795547941</c:v>
                </c:pt>
                <c:pt idx="175">
                  <c:v>10.639201928757359</c:v>
                </c:pt>
                <c:pt idx="176">
                  <c:v>10.67598197584573</c:v>
                </c:pt>
                <c:pt idx="177">
                  <c:v>10.68702695246874</c:v>
                </c:pt>
                <c:pt idx="178">
                  <c:v>10.722046913737264</c:v>
                </c:pt>
                <c:pt idx="179">
                  <c:v>10.742665689940308</c:v>
                </c:pt>
                <c:pt idx="180">
                  <c:v>10.748373990102722</c:v>
                </c:pt>
                <c:pt idx="181">
                  <c:v>10.758791565344263</c:v>
                </c:pt>
                <c:pt idx="182">
                  <c:v>10.754687886879013</c:v>
                </c:pt>
                <c:pt idx="183">
                  <c:v>10.74515367954222</c:v>
                </c:pt>
                <c:pt idx="184">
                  <c:v>10.748861672662439</c:v>
                </c:pt>
                <c:pt idx="185">
                  <c:v>10.756815825598284</c:v>
                </c:pt>
                <c:pt idx="186">
                  <c:v>10.774494785211026</c:v>
                </c:pt>
                <c:pt idx="187">
                  <c:v>10.754884648291062</c:v>
                </c:pt>
                <c:pt idx="188">
                  <c:v>10.782705122771548</c:v>
                </c:pt>
                <c:pt idx="189">
                  <c:v>10.772692549229102</c:v>
                </c:pt>
                <c:pt idx="190">
                  <c:v>10.775274752822689</c:v>
                </c:pt>
                <c:pt idx="191">
                  <c:v>10.765047859843897</c:v>
                </c:pt>
                <c:pt idx="192">
                  <c:v>10.770536095015919</c:v>
                </c:pt>
                <c:pt idx="193">
                  <c:v>10.797476646776261</c:v>
                </c:pt>
                <c:pt idx="194">
                  <c:v>10.776575741239881</c:v>
                </c:pt>
                <c:pt idx="195">
                  <c:v>10.820965164135282</c:v>
                </c:pt>
                <c:pt idx="196">
                  <c:v>10.837143501571415</c:v>
                </c:pt>
                <c:pt idx="197">
                  <c:v>10.821717891517372</c:v>
                </c:pt>
                <c:pt idx="198">
                  <c:v>10.814492817729246</c:v>
                </c:pt>
                <c:pt idx="199">
                  <c:v>10.817334355565654</c:v>
                </c:pt>
                <c:pt idx="200">
                  <c:v>10.794749442299791</c:v>
                </c:pt>
                <c:pt idx="201">
                  <c:v>10.814629568621045</c:v>
                </c:pt>
                <c:pt idx="202">
                  <c:v>10.83622264263666</c:v>
                </c:pt>
                <c:pt idx="203">
                  <c:v>10.811240016306346</c:v>
                </c:pt>
                <c:pt idx="204">
                  <c:v>10.809444461666152</c:v>
                </c:pt>
                <c:pt idx="205">
                  <c:v>10.834747649518444</c:v>
                </c:pt>
                <c:pt idx="206">
                  <c:v>10.841076761615714</c:v>
                </c:pt>
                <c:pt idx="207">
                  <c:v>10.8583282103217</c:v>
                </c:pt>
                <c:pt idx="208">
                  <c:v>10.8627095769601</c:v>
                </c:pt>
                <c:pt idx="209">
                  <c:v>10.876907962205172</c:v>
                </c:pt>
                <c:pt idx="210">
                  <c:v>10.866041856910035</c:v>
                </c:pt>
                <c:pt idx="211">
                  <c:v>10.849407607684755</c:v>
                </c:pt>
                <c:pt idx="212">
                  <c:v>10.835080273785618</c:v>
                </c:pt>
                <c:pt idx="213">
                  <c:v>10.89010838516001</c:v>
                </c:pt>
                <c:pt idx="214">
                  <c:v>10.809895486821716</c:v>
                </c:pt>
                <c:pt idx="215">
                  <c:v>10.751765817481555</c:v>
                </c:pt>
                <c:pt idx="216">
                  <c:v>10.672673785836315</c:v>
                </c:pt>
                <c:pt idx="217">
                  <c:v>10.736345703174663</c:v>
                </c:pt>
                <c:pt idx="218">
                  <c:v>10.752650273288488</c:v>
                </c:pt>
                <c:pt idx="219">
                  <c:v>10.772975629815846</c:v>
                </c:pt>
                <c:pt idx="220">
                  <c:v>10.827824530082582</c:v>
                </c:pt>
                <c:pt idx="221">
                  <c:v>10.946907039920518</c:v>
                </c:pt>
                <c:pt idx="222">
                  <c:v>10.859287306632881</c:v>
                </c:pt>
                <c:pt idx="223">
                  <c:v>10.858690552783751</c:v>
                </c:pt>
                <c:pt idx="224">
                  <c:v>10.920057139133613</c:v>
                </c:pt>
                <c:pt idx="225">
                  <c:v>10.946215903650382</c:v>
                </c:pt>
                <c:pt idx="226">
                  <c:v>10.962767634076789</c:v>
                </c:pt>
                <c:pt idx="227">
                  <c:v>10.938988694562063</c:v>
                </c:pt>
                <c:pt idx="228">
                  <c:v>10.952871870773919</c:v>
                </c:pt>
                <c:pt idx="229">
                  <c:v>10.950728310268444</c:v>
                </c:pt>
                <c:pt idx="230">
                  <c:v>10.945032420949303</c:v>
                </c:pt>
                <c:pt idx="231">
                  <c:v>10.968217235919743</c:v>
                </c:pt>
                <c:pt idx="232">
                  <c:v>10.966700389152734</c:v>
                </c:pt>
                <c:pt idx="233">
                  <c:v>10.989136560311749</c:v>
                </c:pt>
                <c:pt idx="234">
                  <c:v>10.999417999999862</c:v>
                </c:pt>
                <c:pt idx="235">
                  <c:v>10.998262931960303</c:v>
                </c:pt>
                <c:pt idx="236">
                  <c:v>11.013108275523592</c:v>
                </c:pt>
                <c:pt idx="237">
                  <c:v>11.024388091562486</c:v>
                </c:pt>
                <c:pt idx="238">
                  <c:v>11.010178116427833</c:v>
                </c:pt>
                <c:pt idx="239">
                  <c:v>11.030394497398461</c:v>
                </c:pt>
                <c:pt idx="240">
                  <c:v>11.018629143155449</c:v>
                </c:pt>
                <c:pt idx="241">
                  <c:v>11.031411518842241</c:v>
                </c:pt>
                <c:pt idx="242">
                  <c:v>11.046714845698425</c:v>
                </c:pt>
                <c:pt idx="243">
                  <c:v>11.05523420037491</c:v>
                </c:pt>
                <c:pt idx="244">
                  <c:v>11.056050466736789</c:v>
                </c:pt>
                <c:pt idx="245">
                  <c:v>11.046556142205365</c:v>
                </c:pt>
                <c:pt idx="246">
                  <c:v>11.046855875175456</c:v>
                </c:pt>
                <c:pt idx="247">
                  <c:v>11.059956516725814</c:v>
                </c:pt>
                <c:pt idx="248">
                  <c:v>11.055999363013193</c:v>
                </c:pt>
                <c:pt idx="249">
                  <c:v>11.068241286417905</c:v>
                </c:pt>
                <c:pt idx="250">
                  <c:v>11.08489444745762</c:v>
                </c:pt>
                <c:pt idx="251">
                  <c:v>11.071953790350419</c:v>
                </c:pt>
                <c:pt idx="252">
                  <c:v>11.051833620448765</c:v>
                </c:pt>
                <c:pt idx="253">
                  <c:v>11.095921088966071</c:v>
                </c:pt>
                <c:pt idx="254">
                  <c:v>11.077396397169498</c:v>
                </c:pt>
                <c:pt idx="255">
                  <c:v>11.08096430493681</c:v>
                </c:pt>
                <c:pt idx="256">
                  <c:v>11.060641620931415</c:v>
                </c:pt>
                <c:pt idx="257">
                  <c:v>11.110260950201029</c:v>
                </c:pt>
                <c:pt idx="258">
                  <c:v>11.084091867233823</c:v>
                </c:pt>
                <c:pt idx="259">
                  <c:v>11.062338723168772</c:v>
                </c:pt>
                <c:pt idx="260">
                  <c:v>10.941129270238877</c:v>
                </c:pt>
                <c:pt idx="261">
                  <c:v>6.1837806346269319</c:v>
                </c:pt>
                <c:pt idx="262">
                  <c:v>10.391125899625827</c:v>
                </c:pt>
                <c:pt idx="263">
                  <c:v>10.477431818021538</c:v>
                </c:pt>
                <c:pt idx="264">
                  <c:v>10.361051491306224</c:v>
                </c:pt>
                <c:pt idx="265">
                  <c:v>10.665244815279165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CE5-422A-9F0D-814432707A9B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graphs'!$AF$9:$AF$274</c:f>
              <c:numCache>
                <c:formatCode>0.00</c:formatCode>
                <c:ptCount val="266"/>
                <c:pt idx="0">
                  <c:v>9.4112531049913279</c:v>
                </c:pt>
                <c:pt idx="1">
                  <c:v>9.4176109277008067</c:v>
                </c:pt>
                <c:pt idx="2">
                  <c:v>9.4239687504102836</c:v>
                </c:pt>
                <c:pt idx="3">
                  <c:v>9.4303265731197623</c:v>
                </c:pt>
                <c:pt idx="4">
                  <c:v>9.436684395829241</c:v>
                </c:pt>
                <c:pt idx="5">
                  <c:v>9.4430422185387197</c:v>
                </c:pt>
                <c:pt idx="6">
                  <c:v>9.4494000412481984</c:v>
                </c:pt>
                <c:pt idx="7">
                  <c:v>9.4557578639576771</c:v>
                </c:pt>
                <c:pt idx="8">
                  <c:v>9.4621156866671541</c:v>
                </c:pt>
                <c:pt idx="9">
                  <c:v>9.4684735093766328</c:v>
                </c:pt>
                <c:pt idx="10">
                  <c:v>9.4748313320861115</c:v>
                </c:pt>
                <c:pt idx="11">
                  <c:v>9.4811891547955902</c:v>
                </c:pt>
                <c:pt idx="12">
                  <c:v>9.4875469775050689</c:v>
                </c:pt>
                <c:pt idx="13">
                  <c:v>9.4939048002145459</c:v>
                </c:pt>
                <c:pt idx="14">
                  <c:v>9.5002626229240246</c:v>
                </c:pt>
                <c:pt idx="15">
                  <c:v>9.5066204456335033</c:v>
                </c:pt>
                <c:pt idx="16">
                  <c:v>9.512978268342982</c:v>
                </c:pt>
                <c:pt idx="17">
                  <c:v>9.5193360910524607</c:v>
                </c:pt>
                <c:pt idx="18">
                  <c:v>9.5256939137619394</c:v>
                </c:pt>
                <c:pt idx="19">
                  <c:v>9.5320517364714163</c:v>
                </c:pt>
                <c:pt idx="20">
                  <c:v>9.5384095591808951</c:v>
                </c:pt>
                <c:pt idx="21">
                  <c:v>9.5447673818903738</c:v>
                </c:pt>
                <c:pt idx="22">
                  <c:v>9.5511252045998525</c:v>
                </c:pt>
                <c:pt idx="23">
                  <c:v>9.5574830273093312</c:v>
                </c:pt>
                <c:pt idx="24">
                  <c:v>9.5638408500188081</c:v>
                </c:pt>
                <c:pt idx="25">
                  <c:v>9.5701986727282868</c:v>
                </c:pt>
                <c:pt idx="26">
                  <c:v>9.5765564954377655</c:v>
                </c:pt>
                <c:pt idx="27">
                  <c:v>9.5829143181472443</c:v>
                </c:pt>
                <c:pt idx="28">
                  <c:v>9.589272140856723</c:v>
                </c:pt>
                <c:pt idx="29">
                  <c:v>9.5956299635662017</c:v>
                </c:pt>
                <c:pt idx="30">
                  <c:v>9.6019877862756786</c:v>
                </c:pt>
                <c:pt idx="31">
                  <c:v>9.6083456089851573</c:v>
                </c:pt>
                <c:pt idx="32">
                  <c:v>9.614703431694636</c:v>
                </c:pt>
                <c:pt idx="33">
                  <c:v>9.6210612544041147</c:v>
                </c:pt>
                <c:pt idx="34">
                  <c:v>9.6274190771135935</c:v>
                </c:pt>
                <c:pt idx="35">
                  <c:v>9.6337768998230704</c:v>
                </c:pt>
                <c:pt idx="36">
                  <c:v>9.6401347225325491</c:v>
                </c:pt>
                <c:pt idx="37">
                  <c:v>9.6464925452420278</c:v>
                </c:pt>
                <c:pt idx="38">
                  <c:v>9.6528503679515065</c:v>
                </c:pt>
                <c:pt idx="39">
                  <c:v>9.6592081906609852</c:v>
                </c:pt>
                <c:pt idx="40">
                  <c:v>9.6655660133704622</c:v>
                </c:pt>
                <c:pt idx="41">
                  <c:v>9.6719238360799409</c:v>
                </c:pt>
                <c:pt idx="42">
                  <c:v>9.6782816587894196</c:v>
                </c:pt>
                <c:pt idx="43">
                  <c:v>9.6846394814988983</c:v>
                </c:pt>
                <c:pt idx="44">
                  <c:v>9.690997304208377</c:v>
                </c:pt>
                <c:pt idx="45">
                  <c:v>9.6973551269178557</c:v>
                </c:pt>
                <c:pt idx="46">
                  <c:v>9.7037129496273327</c:v>
                </c:pt>
                <c:pt idx="47">
                  <c:v>9.7100707723368114</c:v>
                </c:pt>
                <c:pt idx="48">
                  <c:v>9.7164285950462901</c:v>
                </c:pt>
                <c:pt idx="49">
                  <c:v>9.7227864177557688</c:v>
                </c:pt>
                <c:pt idx="50">
                  <c:v>9.7291442404652475</c:v>
                </c:pt>
                <c:pt idx="51">
                  <c:v>9.7355020631747244</c:v>
                </c:pt>
                <c:pt idx="52">
                  <c:v>9.7418598858842032</c:v>
                </c:pt>
                <c:pt idx="53">
                  <c:v>9.7482177085936819</c:v>
                </c:pt>
                <c:pt idx="54">
                  <c:v>9.7545755313031606</c:v>
                </c:pt>
                <c:pt idx="55">
                  <c:v>9.7609333540126393</c:v>
                </c:pt>
                <c:pt idx="56">
                  <c:v>9.767291176722118</c:v>
                </c:pt>
                <c:pt idx="57">
                  <c:v>9.7736489994315949</c:v>
                </c:pt>
                <c:pt idx="58">
                  <c:v>9.7800068221410736</c:v>
                </c:pt>
                <c:pt idx="59">
                  <c:v>9.7863646448505524</c:v>
                </c:pt>
                <c:pt idx="60">
                  <c:v>9.7927224675600311</c:v>
                </c:pt>
                <c:pt idx="61">
                  <c:v>9.7990802902695098</c:v>
                </c:pt>
                <c:pt idx="62">
                  <c:v>9.8054381129789867</c:v>
                </c:pt>
                <c:pt idx="63">
                  <c:v>9.8117959356884654</c:v>
                </c:pt>
                <c:pt idx="64">
                  <c:v>9.8181537583979441</c:v>
                </c:pt>
                <c:pt idx="65">
                  <c:v>9.8245115811074228</c:v>
                </c:pt>
                <c:pt idx="66">
                  <c:v>9.8308694038169016</c:v>
                </c:pt>
                <c:pt idx="67">
                  <c:v>9.8372272265263803</c:v>
                </c:pt>
                <c:pt idx="68">
                  <c:v>9.8435850492358572</c:v>
                </c:pt>
                <c:pt idx="69">
                  <c:v>9.8499428719453359</c:v>
                </c:pt>
                <c:pt idx="70">
                  <c:v>9.8563006946548146</c:v>
                </c:pt>
                <c:pt idx="71">
                  <c:v>9.8626585173642933</c:v>
                </c:pt>
                <c:pt idx="72">
                  <c:v>9.869016340073772</c:v>
                </c:pt>
                <c:pt idx="73">
                  <c:v>9.875374162783249</c:v>
                </c:pt>
                <c:pt idx="74">
                  <c:v>9.8817319854927277</c:v>
                </c:pt>
                <c:pt idx="75">
                  <c:v>9.8880898082022064</c:v>
                </c:pt>
                <c:pt idx="76">
                  <c:v>9.8944476309116851</c:v>
                </c:pt>
                <c:pt idx="77">
                  <c:v>9.9008054536211638</c:v>
                </c:pt>
                <c:pt idx="78">
                  <c:v>9.9071632763306425</c:v>
                </c:pt>
                <c:pt idx="79">
                  <c:v>9.9135210990401195</c:v>
                </c:pt>
                <c:pt idx="80">
                  <c:v>9.9198789217495982</c:v>
                </c:pt>
                <c:pt idx="81">
                  <c:v>9.9262367444590769</c:v>
                </c:pt>
                <c:pt idx="82">
                  <c:v>9.9325945671685556</c:v>
                </c:pt>
                <c:pt idx="83">
                  <c:v>9.9389523898780343</c:v>
                </c:pt>
                <c:pt idx="84">
                  <c:v>9.9453102125875112</c:v>
                </c:pt>
                <c:pt idx="85">
                  <c:v>9.95166803529699</c:v>
                </c:pt>
                <c:pt idx="86">
                  <c:v>9.9580258580064687</c:v>
                </c:pt>
                <c:pt idx="87">
                  <c:v>9.9643836807159474</c:v>
                </c:pt>
                <c:pt idx="88">
                  <c:v>9.9707415034254261</c:v>
                </c:pt>
                <c:pt idx="89">
                  <c:v>9.9770993261349048</c:v>
                </c:pt>
                <c:pt idx="90">
                  <c:v>9.9834571488443817</c:v>
                </c:pt>
                <c:pt idx="91">
                  <c:v>9.9898149715538604</c:v>
                </c:pt>
                <c:pt idx="92">
                  <c:v>9.9961727942633392</c:v>
                </c:pt>
                <c:pt idx="93">
                  <c:v>10.002530616972818</c:v>
                </c:pt>
                <c:pt idx="94">
                  <c:v>10.008888439682297</c:v>
                </c:pt>
                <c:pt idx="95">
                  <c:v>10.015246262391774</c:v>
                </c:pt>
                <c:pt idx="96">
                  <c:v>10.021604085101252</c:v>
                </c:pt>
                <c:pt idx="97">
                  <c:v>10.027961907810731</c:v>
                </c:pt>
                <c:pt idx="98">
                  <c:v>10.03431973052021</c:v>
                </c:pt>
                <c:pt idx="99">
                  <c:v>10.040677553229688</c:v>
                </c:pt>
                <c:pt idx="100">
                  <c:v>10.047035375939167</c:v>
                </c:pt>
                <c:pt idx="101">
                  <c:v>10.053393198648644</c:v>
                </c:pt>
                <c:pt idx="102">
                  <c:v>10.059751021358123</c:v>
                </c:pt>
                <c:pt idx="103">
                  <c:v>10.066108844067601</c:v>
                </c:pt>
                <c:pt idx="104">
                  <c:v>10.07246666677708</c:v>
                </c:pt>
                <c:pt idx="105">
                  <c:v>10.078824489486559</c:v>
                </c:pt>
                <c:pt idx="106">
                  <c:v>10.085182312196036</c:v>
                </c:pt>
                <c:pt idx="107">
                  <c:v>10.091540134905514</c:v>
                </c:pt>
                <c:pt idx="108">
                  <c:v>10.097897957614993</c:v>
                </c:pt>
                <c:pt idx="109">
                  <c:v>10.104255780324472</c:v>
                </c:pt>
                <c:pt idx="110">
                  <c:v>10.110613603033951</c:v>
                </c:pt>
                <c:pt idx="111">
                  <c:v>10.116971425743429</c:v>
                </c:pt>
                <c:pt idx="112">
                  <c:v>10.123329248452906</c:v>
                </c:pt>
                <c:pt idx="113">
                  <c:v>10.129687071162385</c:v>
                </c:pt>
                <c:pt idx="114">
                  <c:v>10.136044893871864</c:v>
                </c:pt>
                <c:pt idx="115">
                  <c:v>10.142402716581342</c:v>
                </c:pt>
                <c:pt idx="116">
                  <c:v>10.148760539290821</c:v>
                </c:pt>
                <c:pt idx="117">
                  <c:v>10.155118362000298</c:v>
                </c:pt>
                <c:pt idx="118">
                  <c:v>10.161476184709777</c:v>
                </c:pt>
                <c:pt idx="119">
                  <c:v>10.167834007419255</c:v>
                </c:pt>
                <c:pt idx="120">
                  <c:v>10.174191830128734</c:v>
                </c:pt>
                <c:pt idx="121">
                  <c:v>10.180549652838213</c:v>
                </c:pt>
                <c:pt idx="122">
                  <c:v>10.186907475547692</c:v>
                </c:pt>
                <c:pt idx="123">
                  <c:v>10.193265298257169</c:v>
                </c:pt>
                <c:pt idx="124">
                  <c:v>10.199623120966647</c:v>
                </c:pt>
                <c:pt idx="125">
                  <c:v>10.205980943676126</c:v>
                </c:pt>
                <c:pt idx="126">
                  <c:v>10.212338766385605</c:v>
                </c:pt>
                <c:pt idx="127">
                  <c:v>10.218696589095083</c:v>
                </c:pt>
                <c:pt idx="128">
                  <c:v>10.22505441180456</c:v>
                </c:pt>
                <c:pt idx="129">
                  <c:v>10.231412234514039</c:v>
                </c:pt>
                <c:pt idx="130">
                  <c:v>10.237770057223518</c:v>
                </c:pt>
                <c:pt idx="131">
                  <c:v>10.244127879932996</c:v>
                </c:pt>
                <c:pt idx="132">
                  <c:v>10.250485702642475</c:v>
                </c:pt>
                <c:pt idx="133">
                  <c:v>10.256843525351954</c:v>
                </c:pt>
                <c:pt idx="134">
                  <c:v>10.263201348061431</c:v>
                </c:pt>
                <c:pt idx="135">
                  <c:v>10.26955917077091</c:v>
                </c:pt>
                <c:pt idx="136">
                  <c:v>10.275916993480388</c:v>
                </c:pt>
                <c:pt idx="137">
                  <c:v>10.282274816189867</c:v>
                </c:pt>
                <c:pt idx="138">
                  <c:v>10.288632638899346</c:v>
                </c:pt>
                <c:pt idx="139">
                  <c:v>10.294990461608823</c:v>
                </c:pt>
                <c:pt idx="140">
                  <c:v>10.301348284318301</c:v>
                </c:pt>
                <c:pt idx="141">
                  <c:v>10.30770610702778</c:v>
                </c:pt>
                <c:pt idx="142">
                  <c:v>10.314063929737259</c:v>
                </c:pt>
                <c:pt idx="143">
                  <c:v>10.320421752446737</c:v>
                </c:pt>
                <c:pt idx="144">
                  <c:v>10.326779575156216</c:v>
                </c:pt>
                <c:pt idx="145">
                  <c:v>10.333137397865693</c:v>
                </c:pt>
                <c:pt idx="146">
                  <c:v>10.339495220575172</c:v>
                </c:pt>
                <c:pt idx="147">
                  <c:v>10.34585304328465</c:v>
                </c:pt>
                <c:pt idx="148">
                  <c:v>10.352210865994129</c:v>
                </c:pt>
                <c:pt idx="149">
                  <c:v>10.358568688703608</c:v>
                </c:pt>
                <c:pt idx="150">
                  <c:v>10.364926511413085</c:v>
                </c:pt>
                <c:pt idx="151">
                  <c:v>10.371284334122564</c:v>
                </c:pt>
                <c:pt idx="152">
                  <c:v>10.377642156832042</c:v>
                </c:pt>
                <c:pt idx="153">
                  <c:v>10.383999979541521</c:v>
                </c:pt>
                <c:pt idx="154">
                  <c:v>10.390357802251</c:v>
                </c:pt>
                <c:pt idx="155">
                  <c:v>10.396715624960478</c:v>
                </c:pt>
                <c:pt idx="156">
                  <c:v>10.403073447669955</c:v>
                </c:pt>
                <c:pt idx="157">
                  <c:v>10.409431270379434</c:v>
                </c:pt>
                <c:pt idx="158">
                  <c:v>10.415789093088913</c:v>
                </c:pt>
                <c:pt idx="159">
                  <c:v>10.422146915798391</c:v>
                </c:pt>
                <c:pt idx="160">
                  <c:v>10.42850473850787</c:v>
                </c:pt>
                <c:pt idx="161">
                  <c:v>10.434862561217347</c:v>
                </c:pt>
                <c:pt idx="162">
                  <c:v>10.441220383926826</c:v>
                </c:pt>
                <c:pt idx="163">
                  <c:v>10.447578206636305</c:v>
                </c:pt>
                <c:pt idx="164">
                  <c:v>10.453936029345783</c:v>
                </c:pt>
                <c:pt idx="165">
                  <c:v>10.460293852055262</c:v>
                </c:pt>
                <c:pt idx="166">
                  <c:v>10.466651674764741</c:v>
                </c:pt>
                <c:pt idx="167">
                  <c:v>10.473009497474218</c:v>
                </c:pt>
                <c:pt idx="168">
                  <c:v>10.479367320183696</c:v>
                </c:pt>
                <c:pt idx="169">
                  <c:v>10.485725142893175</c:v>
                </c:pt>
                <c:pt idx="170">
                  <c:v>10.492082965602654</c:v>
                </c:pt>
                <c:pt idx="171">
                  <c:v>10.498440788312132</c:v>
                </c:pt>
                <c:pt idx="172">
                  <c:v>10.504798611021609</c:v>
                </c:pt>
                <c:pt idx="173">
                  <c:v>10.511156433731088</c:v>
                </c:pt>
                <c:pt idx="174">
                  <c:v>10.517514256440567</c:v>
                </c:pt>
                <c:pt idx="175">
                  <c:v>10.523872079150046</c:v>
                </c:pt>
                <c:pt idx="176">
                  <c:v>10.530229901859524</c:v>
                </c:pt>
                <c:pt idx="177">
                  <c:v>10.536587724569003</c:v>
                </c:pt>
                <c:pt idx="178">
                  <c:v>10.54294554727848</c:v>
                </c:pt>
                <c:pt idx="179">
                  <c:v>10.549303369987959</c:v>
                </c:pt>
                <c:pt idx="180">
                  <c:v>10.555661192697437</c:v>
                </c:pt>
                <c:pt idx="181">
                  <c:v>10.562019015406916</c:v>
                </c:pt>
                <c:pt idx="182">
                  <c:v>10.568376838116395</c:v>
                </c:pt>
                <c:pt idx="183">
                  <c:v>10.574734660825872</c:v>
                </c:pt>
                <c:pt idx="184">
                  <c:v>10.58109248353535</c:v>
                </c:pt>
                <c:pt idx="185">
                  <c:v>10.587450306244829</c:v>
                </c:pt>
                <c:pt idx="186">
                  <c:v>10.593808128954308</c:v>
                </c:pt>
                <c:pt idx="187">
                  <c:v>10.600165951663787</c:v>
                </c:pt>
                <c:pt idx="188">
                  <c:v>10.606523774373265</c:v>
                </c:pt>
                <c:pt idx="189">
                  <c:v>10.612881597082742</c:v>
                </c:pt>
                <c:pt idx="190">
                  <c:v>10.619239419792221</c:v>
                </c:pt>
                <c:pt idx="191">
                  <c:v>10.6255972425017</c:v>
                </c:pt>
                <c:pt idx="192">
                  <c:v>10.631955065211178</c:v>
                </c:pt>
                <c:pt idx="193">
                  <c:v>10.638312887920657</c:v>
                </c:pt>
                <c:pt idx="194">
                  <c:v>10.644670710630134</c:v>
                </c:pt>
                <c:pt idx="195">
                  <c:v>10.651028533339613</c:v>
                </c:pt>
                <c:pt idx="196">
                  <c:v>10.657386356049091</c:v>
                </c:pt>
                <c:pt idx="197">
                  <c:v>10.66374417875857</c:v>
                </c:pt>
                <c:pt idx="198">
                  <c:v>10.670102001468049</c:v>
                </c:pt>
                <c:pt idx="199">
                  <c:v>10.676459824177527</c:v>
                </c:pt>
                <c:pt idx="200">
                  <c:v>10.682817646887004</c:v>
                </c:pt>
                <c:pt idx="201">
                  <c:v>10.689175469596483</c:v>
                </c:pt>
                <c:pt idx="202">
                  <c:v>10.695533292305962</c:v>
                </c:pt>
                <c:pt idx="203">
                  <c:v>10.701891115015441</c:v>
                </c:pt>
                <c:pt idx="204">
                  <c:v>10.708248937724919</c:v>
                </c:pt>
                <c:pt idx="205">
                  <c:v>10.714606760434396</c:v>
                </c:pt>
                <c:pt idx="206">
                  <c:v>10.720964583143875</c:v>
                </c:pt>
                <c:pt idx="207">
                  <c:v>10.727322405853354</c:v>
                </c:pt>
                <c:pt idx="208">
                  <c:v>10.733680228562832</c:v>
                </c:pt>
                <c:pt idx="209">
                  <c:v>10.740038051272311</c:v>
                </c:pt>
                <c:pt idx="210">
                  <c:v>10.74639587398179</c:v>
                </c:pt>
                <c:pt idx="211">
                  <c:v>10.752753696691267</c:v>
                </c:pt>
                <c:pt idx="212">
                  <c:v>10.759111519400745</c:v>
                </c:pt>
                <c:pt idx="213">
                  <c:v>10.765469342110224</c:v>
                </c:pt>
                <c:pt idx="214">
                  <c:v>10.771827164819703</c:v>
                </c:pt>
                <c:pt idx="215">
                  <c:v>10.77818498752918</c:v>
                </c:pt>
                <c:pt idx="216">
                  <c:v>10.784542810238658</c:v>
                </c:pt>
                <c:pt idx="217">
                  <c:v>10.790900632948137</c:v>
                </c:pt>
                <c:pt idx="218">
                  <c:v>10.797258455657616</c:v>
                </c:pt>
                <c:pt idx="219">
                  <c:v>10.803616278367095</c:v>
                </c:pt>
                <c:pt idx="220">
                  <c:v>10.809974101076573</c:v>
                </c:pt>
                <c:pt idx="221">
                  <c:v>10.816331923786052</c:v>
                </c:pt>
                <c:pt idx="222">
                  <c:v>10.822689746495529</c:v>
                </c:pt>
                <c:pt idx="223">
                  <c:v>10.829047569205008</c:v>
                </c:pt>
                <c:pt idx="224">
                  <c:v>10.835405391914486</c:v>
                </c:pt>
                <c:pt idx="225">
                  <c:v>10.841763214623965</c:v>
                </c:pt>
                <c:pt idx="226">
                  <c:v>10.848121037333442</c:v>
                </c:pt>
                <c:pt idx="227">
                  <c:v>10.854478860042921</c:v>
                </c:pt>
                <c:pt idx="228">
                  <c:v>10.860836682752399</c:v>
                </c:pt>
                <c:pt idx="229">
                  <c:v>10.867194505461878</c:v>
                </c:pt>
                <c:pt idx="230">
                  <c:v>10.873552328171357</c:v>
                </c:pt>
                <c:pt idx="231">
                  <c:v>10.879910150880836</c:v>
                </c:pt>
                <c:pt idx="232">
                  <c:v>10.886267973590314</c:v>
                </c:pt>
                <c:pt idx="233">
                  <c:v>10.892625796299791</c:v>
                </c:pt>
                <c:pt idx="234">
                  <c:v>10.89898361900927</c:v>
                </c:pt>
                <c:pt idx="235">
                  <c:v>10.905341441718749</c:v>
                </c:pt>
                <c:pt idx="236">
                  <c:v>10.911699264428227</c:v>
                </c:pt>
                <c:pt idx="237">
                  <c:v>10.918057087137704</c:v>
                </c:pt>
                <c:pt idx="238">
                  <c:v>10.924414909847183</c:v>
                </c:pt>
                <c:pt idx="239">
                  <c:v>10.930772732556662</c:v>
                </c:pt>
                <c:pt idx="240">
                  <c:v>10.93713055526614</c:v>
                </c:pt>
                <c:pt idx="241">
                  <c:v>10.943488377975619</c:v>
                </c:pt>
                <c:pt idx="242">
                  <c:v>10.949846200685098</c:v>
                </c:pt>
                <c:pt idx="243">
                  <c:v>10.956204023394577</c:v>
                </c:pt>
                <c:pt idx="244">
                  <c:v>10.962561846104053</c:v>
                </c:pt>
                <c:pt idx="245">
                  <c:v>10.968919668813532</c:v>
                </c:pt>
                <c:pt idx="246">
                  <c:v>10.975277491523011</c:v>
                </c:pt>
                <c:pt idx="247">
                  <c:v>10.98163531423249</c:v>
                </c:pt>
                <c:pt idx="248">
                  <c:v>10.987993136941967</c:v>
                </c:pt>
                <c:pt idx="249">
                  <c:v>10.994350959651445</c:v>
                </c:pt>
                <c:pt idx="250">
                  <c:v>11.000708782360924</c:v>
                </c:pt>
                <c:pt idx="251">
                  <c:v>11.007066605070403</c:v>
                </c:pt>
                <c:pt idx="252">
                  <c:v>11.013424427779881</c:v>
                </c:pt>
                <c:pt idx="253">
                  <c:v>11.01978225048936</c:v>
                </c:pt>
                <c:pt idx="254">
                  <c:v>11.026140073198837</c:v>
                </c:pt>
                <c:pt idx="255">
                  <c:v>11.032497895908316</c:v>
                </c:pt>
                <c:pt idx="256">
                  <c:v>11.038855718617794</c:v>
                </c:pt>
                <c:pt idx="257">
                  <c:v>11.045213541327273</c:v>
                </c:pt>
                <c:pt idx="258">
                  <c:v>11.051571364036752</c:v>
                </c:pt>
                <c:pt idx="259">
                  <c:v>11.057929186746229</c:v>
                </c:pt>
                <c:pt idx="260">
                  <c:v>11.064287009455708</c:v>
                </c:pt>
                <c:pt idx="261">
                  <c:v>11.070644832165186</c:v>
                </c:pt>
                <c:pt idx="262">
                  <c:v>11.077002654874665</c:v>
                </c:pt>
                <c:pt idx="263">
                  <c:v>11.083360477584144</c:v>
                </c:pt>
                <c:pt idx="264">
                  <c:v>11.089718300293622</c:v>
                </c:pt>
                <c:pt idx="265">
                  <c:v>11.096076123003099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CE5-422A-9F0D-814432707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3427728"/>
        <c:axId val="233424984"/>
      </c:lineChart>
      <c:catAx>
        <c:axId val="23342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4984"/>
        <c:crosses val="autoZero"/>
        <c:auto val="1"/>
        <c:lblAlgn val="ctr"/>
        <c:lblOffset val="100"/>
        <c:noMultiLvlLbl val="0"/>
      </c:catAx>
      <c:valAx>
        <c:axId val="23342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real</a:t>
            </a:r>
            <a:r>
              <a:rPr lang="en-US" b="1" baseline="0"/>
              <a:t> taxes and trend (HP),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349962702030667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graphs'!$X$8</c:f>
              <c:strCache>
                <c:ptCount val="1"/>
                <c:pt idx="0">
                  <c:v>Log real taxes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graphs'!$X$9:$X$274</c:f>
              <c:numCache>
                <c:formatCode>0.00</c:formatCode>
                <c:ptCount val="266"/>
                <c:pt idx="0">
                  <c:v>9.4009607315848331</c:v>
                </c:pt>
                <c:pt idx="1">
                  <c:v>9.4374759445599299</c:v>
                </c:pt>
                <c:pt idx="2">
                  <c:v>9.4613837608191922</c:v>
                </c:pt>
                <c:pt idx="3">
                  <c:v>9.4161924261803307</c:v>
                </c:pt>
                <c:pt idx="4">
                  <c:v>9.4219895438646581</c:v>
                </c:pt>
                <c:pt idx="5">
                  <c:v>9.4362707341975725</c:v>
                </c:pt>
                <c:pt idx="6">
                  <c:v>9.4225148919198176</c:v>
                </c:pt>
                <c:pt idx="7">
                  <c:v>9.4164507907341513</c:v>
                </c:pt>
                <c:pt idx="8">
                  <c:v>9.4334839232903924</c:v>
                </c:pt>
                <c:pt idx="9">
                  <c:v>9.4218610834623995</c:v>
                </c:pt>
                <c:pt idx="10">
                  <c:v>9.3944718840153776</c:v>
                </c:pt>
                <c:pt idx="11">
                  <c:v>9.3783759715226616</c:v>
                </c:pt>
                <c:pt idx="12">
                  <c:v>9.3944334084185197</c:v>
                </c:pt>
                <c:pt idx="13">
                  <c:v>9.39972909599323</c:v>
                </c:pt>
                <c:pt idx="14">
                  <c:v>9.39972909599323</c:v>
                </c:pt>
                <c:pt idx="15">
                  <c:v>9.4360338609236649</c:v>
                </c:pt>
                <c:pt idx="16">
                  <c:v>9.4545373324882256</c:v>
                </c:pt>
                <c:pt idx="17">
                  <c:v>9.4450830591337436</c:v>
                </c:pt>
                <c:pt idx="18">
                  <c:v>9.4545373324882256</c:v>
                </c:pt>
                <c:pt idx="19">
                  <c:v>9.4953593270084795</c:v>
                </c:pt>
                <c:pt idx="20">
                  <c:v>9.4985542179049993</c:v>
                </c:pt>
                <c:pt idx="21">
                  <c:v>9.4483725357841433</c:v>
                </c:pt>
                <c:pt idx="22">
                  <c:v>9.4614232919796333</c:v>
                </c:pt>
                <c:pt idx="23">
                  <c:v>9.4630427255319365</c:v>
                </c:pt>
                <c:pt idx="24">
                  <c:v>9.5051399121968281</c:v>
                </c:pt>
                <c:pt idx="25">
                  <c:v>9.4789644377921807</c:v>
                </c:pt>
                <c:pt idx="26">
                  <c:v>9.3959245744049547</c:v>
                </c:pt>
                <c:pt idx="27">
                  <c:v>9.5045014105256733</c:v>
                </c:pt>
                <c:pt idx="28">
                  <c:v>9.5198414918226035</c:v>
                </c:pt>
                <c:pt idx="29">
                  <c:v>9.5038875638803617</c:v>
                </c:pt>
                <c:pt idx="30">
                  <c:v>9.5090194474352998</c:v>
                </c:pt>
                <c:pt idx="31">
                  <c:v>9.4989835209075135</c:v>
                </c:pt>
                <c:pt idx="32">
                  <c:v>9.4772193167982</c:v>
                </c:pt>
                <c:pt idx="33">
                  <c:v>9.5329811294489346</c:v>
                </c:pt>
                <c:pt idx="34">
                  <c:v>9.6016025299063532</c:v>
                </c:pt>
                <c:pt idx="35">
                  <c:v>9.5799501667972713</c:v>
                </c:pt>
                <c:pt idx="36">
                  <c:v>9.5838538802777453</c:v>
                </c:pt>
                <c:pt idx="37">
                  <c:v>9.6401969332085056</c:v>
                </c:pt>
                <c:pt idx="38">
                  <c:v>9.6433027295415688</c:v>
                </c:pt>
                <c:pt idx="39">
                  <c:v>9.6848791563873089</c:v>
                </c:pt>
                <c:pt idx="40">
                  <c:v>9.7121973257594139</c:v>
                </c:pt>
                <c:pt idx="41">
                  <c:v>9.6759483897488803</c:v>
                </c:pt>
                <c:pt idx="42">
                  <c:v>9.6867887066645597</c:v>
                </c:pt>
                <c:pt idx="43">
                  <c:v>9.704826330981108</c:v>
                </c:pt>
                <c:pt idx="44">
                  <c:v>9.7187902946417815</c:v>
                </c:pt>
                <c:pt idx="45">
                  <c:v>9.7311163265953411</c:v>
                </c:pt>
                <c:pt idx="46">
                  <c:v>9.7428954059080528</c:v>
                </c:pt>
                <c:pt idx="47">
                  <c:v>9.765337214055311</c:v>
                </c:pt>
                <c:pt idx="48">
                  <c:v>9.7825232324480336</c:v>
                </c:pt>
                <c:pt idx="49">
                  <c:v>9.7909327612442745</c:v>
                </c:pt>
                <c:pt idx="50">
                  <c:v>9.8025973170092051</c:v>
                </c:pt>
                <c:pt idx="51">
                  <c:v>9.7649550128658351</c:v>
                </c:pt>
                <c:pt idx="52">
                  <c:v>9.8546973883666968</c:v>
                </c:pt>
                <c:pt idx="53">
                  <c:v>9.8422768214912324</c:v>
                </c:pt>
                <c:pt idx="54">
                  <c:v>9.8872018106653421</c:v>
                </c:pt>
                <c:pt idx="55">
                  <c:v>9.93481002366517</c:v>
                </c:pt>
                <c:pt idx="56">
                  <c:v>9.9592561120870222</c:v>
                </c:pt>
                <c:pt idx="57">
                  <c:v>9.9826248730948528</c:v>
                </c:pt>
                <c:pt idx="58">
                  <c:v>10.011886924450467</c:v>
                </c:pt>
                <c:pt idx="59">
                  <c:v>9.9943062265541567</c:v>
                </c:pt>
                <c:pt idx="60">
                  <c:v>9.9881560043704614</c:v>
                </c:pt>
                <c:pt idx="61">
                  <c:v>9.9617564606601032</c:v>
                </c:pt>
                <c:pt idx="62">
                  <c:v>10.009505746612925</c:v>
                </c:pt>
                <c:pt idx="63">
                  <c:v>9.9680260736736983</c:v>
                </c:pt>
                <c:pt idx="64">
                  <c:v>9.9336529668678537</c:v>
                </c:pt>
                <c:pt idx="65">
                  <c:v>9.9516896543540057</c:v>
                </c:pt>
                <c:pt idx="66">
                  <c:v>9.9174145109108114</c:v>
                </c:pt>
                <c:pt idx="67">
                  <c:v>9.8848628026984215</c:v>
                </c:pt>
                <c:pt idx="68">
                  <c:v>9.8705996856912925</c:v>
                </c:pt>
                <c:pt idx="69">
                  <c:v>9.8855108434431447</c:v>
                </c:pt>
                <c:pt idx="70">
                  <c:v>9.8629022724210493</c:v>
                </c:pt>
                <c:pt idx="71">
                  <c:v>9.8892563326081788</c:v>
                </c:pt>
                <c:pt idx="72">
                  <c:v>9.9289666378371138</c:v>
                </c:pt>
                <c:pt idx="73">
                  <c:v>9.7485300957389303</c:v>
                </c:pt>
                <c:pt idx="74">
                  <c:v>9.7964073459987748</c:v>
                </c:pt>
                <c:pt idx="75">
                  <c:v>9.7333684695301379</c:v>
                </c:pt>
                <c:pt idx="76">
                  <c:v>9.6588773688777092</c:v>
                </c:pt>
                <c:pt idx="77">
                  <c:v>9.730566120254089</c:v>
                </c:pt>
                <c:pt idx="78">
                  <c:v>9.5873338060030342</c:v>
                </c:pt>
                <c:pt idx="79">
                  <c:v>9.5301455561121848</c:v>
                </c:pt>
                <c:pt idx="80">
                  <c:v>9.5323115179065958</c:v>
                </c:pt>
                <c:pt idx="81">
                  <c:v>9.6060966659573861</c:v>
                </c:pt>
                <c:pt idx="82">
                  <c:v>9.6481471738386695</c:v>
                </c:pt>
                <c:pt idx="83">
                  <c:v>9.6259758087384242</c:v>
                </c:pt>
                <c:pt idx="84">
                  <c:v>9.7287500670574563</c:v>
                </c:pt>
                <c:pt idx="85">
                  <c:v>9.626168267119894</c:v>
                </c:pt>
                <c:pt idx="86">
                  <c:v>9.6780547976277838</c:v>
                </c:pt>
                <c:pt idx="87">
                  <c:v>9.7451122753760089</c:v>
                </c:pt>
                <c:pt idx="88">
                  <c:v>9.7595122007505228</c:v>
                </c:pt>
                <c:pt idx="89">
                  <c:v>9.8429483095884756</c:v>
                </c:pt>
                <c:pt idx="90">
                  <c:v>9.8758360212056182</c:v>
                </c:pt>
                <c:pt idx="91">
                  <c:v>9.8746914801755139</c:v>
                </c:pt>
                <c:pt idx="92">
                  <c:v>9.8294568870192194</c:v>
                </c:pt>
                <c:pt idx="93">
                  <c:v>9.8735311102706582</c:v>
                </c:pt>
                <c:pt idx="94">
                  <c:v>9.8752067794211804</c:v>
                </c:pt>
                <c:pt idx="95">
                  <c:v>9.9018430085263454</c:v>
                </c:pt>
                <c:pt idx="96">
                  <c:v>9.8950812778831931</c:v>
                </c:pt>
                <c:pt idx="97">
                  <c:v>9.992745666258406</c:v>
                </c:pt>
                <c:pt idx="98">
                  <c:v>10.03483931739858</c:v>
                </c:pt>
                <c:pt idx="99">
                  <c:v>10.081040539905898</c:v>
                </c:pt>
                <c:pt idx="100">
                  <c:v>10.098571928485816</c:v>
                </c:pt>
                <c:pt idx="101">
                  <c:v>10.07484721564575</c:v>
                </c:pt>
                <c:pt idx="102">
                  <c:v>10.060846131474593</c:v>
                </c:pt>
                <c:pt idx="103">
                  <c:v>10.026993694282504</c:v>
                </c:pt>
                <c:pt idx="104">
                  <c:v>9.9973303806465026</c:v>
                </c:pt>
                <c:pt idx="105">
                  <c:v>10.079439661044603</c:v>
                </c:pt>
                <c:pt idx="106">
                  <c:v>10.097974394600532</c:v>
                </c:pt>
                <c:pt idx="107">
                  <c:v>10.092102396305872</c:v>
                </c:pt>
                <c:pt idx="108">
                  <c:v>10.148404175133816</c:v>
                </c:pt>
                <c:pt idx="109">
                  <c:v>10.146261213247358</c:v>
                </c:pt>
                <c:pt idx="110">
                  <c:v>10.155460081498084</c:v>
                </c:pt>
                <c:pt idx="111">
                  <c:v>10.142147493406203</c:v>
                </c:pt>
                <c:pt idx="112">
                  <c:v>10.146925171896847</c:v>
                </c:pt>
                <c:pt idx="113">
                  <c:v>10.161569155211618</c:v>
                </c:pt>
                <c:pt idx="114">
                  <c:v>10.134599273499514</c:v>
                </c:pt>
                <c:pt idx="115">
                  <c:v>10.134256939635073</c:v>
                </c:pt>
                <c:pt idx="116">
                  <c:v>10.185764206421</c:v>
                </c:pt>
                <c:pt idx="117">
                  <c:v>10.170873420405117</c:v>
                </c:pt>
                <c:pt idx="118">
                  <c:v>10.16894393457379</c:v>
                </c:pt>
                <c:pt idx="119">
                  <c:v>10.148187370396435</c:v>
                </c:pt>
                <c:pt idx="120">
                  <c:v>10.164079639715943</c:v>
                </c:pt>
                <c:pt idx="121">
                  <c:v>10.159308298659404</c:v>
                </c:pt>
                <c:pt idx="122">
                  <c:v>10.187169004172796</c:v>
                </c:pt>
                <c:pt idx="123">
                  <c:v>10.208233352889312</c:v>
                </c:pt>
                <c:pt idx="124">
                  <c:v>10.226323411613704</c:v>
                </c:pt>
                <c:pt idx="125">
                  <c:v>10.2757932852283</c:v>
                </c:pt>
                <c:pt idx="126">
                  <c:v>10.276598781659732</c:v>
                </c:pt>
                <c:pt idx="127">
                  <c:v>10.285127969669265</c:v>
                </c:pt>
                <c:pt idx="128">
                  <c:v>10.325216906458849</c:v>
                </c:pt>
                <c:pt idx="129">
                  <c:v>10.29079946593675</c:v>
                </c:pt>
                <c:pt idx="130">
                  <c:v>10.313036572019257</c:v>
                </c:pt>
                <c:pt idx="131">
                  <c:v>10.348838234519603</c:v>
                </c:pt>
                <c:pt idx="132">
                  <c:v>10.349266867618946</c:v>
                </c:pt>
                <c:pt idx="133">
                  <c:v>10.377113644990427</c:v>
                </c:pt>
                <c:pt idx="134">
                  <c:v>10.365282476877288</c:v>
                </c:pt>
                <c:pt idx="135">
                  <c:v>10.385149759802855</c:v>
                </c:pt>
                <c:pt idx="136">
                  <c:v>10.361181960385062</c:v>
                </c:pt>
                <c:pt idx="137">
                  <c:v>10.383647348708406</c:v>
                </c:pt>
                <c:pt idx="138">
                  <c:v>10.355756726842095</c:v>
                </c:pt>
                <c:pt idx="139">
                  <c:v>10.355950573540371</c:v>
                </c:pt>
                <c:pt idx="140">
                  <c:v>10.363238328758383</c:v>
                </c:pt>
                <c:pt idx="141">
                  <c:v>10.360900722174859</c:v>
                </c:pt>
                <c:pt idx="142">
                  <c:v>10.33017157784942</c:v>
                </c:pt>
                <c:pt idx="143">
                  <c:v>10.316588318802841</c:v>
                </c:pt>
                <c:pt idx="144">
                  <c:v>10.345507273124584</c:v>
                </c:pt>
                <c:pt idx="145">
                  <c:v>10.383818480138295</c:v>
                </c:pt>
                <c:pt idx="146">
                  <c:v>10.407196072964675</c:v>
                </c:pt>
                <c:pt idx="147">
                  <c:v>10.415556101030047</c:v>
                </c:pt>
                <c:pt idx="148">
                  <c:v>10.405270752644009</c:v>
                </c:pt>
                <c:pt idx="149">
                  <c:v>10.374216457677512</c:v>
                </c:pt>
                <c:pt idx="150">
                  <c:v>10.408690075128714</c:v>
                </c:pt>
                <c:pt idx="151">
                  <c:v>10.403212183691554</c:v>
                </c:pt>
                <c:pt idx="152">
                  <c:v>10.389295023716365</c:v>
                </c:pt>
                <c:pt idx="153">
                  <c:v>10.369927930366011</c:v>
                </c:pt>
                <c:pt idx="154">
                  <c:v>10.382657975252812</c:v>
                </c:pt>
                <c:pt idx="155">
                  <c:v>10.43180355473288</c:v>
                </c:pt>
                <c:pt idx="156">
                  <c:v>10.418203363281417</c:v>
                </c:pt>
                <c:pt idx="157">
                  <c:v>10.425119956748485</c:v>
                </c:pt>
                <c:pt idx="158">
                  <c:v>10.468755906007646</c:v>
                </c:pt>
                <c:pt idx="159">
                  <c:v>10.471003552133045</c:v>
                </c:pt>
                <c:pt idx="160">
                  <c:v>10.473710551612427</c:v>
                </c:pt>
                <c:pt idx="161">
                  <c:v>10.512106067082</c:v>
                </c:pt>
                <c:pt idx="162">
                  <c:v>10.503345765080251</c:v>
                </c:pt>
                <c:pt idx="163">
                  <c:v>10.514971409297901</c:v>
                </c:pt>
                <c:pt idx="164">
                  <c:v>10.507836788125998</c:v>
                </c:pt>
                <c:pt idx="165">
                  <c:v>10.49521098567452</c:v>
                </c:pt>
                <c:pt idx="166">
                  <c:v>10.498583411067775</c:v>
                </c:pt>
                <c:pt idx="167">
                  <c:v>10.508708467578296</c:v>
                </c:pt>
                <c:pt idx="168">
                  <c:v>10.531295090345457</c:v>
                </c:pt>
                <c:pt idx="169">
                  <c:v>10.590488061406521</c:v>
                </c:pt>
                <c:pt idx="170">
                  <c:v>10.562073734824349</c:v>
                </c:pt>
                <c:pt idx="171">
                  <c:v>10.632141421552983</c:v>
                </c:pt>
                <c:pt idx="172">
                  <c:v>10.617596134568311</c:v>
                </c:pt>
                <c:pt idx="173">
                  <c:v>10.639160193926177</c:v>
                </c:pt>
                <c:pt idx="174">
                  <c:v>10.654854795547941</c:v>
                </c:pt>
                <c:pt idx="175">
                  <c:v>10.639201928757359</c:v>
                </c:pt>
                <c:pt idx="176">
                  <c:v>10.67598197584573</c:v>
                </c:pt>
                <c:pt idx="177">
                  <c:v>10.68702695246874</c:v>
                </c:pt>
                <c:pt idx="178">
                  <c:v>10.722046913737264</c:v>
                </c:pt>
                <c:pt idx="179">
                  <c:v>10.742665689940308</c:v>
                </c:pt>
                <c:pt idx="180">
                  <c:v>10.748373990102722</c:v>
                </c:pt>
                <c:pt idx="181">
                  <c:v>10.758791565344263</c:v>
                </c:pt>
                <c:pt idx="182">
                  <c:v>10.754687886879013</c:v>
                </c:pt>
                <c:pt idx="183">
                  <c:v>10.74515367954222</c:v>
                </c:pt>
                <c:pt idx="184">
                  <c:v>10.748861672662439</c:v>
                </c:pt>
                <c:pt idx="185">
                  <c:v>10.756815825598284</c:v>
                </c:pt>
                <c:pt idx="186">
                  <c:v>10.774494785211026</c:v>
                </c:pt>
                <c:pt idx="187">
                  <c:v>10.754884648291062</c:v>
                </c:pt>
                <c:pt idx="188">
                  <c:v>10.782705122771548</c:v>
                </c:pt>
                <c:pt idx="189">
                  <c:v>10.772692549229102</c:v>
                </c:pt>
                <c:pt idx="190">
                  <c:v>10.775274752822689</c:v>
                </c:pt>
                <c:pt idx="191">
                  <c:v>10.765047859843897</c:v>
                </c:pt>
                <c:pt idx="192">
                  <c:v>10.770536095015919</c:v>
                </c:pt>
                <c:pt idx="193">
                  <c:v>10.797476646776261</c:v>
                </c:pt>
                <c:pt idx="194">
                  <c:v>10.776575741239881</c:v>
                </c:pt>
                <c:pt idx="195">
                  <c:v>10.820965164135282</c:v>
                </c:pt>
                <c:pt idx="196">
                  <c:v>10.837143501571415</c:v>
                </c:pt>
                <c:pt idx="197">
                  <c:v>10.821717891517372</c:v>
                </c:pt>
                <c:pt idx="198">
                  <c:v>10.814492817729246</c:v>
                </c:pt>
                <c:pt idx="199">
                  <c:v>10.817334355565654</c:v>
                </c:pt>
                <c:pt idx="200">
                  <c:v>10.794749442299791</c:v>
                </c:pt>
                <c:pt idx="201">
                  <c:v>10.814629568621045</c:v>
                </c:pt>
                <c:pt idx="202">
                  <c:v>10.83622264263666</c:v>
                </c:pt>
                <c:pt idx="203">
                  <c:v>10.811240016306346</c:v>
                </c:pt>
                <c:pt idx="204">
                  <c:v>10.809444461666152</c:v>
                </c:pt>
                <c:pt idx="205">
                  <c:v>10.834747649518444</c:v>
                </c:pt>
                <c:pt idx="206">
                  <c:v>10.841076761615714</c:v>
                </c:pt>
                <c:pt idx="207">
                  <c:v>10.8583282103217</c:v>
                </c:pt>
                <c:pt idx="208">
                  <c:v>10.8627095769601</c:v>
                </c:pt>
                <c:pt idx="209">
                  <c:v>10.876907962205172</c:v>
                </c:pt>
                <c:pt idx="210">
                  <c:v>10.866041856910035</c:v>
                </c:pt>
                <c:pt idx="211">
                  <c:v>10.849407607684755</c:v>
                </c:pt>
                <c:pt idx="212">
                  <c:v>10.835080273785618</c:v>
                </c:pt>
                <c:pt idx="213">
                  <c:v>10.89010838516001</c:v>
                </c:pt>
                <c:pt idx="214">
                  <c:v>10.809895486821716</c:v>
                </c:pt>
                <c:pt idx="215">
                  <c:v>10.751765817481555</c:v>
                </c:pt>
                <c:pt idx="216">
                  <c:v>10.672673785836315</c:v>
                </c:pt>
                <c:pt idx="217">
                  <c:v>10.736345703174663</c:v>
                </c:pt>
                <c:pt idx="218">
                  <c:v>10.752650273288488</c:v>
                </c:pt>
                <c:pt idx="219">
                  <c:v>10.772975629815846</c:v>
                </c:pt>
                <c:pt idx="220">
                  <c:v>10.827824530082582</c:v>
                </c:pt>
                <c:pt idx="221">
                  <c:v>10.946907039920518</c:v>
                </c:pt>
                <c:pt idx="222">
                  <c:v>10.859287306632881</c:v>
                </c:pt>
                <c:pt idx="223">
                  <c:v>10.858690552783751</c:v>
                </c:pt>
                <c:pt idx="224">
                  <c:v>10.920057139133613</c:v>
                </c:pt>
                <c:pt idx="225">
                  <c:v>10.946215903650382</c:v>
                </c:pt>
                <c:pt idx="226">
                  <c:v>10.962767634076789</c:v>
                </c:pt>
                <c:pt idx="227">
                  <c:v>10.938988694562063</c:v>
                </c:pt>
                <c:pt idx="228">
                  <c:v>10.952871870773919</c:v>
                </c:pt>
                <c:pt idx="229">
                  <c:v>10.950728310268444</c:v>
                </c:pt>
                <c:pt idx="230">
                  <c:v>10.945032420949303</c:v>
                </c:pt>
                <c:pt idx="231">
                  <c:v>10.968217235919743</c:v>
                </c:pt>
                <c:pt idx="232">
                  <c:v>10.966700389152734</c:v>
                </c:pt>
                <c:pt idx="233">
                  <c:v>10.989136560311749</c:v>
                </c:pt>
                <c:pt idx="234">
                  <c:v>10.999417999999862</c:v>
                </c:pt>
                <c:pt idx="235">
                  <c:v>10.998262931960303</c:v>
                </c:pt>
                <c:pt idx="236">
                  <c:v>11.013108275523592</c:v>
                </c:pt>
                <c:pt idx="237">
                  <c:v>11.024388091562486</c:v>
                </c:pt>
                <c:pt idx="238">
                  <c:v>11.010178116427833</c:v>
                </c:pt>
                <c:pt idx="239">
                  <c:v>11.030394497398461</c:v>
                </c:pt>
                <c:pt idx="240">
                  <c:v>11.018629143155449</c:v>
                </c:pt>
                <c:pt idx="241">
                  <c:v>11.031411518842241</c:v>
                </c:pt>
                <c:pt idx="242">
                  <c:v>11.046714845698425</c:v>
                </c:pt>
                <c:pt idx="243">
                  <c:v>11.05523420037491</c:v>
                </c:pt>
                <c:pt idx="244">
                  <c:v>11.056050466736789</c:v>
                </c:pt>
                <c:pt idx="245">
                  <c:v>11.046556142205365</c:v>
                </c:pt>
                <c:pt idx="246">
                  <c:v>11.046855875175456</c:v>
                </c:pt>
                <c:pt idx="247">
                  <c:v>11.059956516725814</c:v>
                </c:pt>
                <c:pt idx="248">
                  <c:v>11.055999363013193</c:v>
                </c:pt>
                <c:pt idx="249">
                  <c:v>11.068241286417905</c:v>
                </c:pt>
                <c:pt idx="250">
                  <c:v>11.08489444745762</c:v>
                </c:pt>
                <c:pt idx="251">
                  <c:v>11.071953790350419</c:v>
                </c:pt>
                <c:pt idx="252">
                  <c:v>11.051833620448765</c:v>
                </c:pt>
                <c:pt idx="253">
                  <c:v>11.095921088966071</c:v>
                </c:pt>
                <c:pt idx="254">
                  <c:v>11.077396397169498</c:v>
                </c:pt>
                <c:pt idx="255">
                  <c:v>11.08096430493681</c:v>
                </c:pt>
                <c:pt idx="256">
                  <c:v>11.060641620931415</c:v>
                </c:pt>
                <c:pt idx="257">
                  <c:v>11.110260950201029</c:v>
                </c:pt>
                <c:pt idx="258">
                  <c:v>11.084091867233823</c:v>
                </c:pt>
                <c:pt idx="259">
                  <c:v>11.062338723168772</c:v>
                </c:pt>
                <c:pt idx="260">
                  <c:v>10.941129270238877</c:v>
                </c:pt>
                <c:pt idx="261">
                  <c:v>6.1837806346269319</c:v>
                </c:pt>
                <c:pt idx="262">
                  <c:v>10.391125899625827</c:v>
                </c:pt>
                <c:pt idx="263">
                  <c:v>10.477431818021538</c:v>
                </c:pt>
                <c:pt idx="264">
                  <c:v>10.361051491306224</c:v>
                </c:pt>
                <c:pt idx="265">
                  <c:v>10.665244815279165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B7-4D4C-857A-049C14C6945E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graphs'!$AN$9:$AN$274</c:f>
              <c:numCache>
                <c:formatCode>General</c:formatCode>
                <c:ptCount val="266"/>
                <c:pt idx="0">
                  <c:v>9.4166129373733156</c:v>
                </c:pt>
                <c:pt idx="1">
                  <c:v>9.4166252518469094</c:v>
                </c:pt>
                <c:pt idx="2">
                  <c:v>9.4166277836918848</c:v>
                </c:pt>
                <c:pt idx="3">
                  <c:v>9.4166237819625689</c:v>
                </c:pt>
                <c:pt idx="4">
                  <c:v>9.4166444681989923</c:v>
                </c:pt>
                <c:pt idx="5">
                  <c:v>9.4167207943438225</c:v>
                </c:pt>
                <c:pt idx="6">
                  <c:v>9.4168870530120152</c:v>
                </c:pt>
                <c:pt idx="7">
                  <c:v>9.4171897555309361</c:v>
                </c:pt>
                <c:pt idx="8">
                  <c:v>9.4176789306272699</c:v>
                </c:pt>
                <c:pt idx="9">
                  <c:v>9.4184041451746996</c:v>
                </c:pt>
                <c:pt idx="10">
                  <c:v>9.4194248441673256</c:v>
                </c:pt>
                <c:pt idx="11">
                  <c:v>9.4208026331856747</c:v>
                </c:pt>
                <c:pt idx="12">
                  <c:v>9.4225835222101768</c:v>
                </c:pt>
                <c:pt idx="13">
                  <c:v>9.4247870045577216</c:v>
                </c:pt>
                <c:pt idx="14">
                  <c:v>9.4274149797240785</c:v>
                </c:pt>
                <c:pt idx="15">
                  <c:v>9.4304536860121662</c:v>
                </c:pt>
                <c:pt idx="16">
                  <c:v>9.4338720580475695</c:v>
                </c:pt>
                <c:pt idx="17">
                  <c:v>9.4376425180651946</c:v>
                </c:pt>
                <c:pt idx="18">
                  <c:v>9.4417504040964708</c:v>
                </c:pt>
                <c:pt idx="19">
                  <c:v>9.4461857045109952</c:v>
                </c:pt>
                <c:pt idx="20">
                  <c:v>9.4509463995086058</c:v>
                </c:pt>
                <c:pt idx="21">
                  <c:v>9.4560612028032036</c:v>
                </c:pt>
                <c:pt idx="22">
                  <c:v>9.4615885829951889</c:v>
                </c:pt>
                <c:pt idx="23">
                  <c:v>9.4675822032680728</c:v>
                </c:pt>
                <c:pt idx="24">
                  <c:v>9.4740956234984832</c:v>
                </c:pt>
                <c:pt idx="25">
                  <c:v>9.4811795663894642</c:v>
                </c:pt>
                <c:pt idx="26">
                  <c:v>9.4889041573244963</c:v>
                </c:pt>
                <c:pt idx="27">
                  <c:v>9.4973381372316865</c:v>
                </c:pt>
                <c:pt idx="28">
                  <c:v>9.5064921347998208</c:v>
                </c:pt>
                <c:pt idx="29">
                  <c:v>9.5163812557634895</c:v>
                </c:pt>
                <c:pt idx="30">
                  <c:v>9.527028949205425</c:v>
                </c:pt>
                <c:pt idx="31">
                  <c:v>9.5384508556509324</c:v>
                </c:pt>
                <c:pt idx="32">
                  <c:v>9.5506513596867091</c:v>
                </c:pt>
                <c:pt idx="33">
                  <c:v>9.5636101788152406</c:v>
                </c:pt>
                <c:pt idx="34">
                  <c:v>9.5772611355122041</c:v>
                </c:pt>
                <c:pt idx="35">
                  <c:v>9.5915189090974238</c:v>
                </c:pt>
                <c:pt idx="36">
                  <c:v>9.6063133922622193</c:v>
                </c:pt>
                <c:pt idx="37">
                  <c:v>9.6215672472339708</c:v>
                </c:pt>
                <c:pt idx="38">
                  <c:v>9.6371890990450684</c:v>
                </c:pt>
                <c:pt idx="39">
                  <c:v>9.6530992162816389</c:v>
                </c:pt>
                <c:pt idx="40">
                  <c:v>9.669221688548868</c:v>
                </c:pt>
                <c:pt idx="41">
                  <c:v>9.6855004679145082</c:v>
                </c:pt>
                <c:pt idx="42">
                  <c:v>9.7019063662195695</c:v>
                </c:pt>
                <c:pt idx="43">
                  <c:v>9.7184042252562097</c:v>
                </c:pt>
                <c:pt idx="44">
                  <c:v>9.7349494382793651</c:v>
                </c:pt>
                <c:pt idx="45">
                  <c:v>9.751488912360049</c:v>
                </c:pt>
                <c:pt idx="46">
                  <c:v>9.7679594551045028</c:v>
                </c:pt>
                <c:pt idx="47">
                  <c:v>9.7842851412528642</c:v>
                </c:pt>
                <c:pt idx="48">
                  <c:v>9.8003743805145227</c:v>
                </c:pt>
                <c:pt idx="49">
                  <c:v>9.8161237401443699</c:v>
                </c:pt>
                <c:pt idx="50">
                  <c:v>9.8314186304297539</c:v>
                </c:pt>
                <c:pt idx="51">
                  <c:v>9.8461287172962102</c:v>
                </c:pt>
                <c:pt idx="52">
                  <c:v>9.860105653348386</c:v>
                </c:pt>
                <c:pt idx="53">
                  <c:v>9.8731503576256632</c:v>
                </c:pt>
                <c:pt idx="54">
                  <c:v>9.8850603690018115</c:v>
                </c:pt>
                <c:pt idx="55">
                  <c:v>9.895613930390514</c:v>
                </c:pt>
                <c:pt idx="56">
                  <c:v>9.9045906231064951</c:v>
                </c:pt>
                <c:pt idx="57">
                  <c:v>9.9117945260227778</c:v>
                </c:pt>
                <c:pt idx="58">
                  <c:v>9.9170638839429959</c:v>
                </c:pt>
                <c:pt idx="59">
                  <c:v>9.9202812106377056</c:v>
                </c:pt>
                <c:pt idx="60">
                  <c:v>9.9213882842777803</c:v>
                </c:pt>
                <c:pt idx="61">
                  <c:v>9.9203731486690412</c:v>
                </c:pt>
                <c:pt idx="62">
                  <c:v>9.9172655774423646</c:v>
                </c:pt>
                <c:pt idx="63">
                  <c:v>9.9121212087986237</c:v>
                </c:pt>
                <c:pt idx="64">
                  <c:v>9.9050533310444244</c:v>
                </c:pt>
                <c:pt idx="65">
                  <c:v>9.896210173026919</c:v>
                </c:pt>
                <c:pt idx="66">
                  <c:v>9.8857578383656524</c:v>
                </c:pt>
                <c:pt idx="67">
                  <c:v>9.8738971053559954</c:v>
                </c:pt>
                <c:pt idx="68">
                  <c:v>9.8608485377136592</c:v>
                </c:pt>
                <c:pt idx="69">
                  <c:v>9.846839552715192</c:v>
                </c:pt>
                <c:pt idx="70">
                  <c:v>9.8321036621046307</c:v>
                </c:pt>
                <c:pt idx="71">
                  <c:v>9.8168985471827153</c:v>
                </c:pt>
                <c:pt idx="72">
                  <c:v>9.8015011383816333</c:v>
                </c:pt>
                <c:pt idx="73">
                  <c:v>9.7862335897494646</c:v>
                </c:pt>
                <c:pt idx="74">
                  <c:v>9.7714977212714498</c:v>
                </c:pt>
                <c:pt idx="75">
                  <c:v>9.7576717882490751</c:v>
                </c:pt>
                <c:pt idx="76">
                  <c:v>9.7451496144992777</c:v>
                </c:pt>
                <c:pt idx="77">
                  <c:v>9.7343098342647956</c:v>
                </c:pt>
                <c:pt idx="78">
                  <c:v>9.725477161634851</c:v>
                </c:pt>
                <c:pt idx="79">
                  <c:v>9.7189739708774123</c:v>
                </c:pt>
                <c:pt idx="80">
                  <c:v>9.7150362966631771</c:v>
                </c:pt>
                <c:pt idx="81">
                  <c:v>9.7137821559036137</c:v>
                </c:pt>
                <c:pt idx="82">
                  <c:v>9.7152153625234714</c:v>
                </c:pt>
                <c:pt idx="83">
                  <c:v>9.719272427016282</c:v>
                </c:pt>
                <c:pt idx="84">
                  <c:v>9.7258479422576478</c:v>
                </c:pt>
                <c:pt idx="85">
                  <c:v>9.7347781907367477</c:v>
                </c:pt>
                <c:pt idx="86">
                  <c:v>9.7459012687707585</c:v>
                </c:pt>
                <c:pt idx="87">
                  <c:v>9.7589873914745944</c:v>
                </c:pt>
                <c:pt idx="88">
                  <c:v>9.7737643699187053</c:v>
                </c:pt>
                <c:pt idx="89">
                  <c:v>9.7899513432259813</c:v>
                </c:pt>
                <c:pt idx="90">
                  <c:v>9.8072585429135817</c:v>
                </c:pt>
                <c:pt idx="91">
                  <c:v>9.8254293236026431</c:v>
                </c:pt>
                <c:pt idx="92">
                  <c:v>9.8442499008382356</c:v>
                </c:pt>
                <c:pt idx="93">
                  <c:v>9.8635372790132845</c:v>
                </c:pt>
                <c:pt idx="94">
                  <c:v>9.8830992168870768</c:v>
                </c:pt>
                <c:pt idx="95">
                  <c:v>9.9027497193634382</c:v>
                </c:pt>
                <c:pt idx="96">
                  <c:v>9.9222978585727759</c:v>
                </c:pt>
                <c:pt idx="97">
                  <c:v>9.9415521399512254</c:v>
                </c:pt>
                <c:pt idx="98">
                  <c:v>9.9603040585719924</c:v>
                </c:pt>
                <c:pt idx="99">
                  <c:v>9.9783771054622239</c:v>
                </c:pt>
                <c:pt idx="100">
                  <c:v>9.9956413561858337</c:v>
                </c:pt>
                <c:pt idx="101">
                  <c:v>10.012031050953262</c:v>
                </c:pt>
                <c:pt idx="102">
                  <c:v>10.027544761582636</c:v>
                </c:pt>
                <c:pt idx="103">
                  <c:v>10.042220319995019</c:v>
                </c:pt>
                <c:pt idx="104">
                  <c:v>10.05611637146766</c:v>
                </c:pt>
                <c:pt idx="105">
                  <c:v>10.069282044636733</c:v>
                </c:pt>
                <c:pt idx="106">
                  <c:v>10.081729726894153</c:v>
                </c:pt>
                <c:pt idx="107">
                  <c:v>10.093478154142089</c:v>
                </c:pt>
                <c:pt idx="108">
                  <c:v>10.104556215200025</c:v>
                </c:pt>
                <c:pt idx="109">
                  <c:v>10.114991939038804</c:v>
                </c:pt>
                <c:pt idx="110">
                  <c:v>10.12484075960422</c:v>
                </c:pt>
                <c:pt idx="111">
                  <c:v>10.134177654138449</c:v>
                </c:pt>
                <c:pt idx="112">
                  <c:v>10.143096736959849</c:v>
                </c:pt>
                <c:pt idx="113">
                  <c:v>10.151697103536321</c:v>
                </c:pt>
                <c:pt idx="114">
                  <c:v>10.160080242107602</c:v>
                </c:pt>
                <c:pt idx="115">
                  <c:v>10.168353810945726</c:v>
                </c:pt>
                <c:pt idx="116">
                  <c:v>10.176609542717348</c:v>
                </c:pt>
                <c:pt idx="117">
                  <c:v>10.184917859544548</c:v>
                </c:pt>
                <c:pt idx="118">
                  <c:v>10.193354905214225</c:v>
                </c:pt>
                <c:pt idx="119">
                  <c:v>10.201988045738814</c:v>
                </c:pt>
                <c:pt idx="120">
                  <c:v>10.2108693902741</c:v>
                </c:pt>
                <c:pt idx="121">
                  <c:v>10.220017422553779</c:v>
                </c:pt>
                <c:pt idx="122">
                  <c:v>10.229421382717447</c:v>
                </c:pt>
                <c:pt idx="123">
                  <c:v>10.239032567702266</c:v>
                </c:pt>
                <c:pt idx="124">
                  <c:v>10.248775866708806</c:v>
                </c:pt>
                <c:pt idx="125">
                  <c:v>10.258556919428383</c:v>
                </c:pt>
                <c:pt idx="126">
                  <c:v>10.268267332767874</c:v>
                </c:pt>
                <c:pt idx="127">
                  <c:v>10.277809486362781</c:v>
                </c:pt>
                <c:pt idx="128">
                  <c:v>10.287090967004163</c:v>
                </c:pt>
                <c:pt idx="129">
                  <c:v>10.296023935535148</c:v>
                </c:pt>
                <c:pt idx="130">
                  <c:v>10.304544381511025</c:v>
                </c:pt>
                <c:pt idx="131">
                  <c:v>10.312585029193585</c:v>
                </c:pt>
                <c:pt idx="132">
                  <c:v>10.320083910463685</c:v>
                </c:pt>
                <c:pt idx="133">
                  <c:v>10.327001715455514</c:v>
                </c:pt>
                <c:pt idx="134">
                  <c:v>10.333317373651481</c:v>
                </c:pt>
                <c:pt idx="135">
                  <c:v>10.339041134489952</c:v>
                </c:pt>
                <c:pt idx="136">
                  <c:v>10.344203225598811</c:v>
                </c:pt>
                <c:pt idx="137">
                  <c:v>10.348862692496763</c:v>
                </c:pt>
                <c:pt idx="138">
                  <c:v>10.353089192411751</c:v>
                </c:pt>
                <c:pt idx="139">
                  <c:v>10.356974122981855</c:v>
                </c:pt>
                <c:pt idx="140">
                  <c:v>10.36061054905417</c:v>
                </c:pt>
                <c:pt idx="141">
                  <c:v>10.364090895757393</c:v>
                </c:pt>
                <c:pt idx="142">
                  <c:v>10.367509230582536</c:v>
                </c:pt>
                <c:pt idx="143">
                  <c:v>10.370957627162124</c:v>
                </c:pt>
                <c:pt idx="144">
                  <c:v>10.37450482309572</c:v>
                </c:pt>
                <c:pt idx="145">
                  <c:v>10.378185575165167</c:v>
                </c:pt>
                <c:pt idx="146">
                  <c:v>10.382016516683576</c:v>
                </c:pt>
                <c:pt idx="147">
                  <c:v>10.386017801529663</c:v>
                </c:pt>
                <c:pt idx="148">
                  <c:v>10.39022532080482</c:v>
                </c:pt>
                <c:pt idx="149">
                  <c:v>10.394693427047628</c:v>
                </c:pt>
                <c:pt idx="150">
                  <c:v>10.399485876191568</c:v>
                </c:pt>
                <c:pt idx="151">
                  <c:v>10.404653626064263</c:v>
                </c:pt>
                <c:pt idx="152">
                  <c:v>10.41025338711767</c:v>
                </c:pt>
                <c:pt idx="153">
                  <c:v>10.416340968902267</c:v>
                </c:pt>
                <c:pt idx="154">
                  <c:v>10.422959081991404</c:v>
                </c:pt>
                <c:pt idx="155">
                  <c:v>10.430121428809349</c:v>
                </c:pt>
                <c:pt idx="156">
                  <c:v>10.437816523588653</c:v>
                </c:pt>
                <c:pt idx="157">
                  <c:v>10.446033931890575</c:v>
                </c:pt>
                <c:pt idx="158">
                  <c:v>10.454750961051179</c:v>
                </c:pt>
                <c:pt idx="159">
                  <c:v>10.463931847172063</c:v>
                </c:pt>
                <c:pt idx="160">
                  <c:v>10.473549579445427</c:v>
                </c:pt>
                <c:pt idx="161">
                  <c:v>10.483581566879074</c:v>
                </c:pt>
                <c:pt idx="162">
                  <c:v>10.49400531908841</c:v>
                </c:pt>
                <c:pt idx="163">
                  <c:v>10.504816173501467</c:v>
                </c:pt>
                <c:pt idx="164">
                  <c:v>10.516015305325023</c:v>
                </c:pt>
                <c:pt idx="165">
                  <c:v>10.527610236788231</c:v>
                </c:pt>
                <c:pt idx="166">
                  <c:v>10.539603378546991</c:v>
                </c:pt>
                <c:pt idx="167">
                  <c:v>10.551976891725259</c:v>
                </c:pt>
                <c:pt idx="168">
                  <c:v>10.564687299967316</c:v>
                </c:pt>
                <c:pt idx="169">
                  <c:v>10.577664084152353</c:v>
                </c:pt>
                <c:pt idx="170">
                  <c:v>10.590815855028541</c:v>
                </c:pt>
                <c:pt idx="171">
                  <c:v>10.604059238329835</c:v>
                </c:pt>
                <c:pt idx="172">
                  <c:v>10.617292895965065</c:v>
                </c:pt>
                <c:pt idx="173">
                  <c:v>10.630433041207574</c:v>
                </c:pt>
                <c:pt idx="174">
                  <c:v>10.643396076854835</c:v>
                </c:pt>
                <c:pt idx="175">
                  <c:v>10.656103860174763</c:v>
                </c:pt>
                <c:pt idx="176">
                  <c:v>10.668485410134464</c:v>
                </c:pt>
                <c:pt idx="177">
                  <c:v>10.680459181993903</c:v>
                </c:pt>
                <c:pt idx="178">
                  <c:v>10.69194831636662</c:v>
                </c:pt>
                <c:pt idx="179">
                  <c:v>10.702880058722698</c:v>
                </c:pt>
                <c:pt idx="180">
                  <c:v>10.713200466155579</c:v>
                </c:pt>
                <c:pt idx="181">
                  <c:v>10.722880461778214</c:v>
                </c:pt>
                <c:pt idx="182">
                  <c:v>10.731912952156023</c:v>
                </c:pt>
                <c:pt idx="183">
                  <c:v>10.740313288294153</c:v>
                </c:pt>
                <c:pt idx="184">
                  <c:v>10.748111055531957</c:v>
                </c:pt>
                <c:pt idx="185">
                  <c:v>10.755338864453318</c:v>
                </c:pt>
                <c:pt idx="186">
                  <c:v>10.762029794777821</c:v>
                </c:pt>
                <c:pt idx="187">
                  <c:v>10.768217849325767</c:v>
                </c:pt>
                <c:pt idx="188">
                  <c:v>10.77394482153648</c:v>
                </c:pt>
                <c:pt idx="189">
                  <c:v>10.779244171598634</c:v>
                </c:pt>
                <c:pt idx="190">
                  <c:v>10.784154834889177</c:v>
                </c:pt>
                <c:pt idx="191">
                  <c:v>10.788711652021076</c:v>
                </c:pt>
                <c:pt idx="192">
                  <c:v>10.792943913556007</c:v>
                </c:pt>
                <c:pt idx="193">
                  <c:v>10.796866120185534</c:v>
                </c:pt>
                <c:pt idx="194">
                  <c:v>10.800478767714639</c:v>
                </c:pt>
                <c:pt idx="195">
                  <c:v>10.80378273352742</c:v>
                </c:pt>
                <c:pt idx="196">
                  <c:v>10.806763955616429</c:v>
                </c:pt>
                <c:pt idx="197">
                  <c:v>10.809419110993348</c:v>
                </c:pt>
                <c:pt idx="198">
                  <c:v>10.811763863886082</c:v>
                </c:pt>
                <c:pt idx="199">
                  <c:v>10.813821565260364</c:v>
                </c:pt>
                <c:pt idx="200">
                  <c:v>10.815617271678077</c:v>
                </c:pt>
                <c:pt idx="201">
                  <c:v>10.817178235195048</c:v>
                </c:pt>
                <c:pt idx="202">
                  <c:v>10.818518665473738</c:v>
                </c:pt>
                <c:pt idx="203">
                  <c:v>10.819651179260003</c:v>
                </c:pt>
                <c:pt idx="204">
                  <c:v>10.820599458285427</c:v>
                </c:pt>
                <c:pt idx="205">
                  <c:v>10.821381927304749</c:v>
                </c:pt>
                <c:pt idx="206">
                  <c:v>10.822010039199819</c:v>
                </c:pt>
                <c:pt idx="207">
                  <c:v>10.822503600428869</c:v>
                </c:pt>
                <c:pt idx="208">
                  <c:v>10.822894334151639</c:v>
                </c:pt>
                <c:pt idx="209">
                  <c:v>10.823236353909056</c:v>
                </c:pt>
                <c:pt idx="210">
                  <c:v>10.8236086577688</c:v>
                </c:pt>
                <c:pt idx="211">
                  <c:v>10.824123788553736</c:v>
                </c:pt>
                <c:pt idx="212">
                  <c:v>10.824920809836195</c:v>
                </c:pt>
                <c:pt idx="213">
                  <c:v>10.826154587575466</c:v>
                </c:pt>
                <c:pt idx="214">
                  <c:v>10.827986337395807</c:v>
                </c:pt>
                <c:pt idx="215">
                  <c:v>10.830617246044962</c:v>
                </c:pt>
                <c:pt idx="216">
                  <c:v>10.834237193489072</c:v>
                </c:pt>
                <c:pt idx="217">
                  <c:v>10.838986777551423</c:v>
                </c:pt>
                <c:pt idx="218">
                  <c:v>10.84490561892552</c:v>
                </c:pt>
                <c:pt idx="219">
                  <c:v>10.851969187633383</c:v>
                </c:pt>
                <c:pt idx="220">
                  <c:v>10.86009529410601</c:v>
                </c:pt>
                <c:pt idx="221">
                  <c:v>10.869152377800761</c:v>
                </c:pt>
                <c:pt idx="222">
                  <c:v>10.878988708947482</c:v>
                </c:pt>
                <c:pt idx="223">
                  <c:v>10.889501154439845</c:v>
                </c:pt>
                <c:pt idx="224">
                  <c:v>10.900574267795079</c:v>
                </c:pt>
                <c:pt idx="225">
                  <c:v>10.912073345904375</c:v>
                </c:pt>
                <c:pt idx="226">
                  <c:v>10.923875862453508</c:v>
                </c:pt>
                <c:pt idx="227">
                  <c:v>10.935880630226853</c:v>
                </c:pt>
                <c:pt idx="228">
                  <c:v>10.948010769366045</c:v>
                </c:pt>
                <c:pt idx="229">
                  <c:v>10.960191342552926</c:v>
                </c:pt>
                <c:pt idx="230">
                  <c:v>10.972350450657721</c:v>
                </c:pt>
                <c:pt idx="231">
                  <c:v>10.984410280155471</c:v>
                </c:pt>
                <c:pt idx="232">
                  <c:v>10.996275943752648</c:v>
                </c:pt>
                <c:pt idx="233">
                  <c:v>11.007842433503082</c:v>
                </c:pt>
                <c:pt idx="234">
                  <c:v>11.018986256738977</c:v>
                </c:pt>
                <c:pt idx="235">
                  <c:v>11.029572229621786</c:v>
                </c:pt>
                <c:pt idx="236">
                  <c:v>11.039452938152506</c:v>
                </c:pt>
                <c:pt idx="237">
                  <c:v>11.048461400021091</c:v>
                </c:pt>
                <c:pt idx="238">
                  <c:v>11.056414167503357</c:v>
                </c:pt>
                <c:pt idx="239">
                  <c:v>11.063112747057327</c:v>
                </c:pt>
                <c:pt idx="240">
                  <c:v>11.068329747609102</c:v>
                </c:pt>
                <c:pt idx="241">
                  <c:v>11.071817329178748</c:v>
                </c:pt>
                <c:pt idx="242">
                  <c:v>11.073296588908546</c:v>
                </c:pt>
                <c:pt idx="243">
                  <c:v>11.072463370309318</c:v>
                </c:pt>
                <c:pt idx="244">
                  <c:v>11.068996903302377</c:v>
                </c:pt>
                <c:pt idx="245">
                  <c:v>11.062565649577824</c:v>
                </c:pt>
                <c:pt idx="246">
                  <c:v>11.052829979302906</c:v>
                </c:pt>
                <c:pt idx="247">
                  <c:v>11.039440256702767</c:v>
                </c:pt>
                <c:pt idx="248">
                  <c:v>11.022043112187468</c:v>
                </c:pt>
                <c:pt idx="249">
                  <c:v>11.000297998829586</c:v>
                </c:pt>
                <c:pt idx="250">
                  <c:v>10.973885592358462</c:v>
                </c:pt>
                <c:pt idx="251">
                  <c:v>10.942529033058184</c:v>
                </c:pt>
                <c:pt idx="252">
                  <c:v>10.906020841747278</c:v>
                </c:pt>
                <c:pt idx="253">
                  <c:v>10.864234429717577</c:v>
                </c:pt>
                <c:pt idx="254">
                  <c:v>10.817134341247602</c:v>
                </c:pt>
                <c:pt idx="255">
                  <c:v>10.764829924777906</c:v>
                </c:pt>
                <c:pt idx="256">
                  <c:v>10.707593192533992</c:v>
                </c:pt>
                <c:pt idx="257">
                  <c:v>10.645893740728962</c:v>
                </c:pt>
                <c:pt idx="258">
                  <c:v>10.580421820843666</c:v>
                </c:pt>
                <c:pt idx="259">
                  <c:v>10.512157913864877</c:v>
                </c:pt>
                <c:pt idx="260">
                  <c:v>10.44239729455836</c:v>
                </c:pt>
                <c:pt idx="261">
                  <c:v>10.372779100695693</c:v>
                </c:pt>
                <c:pt idx="262">
                  <c:v>10.305254177533259</c:v>
                </c:pt>
                <c:pt idx="263">
                  <c:v>10.239155246286145</c:v>
                </c:pt>
                <c:pt idx="264">
                  <c:v>10.173868697995749</c:v>
                </c:pt>
                <c:pt idx="265">
                  <c:v>10.108929846560802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B7-4D4C-857A-049C14C6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7944"/>
        <c:axId val="230365984"/>
      </c:lineChart>
      <c:catAx>
        <c:axId val="230367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5984"/>
        <c:crosses val="autoZero"/>
        <c:auto val="1"/>
        <c:lblAlgn val="ctr"/>
        <c:lblOffset val="100"/>
        <c:noMultiLvlLbl val="0"/>
      </c:catAx>
      <c:valAx>
        <c:axId val="2303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7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prices</a:t>
            </a:r>
            <a:r>
              <a:rPr lang="en-US" b="1" baseline="0"/>
              <a:t> and trend (linear),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659192810346322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graphs'!$Y$8</c:f>
              <c:strCache>
                <c:ptCount val="1"/>
                <c:pt idx="0">
                  <c:v>Log prices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graphs'!$Y$9:$Y$274</c:f>
              <c:numCache>
                <c:formatCode>0.00</c:formatCode>
                <c:ptCount val="266"/>
                <c:pt idx="0">
                  <c:v>1.3862943611198906</c:v>
                </c:pt>
                <c:pt idx="1">
                  <c:v>1.3862943611198906</c:v>
                </c:pt>
                <c:pt idx="2">
                  <c:v>1.410986973710262</c:v>
                </c:pt>
                <c:pt idx="3">
                  <c:v>1.4350845252893227</c:v>
                </c:pt>
                <c:pt idx="4">
                  <c:v>1.4350845252893227</c:v>
                </c:pt>
                <c:pt idx="5">
                  <c:v>1.4586150226995167</c:v>
                </c:pt>
                <c:pt idx="6">
                  <c:v>1.4816045409242156</c:v>
                </c:pt>
                <c:pt idx="7">
                  <c:v>1.5040773967762742</c:v>
                </c:pt>
                <c:pt idx="8">
                  <c:v>1.4816045409242156</c:v>
                </c:pt>
                <c:pt idx="9">
                  <c:v>1.5040773967762742</c:v>
                </c:pt>
                <c:pt idx="10">
                  <c:v>1.5260563034950492</c:v>
                </c:pt>
                <c:pt idx="11">
                  <c:v>1.547562508716013</c:v>
                </c:pt>
                <c:pt idx="12">
                  <c:v>1.547562508716013</c:v>
                </c:pt>
                <c:pt idx="13">
                  <c:v>1.547562508716013</c:v>
                </c:pt>
                <c:pt idx="14">
                  <c:v>1.547562508716013</c:v>
                </c:pt>
                <c:pt idx="15">
                  <c:v>1.547562508716013</c:v>
                </c:pt>
                <c:pt idx="16">
                  <c:v>1.547562508716013</c:v>
                </c:pt>
                <c:pt idx="17">
                  <c:v>1.5686159179138452</c:v>
                </c:pt>
                <c:pt idx="18">
                  <c:v>1.547562508716013</c:v>
                </c:pt>
                <c:pt idx="19">
                  <c:v>1.547562508716013</c:v>
                </c:pt>
                <c:pt idx="20">
                  <c:v>1.547562508716013</c:v>
                </c:pt>
                <c:pt idx="21">
                  <c:v>1.5686159179138452</c:v>
                </c:pt>
                <c:pt idx="22">
                  <c:v>1.5686159179138452</c:v>
                </c:pt>
                <c:pt idx="23">
                  <c:v>1.5686159179138452</c:v>
                </c:pt>
                <c:pt idx="24">
                  <c:v>1.589235205116581</c:v>
                </c:pt>
                <c:pt idx="25">
                  <c:v>1.589235205116581</c:v>
                </c:pt>
                <c:pt idx="26">
                  <c:v>1.62924053973028</c:v>
                </c:pt>
                <c:pt idx="27">
                  <c:v>1.6094379124341003</c:v>
                </c:pt>
                <c:pt idx="28">
                  <c:v>1.62924053973028</c:v>
                </c:pt>
                <c:pt idx="29">
                  <c:v>1.62924053973028</c:v>
                </c:pt>
                <c:pt idx="30">
                  <c:v>1.6486586255873816</c:v>
                </c:pt>
                <c:pt idx="31">
                  <c:v>1.6486586255873816</c:v>
                </c:pt>
                <c:pt idx="32">
                  <c:v>1.62924053973028</c:v>
                </c:pt>
                <c:pt idx="33">
                  <c:v>1.6486586255873816</c:v>
                </c:pt>
                <c:pt idx="34">
                  <c:v>1.6486586255873816</c:v>
                </c:pt>
                <c:pt idx="35">
                  <c:v>1.6677068205580761</c:v>
                </c:pt>
                <c:pt idx="36">
                  <c:v>1.6677068205580761</c:v>
                </c:pt>
                <c:pt idx="37">
                  <c:v>1.6863989535702288</c:v>
                </c:pt>
                <c:pt idx="38">
                  <c:v>1.7047480922384253</c:v>
                </c:pt>
                <c:pt idx="39">
                  <c:v>1.7047480922384253</c:v>
                </c:pt>
                <c:pt idx="40">
                  <c:v>1.7227665977411035</c:v>
                </c:pt>
                <c:pt idx="41">
                  <c:v>1.7404661748405046</c:v>
                </c:pt>
                <c:pt idx="42">
                  <c:v>1.7578579175523736</c:v>
                </c:pt>
                <c:pt idx="43">
                  <c:v>1.7578579175523736</c:v>
                </c:pt>
                <c:pt idx="44">
                  <c:v>1.7749523509116738</c:v>
                </c:pt>
                <c:pt idx="45">
                  <c:v>1.791759469228055</c:v>
                </c:pt>
                <c:pt idx="46">
                  <c:v>1.8082887711792655</c:v>
                </c:pt>
                <c:pt idx="47">
                  <c:v>1.824549292051046</c:v>
                </c:pt>
                <c:pt idx="48">
                  <c:v>1.8082887711792655</c:v>
                </c:pt>
                <c:pt idx="49">
                  <c:v>1.824549292051046</c:v>
                </c:pt>
                <c:pt idx="50">
                  <c:v>1.824549292051046</c:v>
                </c:pt>
                <c:pt idx="51">
                  <c:v>1.8405496333974869</c:v>
                </c:pt>
                <c:pt idx="52">
                  <c:v>1.8405496333974869</c:v>
                </c:pt>
                <c:pt idx="53">
                  <c:v>1.8562979903656263</c:v>
                </c:pt>
                <c:pt idx="54">
                  <c:v>1.8718021769015913</c:v>
                </c:pt>
                <c:pt idx="55">
                  <c:v>1.8870696490323797</c:v>
                </c:pt>
                <c:pt idx="56">
                  <c:v>1.9169226121820611</c:v>
                </c:pt>
                <c:pt idx="57">
                  <c:v>1.9169226121820611</c:v>
                </c:pt>
                <c:pt idx="58">
                  <c:v>1.9315214116032138</c:v>
                </c:pt>
                <c:pt idx="59">
                  <c:v>1.9600947840472698</c:v>
                </c:pt>
                <c:pt idx="60">
                  <c:v>1.9878743481543455</c:v>
                </c:pt>
                <c:pt idx="61">
                  <c:v>2.0149030205422647</c:v>
                </c:pt>
                <c:pt idx="62">
                  <c:v>2.0281482472922852</c:v>
                </c:pt>
                <c:pt idx="63">
                  <c:v>2.0541237336955462</c:v>
                </c:pt>
                <c:pt idx="64">
                  <c:v>2.0794415416798357</c:v>
                </c:pt>
                <c:pt idx="65">
                  <c:v>2.0918640616783932</c:v>
                </c:pt>
                <c:pt idx="66">
                  <c:v>2.1041341542702074</c:v>
                </c:pt>
                <c:pt idx="67">
                  <c:v>2.1282317058492679</c:v>
                </c:pt>
                <c:pt idx="68">
                  <c:v>2.1400661634962708</c:v>
                </c:pt>
                <c:pt idx="69">
                  <c:v>2.1633230256605378</c:v>
                </c:pt>
                <c:pt idx="70">
                  <c:v>2.174751721484161</c:v>
                </c:pt>
                <c:pt idx="71">
                  <c:v>2.2192034840549946</c:v>
                </c:pt>
                <c:pt idx="72">
                  <c:v>2.2300144001592104</c:v>
                </c:pt>
                <c:pt idx="73">
                  <c:v>2.2300144001592104</c:v>
                </c:pt>
                <c:pt idx="74">
                  <c:v>2.2721258855093369</c:v>
                </c:pt>
                <c:pt idx="75">
                  <c:v>2.3125354238472138</c:v>
                </c:pt>
                <c:pt idx="76">
                  <c:v>2.33214389523559</c:v>
                </c:pt>
                <c:pt idx="77">
                  <c:v>2.379546134130174</c:v>
                </c:pt>
                <c:pt idx="78">
                  <c:v>2.4336133554004498</c:v>
                </c:pt>
                <c:pt idx="79">
                  <c:v>2.4932054526026954</c:v>
                </c:pt>
                <c:pt idx="80">
                  <c:v>2.5572273113676265</c:v>
                </c:pt>
                <c:pt idx="81">
                  <c:v>2.6246685921631592</c:v>
                </c:pt>
                <c:pt idx="82">
                  <c:v>2.6672282065819548</c:v>
                </c:pt>
                <c:pt idx="83">
                  <c:v>2.7080502011022101</c:v>
                </c:pt>
                <c:pt idx="84">
                  <c:v>2.7408400239252009</c:v>
                </c:pt>
                <c:pt idx="85">
                  <c:v>2.7725887222397811</c:v>
                </c:pt>
                <c:pt idx="86">
                  <c:v>2.7972813348301528</c:v>
                </c:pt>
                <c:pt idx="87">
                  <c:v>2.8332133440562162</c:v>
                </c:pt>
                <c:pt idx="88">
                  <c:v>2.8678989020441064</c:v>
                </c:pt>
                <c:pt idx="89">
                  <c:v>2.9069010598473755</c:v>
                </c:pt>
                <c:pt idx="90">
                  <c:v>2.9285235238605409</c:v>
                </c:pt>
                <c:pt idx="91">
                  <c:v>2.954910279033736</c:v>
                </c:pt>
                <c:pt idx="92">
                  <c:v>2.9907197317304468</c:v>
                </c:pt>
                <c:pt idx="93">
                  <c:v>3.0204248861443626</c:v>
                </c:pt>
                <c:pt idx="94">
                  <c:v>3.0349529867072724</c:v>
                </c:pt>
                <c:pt idx="95">
                  <c:v>3.0587070727153796</c:v>
                </c:pt>
                <c:pt idx="96">
                  <c:v>3.095577608523707</c:v>
                </c:pt>
                <c:pt idx="97">
                  <c:v>3.1179499062782403</c:v>
                </c:pt>
                <c:pt idx="98">
                  <c:v>3.1945831322991562</c:v>
                </c:pt>
                <c:pt idx="99">
                  <c:v>3.2347491740244907</c:v>
                </c:pt>
                <c:pt idx="100">
                  <c:v>3.2809112157876537</c:v>
                </c:pt>
                <c:pt idx="101">
                  <c:v>3.3286266888273199</c:v>
                </c:pt>
                <c:pt idx="102">
                  <c:v>3.3638415951183864</c:v>
                </c:pt>
                <c:pt idx="103">
                  <c:v>3.4078419243808238</c:v>
                </c:pt>
                <c:pt idx="104">
                  <c:v>3.4339872044851463</c:v>
                </c:pt>
                <c:pt idx="105">
                  <c:v>3.4499875458315872</c:v>
                </c:pt>
                <c:pt idx="106">
                  <c:v>3.4657359027997265</c:v>
                </c:pt>
                <c:pt idx="107">
                  <c:v>3.4965075614664802</c:v>
                </c:pt>
                <c:pt idx="108">
                  <c:v>3.520460802488973</c:v>
                </c:pt>
                <c:pt idx="109">
                  <c:v>3.529297384289471</c:v>
                </c:pt>
                <c:pt idx="110">
                  <c:v>3.5438536820636788</c:v>
                </c:pt>
                <c:pt idx="111">
                  <c:v>3.5638829639392511</c:v>
                </c:pt>
                <c:pt idx="112">
                  <c:v>3.5807372954942331</c:v>
                </c:pt>
                <c:pt idx="113">
                  <c:v>3.5835189384561099</c:v>
                </c:pt>
                <c:pt idx="114">
                  <c:v>3.597312260588446</c:v>
                </c:pt>
                <c:pt idx="115">
                  <c:v>3.6136169696133895</c:v>
                </c:pt>
                <c:pt idx="116">
                  <c:v>3.6136169696133895</c:v>
                </c:pt>
                <c:pt idx="117">
                  <c:v>3.6428355156125294</c:v>
                </c:pt>
                <c:pt idx="118">
                  <c:v>3.6506582412937387</c:v>
                </c:pt>
                <c:pt idx="119">
                  <c:v>3.6661224669913199</c:v>
                </c:pt>
                <c:pt idx="120">
                  <c:v>3.6661224669913199</c:v>
                </c:pt>
                <c:pt idx="121">
                  <c:v>3.6913763343125234</c:v>
                </c:pt>
                <c:pt idx="122">
                  <c:v>3.7062280924485496</c:v>
                </c:pt>
                <c:pt idx="123">
                  <c:v>3.7232808808312687</c:v>
                </c:pt>
                <c:pt idx="124">
                  <c:v>3.7232808808312687</c:v>
                </c:pt>
                <c:pt idx="125">
                  <c:v>3.7328963395307104</c:v>
                </c:pt>
                <c:pt idx="126">
                  <c:v>3.7447870860522321</c:v>
                </c:pt>
                <c:pt idx="127">
                  <c:v>3.7588718259339711</c:v>
                </c:pt>
                <c:pt idx="128">
                  <c:v>3.7681526350084442</c:v>
                </c:pt>
                <c:pt idx="129">
                  <c:v>3.7864597824528001</c:v>
                </c:pt>
                <c:pt idx="130">
                  <c:v>3.8022081394209395</c:v>
                </c:pt>
                <c:pt idx="131">
                  <c:v>3.8133070324889884</c:v>
                </c:pt>
                <c:pt idx="132">
                  <c:v>3.8220982979001592</c:v>
                </c:pt>
                <c:pt idx="133">
                  <c:v>3.8394523125933104</c:v>
                </c:pt>
                <c:pt idx="134">
                  <c:v>3.858622228701031</c:v>
                </c:pt>
                <c:pt idx="135">
                  <c:v>3.8815637979434374</c:v>
                </c:pt>
                <c:pt idx="136">
                  <c:v>3.8979240810486444</c:v>
                </c:pt>
                <c:pt idx="137">
                  <c:v>3.9100210027574729</c:v>
                </c:pt>
                <c:pt idx="138">
                  <c:v>3.9357395320454622</c:v>
                </c:pt>
                <c:pt idx="139">
                  <c:v>3.9569963710708773</c:v>
                </c:pt>
                <c:pt idx="140">
                  <c:v>3.970291913552122</c:v>
                </c:pt>
                <c:pt idx="141">
                  <c:v>3.9926809084456005</c:v>
                </c:pt>
                <c:pt idx="142">
                  <c:v>4.0217738693872649</c:v>
                </c:pt>
                <c:pt idx="143">
                  <c:v>4.0271358125286509</c:v>
                </c:pt>
                <c:pt idx="144">
                  <c:v>4.048300623720694</c:v>
                </c:pt>
                <c:pt idx="145">
                  <c:v>4.0621656638578658</c:v>
                </c:pt>
                <c:pt idx="146">
                  <c:v>4.0741418549045809</c:v>
                </c:pt>
                <c:pt idx="147">
                  <c:v>4.0859763125515842</c:v>
                </c:pt>
                <c:pt idx="148">
                  <c:v>4.0960098415411617</c:v>
                </c:pt>
                <c:pt idx="149">
                  <c:v>4.0993321037331398</c:v>
                </c:pt>
                <c:pt idx="150">
                  <c:v>4.0960098415411617</c:v>
                </c:pt>
                <c:pt idx="151">
                  <c:v>4.1042948930752692</c:v>
                </c:pt>
                <c:pt idx="152">
                  <c:v>4.1206618705394744</c:v>
                </c:pt>
                <c:pt idx="153">
                  <c:v>4.1190371748124726</c:v>
                </c:pt>
                <c:pt idx="154">
                  <c:v>4.1287459889394329</c:v>
                </c:pt>
                <c:pt idx="155">
                  <c:v>4.133565275375382</c:v>
                </c:pt>
                <c:pt idx="156">
                  <c:v>4.1367652781060524</c:v>
                </c:pt>
                <c:pt idx="157">
                  <c:v>4.133565275375382</c:v>
                </c:pt>
                <c:pt idx="158">
                  <c:v>4.1351665567423561</c:v>
                </c:pt>
                <c:pt idx="159">
                  <c:v>4.1494638614431798</c:v>
                </c:pt>
                <c:pt idx="160">
                  <c:v>4.1510399058986458</c:v>
                </c:pt>
                <c:pt idx="161">
                  <c:v>4.1588830833596715</c:v>
                </c:pt>
                <c:pt idx="162">
                  <c:v>4.1666652238017265</c:v>
                </c:pt>
                <c:pt idx="163">
                  <c:v>4.1759245492145238</c:v>
                </c:pt>
                <c:pt idx="164">
                  <c:v>4.1850989254905651</c:v>
                </c:pt>
                <c:pt idx="165">
                  <c:v>4.203198967134183</c:v>
                </c:pt>
                <c:pt idx="166">
                  <c:v>4.2106450179182611</c:v>
                </c:pt>
                <c:pt idx="167">
                  <c:v>4.2136079830489184</c:v>
                </c:pt>
                <c:pt idx="168">
                  <c:v>4.1987045775463434</c:v>
                </c:pt>
                <c:pt idx="169">
                  <c:v>4.1972019476618083</c:v>
                </c:pt>
                <c:pt idx="170">
                  <c:v>4.219507705176107</c:v>
                </c:pt>
                <c:pt idx="171">
                  <c:v>4.1956970564823886</c:v>
                </c:pt>
                <c:pt idx="172">
                  <c:v>4.2017030805426003</c:v>
                </c:pt>
                <c:pt idx="173">
                  <c:v>4.2061840439776361</c:v>
                </c:pt>
                <c:pt idx="174">
                  <c:v>4.2136079830489184</c:v>
                </c:pt>
                <c:pt idx="175">
                  <c:v>4.2297491992283041</c:v>
                </c:pt>
                <c:pt idx="176">
                  <c:v>4.2282925347318399</c:v>
                </c:pt>
                <c:pt idx="177">
                  <c:v>4.220977213155467</c:v>
                </c:pt>
                <c:pt idx="178">
                  <c:v>4.2180360345646504</c:v>
                </c:pt>
                <c:pt idx="179">
                  <c:v>4.220977213155467</c:v>
                </c:pt>
                <c:pt idx="180">
                  <c:v>4.2355547307736243</c:v>
                </c:pt>
                <c:pt idx="181">
                  <c:v>4.2398868675127588</c:v>
                </c:pt>
                <c:pt idx="182">
                  <c:v>4.242764567340374</c:v>
                </c:pt>
                <c:pt idx="183">
                  <c:v>4.2442003177664782</c:v>
                </c:pt>
                <c:pt idx="184">
                  <c:v>4.2413267525707461</c:v>
                </c:pt>
                <c:pt idx="185">
                  <c:v>4.255612709818223</c:v>
                </c:pt>
                <c:pt idx="186">
                  <c:v>4.2513483110317658</c:v>
                </c:pt>
                <c:pt idx="187">
                  <c:v>4.257030144499196</c:v>
                </c:pt>
                <c:pt idx="188">
                  <c:v>4.2626798770413155</c:v>
                </c:pt>
                <c:pt idx="189">
                  <c:v>4.2682978693455391</c:v>
                </c:pt>
                <c:pt idx="190">
                  <c:v>4.2766661190160553</c:v>
                </c:pt>
                <c:pt idx="191">
                  <c:v>4.282206299391671</c:v>
                </c:pt>
                <c:pt idx="192">
                  <c:v>4.28771595520264</c:v>
                </c:pt>
                <c:pt idx="193">
                  <c:v>4.290459441148391</c:v>
                </c:pt>
                <c:pt idx="194">
                  <c:v>4.2986450257348308</c:v>
                </c:pt>
                <c:pt idx="195">
                  <c:v>4.3054155323020415</c:v>
                </c:pt>
                <c:pt idx="196">
                  <c:v>4.3054155323020415</c:v>
                </c:pt>
                <c:pt idx="197">
                  <c:v>4.3201512309557941</c:v>
                </c:pt>
                <c:pt idx="198">
                  <c:v>4.3241326562549789</c:v>
                </c:pt>
                <c:pt idx="199">
                  <c:v>4.3333614626926007</c:v>
                </c:pt>
                <c:pt idx="200">
                  <c:v>4.334672938290411</c:v>
                </c:pt>
                <c:pt idx="201">
                  <c:v>4.3502779363593014</c:v>
                </c:pt>
                <c:pt idx="202">
                  <c:v>4.3463994570307305</c:v>
                </c:pt>
                <c:pt idx="203">
                  <c:v>4.3579900568456402</c:v>
                </c:pt>
                <c:pt idx="204">
                  <c:v>4.3618239273563626</c:v>
                </c:pt>
                <c:pt idx="205">
                  <c:v>4.3732381286408026</c:v>
                </c:pt>
                <c:pt idx="206">
                  <c:v>4.3807758527722287</c:v>
                </c:pt>
                <c:pt idx="207">
                  <c:v>4.3857696209527157</c:v>
                </c:pt>
                <c:pt idx="208">
                  <c:v>4.3907385752759032</c:v>
                </c:pt>
                <c:pt idx="209">
                  <c:v>4.396915247167632</c:v>
                </c:pt>
                <c:pt idx="210">
                  <c:v>4.4054989908590239</c:v>
                </c:pt>
                <c:pt idx="211">
                  <c:v>4.4140096805269327</c:v>
                </c:pt>
                <c:pt idx="212">
                  <c:v>4.423648309364701</c:v>
                </c:pt>
                <c:pt idx="213">
                  <c:v>4.42484663185681</c:v>
                </c:pt>
                <c:pt idx="214">
                  <c:v>4.4355674016019115</c:v>
                </c:pt>
                <c:pt idx="215">
                  <c:v>4.4450014338352704</c:v>
                </c:pt>
                <c:pt idx="216">
                  <c:v>4.4414740933173018</c:v>
                </c:pt>
                <c:pt idx="217">
                  <c:v>4.4461744544976334</c:v>
                </c:pt>
                <c:pt idx="218">
                  <c:v>4.4555094114336846</c:v>
                </c:pt>
                <c:pt idx="219">
                  <c:v>4.4496852831476961</c:v>
                </c:pt>
                <c:pt idx="220">
                  <c:v>4.4589876758100102</c:v>
                </c:pt>
                <c:pt idx="221">
                  <c:v>4.4659081186545837</c:v>
                </c:pt>
                <c:pt idx="222">
                  <c:v>4.4624538837864964</c:v>
                </c:pt>
                <c:pt idx="223">
                  <c:v>4.4693504628455569</c:v>
                </c:pt>
                <c:pt idx="224">
                  <c:v>4.4852598893155342</c:v>
                </c:pt>
                <c:pt idx="225">
                  <c:v>4.478472532942134</c:v>
                </c:pt>
                <c:pt idx="226">
                  <c:v>4.4830025520138834</c:v>
                </c:pt>
                <c:pt idx="227">
                  <c:v>4.4920014878824537</c:v>
                </c:pt>
                <c:pt idx="228">
                  <c:v>4.4897593344767639</c:v>
                </c:pt>
                <c:pt idx="229">
                  <c:v>4.4964707690647501</c:v>
                </c:pt>
                <c:pt idx="230">
                  <c:v>4.5053498507058807</c:v>
                </c:pt>
                <c:pt idx="231">
                  <c:v>4.5108595065168497</c:v>
                </c:pt>
                <c:pt idx="232">
                  <c:v>4.5108595065168497</c:v>
                </c:pt>
                <c:pt idx="233">
                  <c:v>4.5119578042659123</c:v>
                </c:pt>
                <c:pt idx="234">
                  <c:v>4.5228749432612609</c:v>
                </c:pt>
                <c:pt idx="235">
                  <c:v>4.5293684725718091</c:v>
                </c:pt>
                <c:pt idx="236">
                  <c:v>4.5315236458197932</c:v>
                </c:pt>
                <c:pt idx="237">
                  <c:v>4.5336741842830213</c:v>
                </c:pt>
                <c:pt idx="238">
                  <c:v>4.5400981892443761</c:v>
                </c:pt>
                <c:pt idx="239">
                  <c:v>4.5379614362946414</c:v>
                </c:pt>
                <c:pt idx="240">
                  <c:v>4.5390303834835466</c:v>
                </c:pt>
                <c:pt idx="241">
                  <c:v>4.5464811896394117</c:v>
                </c:pt>
                <c:pt idx="242">
                  <c:v>4.5443580465913342</c:v>
                </c:pt>
                <c:pt idx="243">
                  <c:v>4.5400981892443761</c:v>
                </c:pt>
                <c:pt idx="244">
                  <c:v>4.5517694092609764</c:v>
                </c:pt>
                <c:pt idx="245">
                  <c:v>4.5622626849768144</c:v>
                </c:pt>
                <c:pt idx="246">
                  <c:v>4.5664293576716606</c:v>
                </c:pt>
                <c:pt idx="247">
                  <c:v>4.5736795188967205</c:v>
                </c:pt>
                <c:pt idx="248">
                  <c:v>4.577798989191959</c:v>
                </c:pt>
                <c:pt idx="249">
                  <c:v>4.5788262106484892</c:v>
                </c:pt>
                <c:pt idx="250">
                  <c:v>4.5819015590487373</c:v>
                </c:pt>
                <c:pt idx="251">
                  <c:v>4.5930976047538223</c:v>
                </c:pt>
                <c:pt idx="252">
                  <c:v>4.5971380142908274</c:v>
                </c:pt>
                <c:pt idx="253">
                  <c:v>4.6031681833174183</c:v>
                </c:pt>
                <c:pt idx="254">
                  <c:v>4.6091622072576293</c:v>
                </c:pt>
                <c:pt idx="255">
                  <c:v>4.6111522576656387</c:v>
                </c:pt>
                <c:pt idx="256">
                  <c:v>4.619073091157083</c:v>
                </c:pt>
                <c:pt idx="257">
                  <c:v>4.623010104116422</c:v>
                </c:pt>
                <c:pt idx="258">
                  <c:v>4.6298627985784631</c:v>
                </c:pt>
                <c:pt idx="259">
                  <c:v>4.6318121169345128</c:v>
                </c:pt>
                <c:pt idx="260">
                  <c:v>4.6463121293192664</c:v>
                </c:pt>
                <c:pt idx="261">
                  <c:v>4.7184988712950942</c:v>
                </c:pt>
                <c:pt idx="262">
                  <c:v>4.6839813664123815</c:v>
                </c:pt>
                <c:pt idx="263">
                  <c:v>4.6793495841623427</c:v>
                </c:pt>
                <c:pt idx="264">
                  <c:v>4.6931810633108046</c:v>
                </c:pt>
                <c:pt idx="265">
                  <c:v>4.6821312271242199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44-4217-BC8C-C164F0CDE674}"/>
            </c:ext>
          </c:extLst>
        </c:ser>
        <c:ser>
          <c:idx val="1"/>
          <c:order val="1"/>
          <c:tx>
            <c:strRef>
              <c:f>'Main dataset, graphs'!$AA$7:$AG$7</c:f>
              <c:strCache>
                <c:ptCount val="1"/>
                <c:pt idx="0">
                  <c:v>linear trend using LINEST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graphs'!$AG$9:$AG$274</c:f>
              <c:numCache>
                <c:formatCode>0.00</c:formatCode>
                <c:ptCount val="266"/>
                <c:pt idx="0" formatCode="0.0000">
                  <c:v>1.4978640850480693</c:v>
                </c:pt>
                <c:pt idx="1">
                  <c:v>1.5119991773589114</c:v>
                </c:pt>
                <c:pt idx="2">
                  <c:v>1.5261342696697537</c:v>
                </c:pt>
                <c:pt idx="3">
                  <c:v>1.5402693619805961</c:v>
                </c:pt>
                <c:pt idx="4">
                  <c:v>1.5544044542914381</c:v>
                </c:pt>
                <c:pt idx="5">
                  <c:v>1.5685395466022805</c:v>
                </c:pt>
                <c:pt idx="6">
                  <c:v>1.5826746389131228</c:v>
                </c:pt>
                <c:pt idx="7">
                  <c:v>1.5968097312239649</c:v>
                </c:pt>
                <c:pt idx="8">
                  <c:v>1.6109448235348072</c:v>
                </c:pt>
                <c:pt idx="9">
                  <c:v>1.6250799158456495</c:v>
                </c:pt>
                <c:pt idx="10">
                  <c:v>1.6392150081564916</c:v>
                </c:pt>
                <c:pt idx="11">
                  <c:v>1.6533501004673339</c:v>
                </c:pt>
                <c:pt idx="12">
                  <c:v>1.667485192778176</c:v>
                </c:pt>
                <c:pt idx="13">
                  <c:v>1.6816202850890183</c:v>
                </c:pt>
                <c:pt idx="14">
                  <c:v>1.6957553773998606</c:v>
                </c:pt>
                <c:pt idx="15">
                  <c:v>1.7098904697107027</c:v>
                </c:pt>
                <c:pt idx="16">
                  <c:v>1.724025562021545</c:v>
                </c:pt>
                <c:pt idx="17">
                  <c:v>1.7381606543323873</c:v>
                </c:pt>
                <c:pt idx="18">
                  <c:v>1.7522957466432294</c:v>
                </c:pt>
                <c:pt idx="19">
                  <c:v>1.7664308389540717</c:v>
                </c:pt>
                <c:pt idx="20">
                  <c:v>1.7805659312649138</c:v>
                </c:pt>
                <c:pt idx="21">
                  <c:v>1.7947010235757561</c:v>
                </c:pt>
                <c:pt idx="22">
                  <c:v>1.8088361158865984</c:v>
                </c:pt>
                <c:pt idx="23">
                  <c:v>1.8229712081974405</c:v>
                </c:pt>
                <c:pt idx="24">
                  <c:v>1.8371063005082828</c:v>
                </c:pt>
                <c:pt idx="25">
                  <c:v>1.8512413928191251</c:v>
                </c:pt>
                <c:pt idx="26">
                  <c:v>1.8653764851299672</c:v>
                </c:pt>
                <c:pt idx="27">
                  <c:v>1.8795115774408095</c:v>
                </c:pt>
                <c:pt idx="28">
                  <c:v>1.8936466697516519</c:v>
                </c:pt>
                <c:pt idx="29">
                  <c:v>1.9077817620624939</c:v>
                </c:pt>
                <c:pt idx="30">
                  <c:v>1.9219168543733363</c:v>
                </c:pt>
                <c:pt idx="31">
                  <c:v>1.9360519466841786</c:v>
                </c:pt>
                <c:pt idx="32">
                  <c:v>1.9501870389950207</c:v>
                </c:pt>
                <c:pt idx="33">
                  <c:v>1.964322131305863</c:v>
                </c:pt>
                <c:pt idx="34">
                  <c:v>1.9784572236167053</c:v>
                </c:pt>
                <c:pt idx="35">
                  <c:v>1.9925923159275474</c:v>
                </c:pt>
                <c:pt idx="36">
                  <c:v>2.0067274082383895</c:v>
                </c:pt>
                <c:pt idx="37">
                  <c:v>2.020862500549232</c:v>
                </c:pt>
                <c:pt idx="38">
                  <c:v>2.0349975928600741</c:v>
                </c:pt>
                <c:pt idx="39">
                  <c:v>2.0491326851709166</c:v>
                </c:pt>
                <c:pt idx="40">
                  <c:v>2.0632677774817587</c:v>
                </c:pt>
                <c:pt idx="41">
                  <c:v>2.0774028697926008</c:v>
                </c:pt>
                <c:pt idx="42">
                  <c:v>2.0915379621034429</c:v>
                </c:pt>
                <c:pt idx="43">
                  <c:v>2.1056730544142854</c:v>
                </c:pt>
                <c:pt idx="44">
                  <c:v>2.1198081467251275</c:v>
                </c:pt>
                <c:pt idx="45">
                  <c:v>2.1339432390359701</c:v>
                </c:pt>
                <c:pt idx="46">
                  <c:v>2.1480783313468121</c:v>
                </c:pt>
                <c:pt idx="47">
                  <c:v>2.1622134236576542</c:v>
                </c:pt>
                <c:pt idx="48">
                  <c:v>2.1763485159684963</c:v>
                </c:pt>
                <c:pt idx="49">
                  <c:v>2.1904836082793389</c:v>
                </c:pt>
                <c:pt idx="50">
                  <c:v>2.2046187005901809</c:v>
                </c:pt>
                <c:pt idx="51">
                  <c:v>2.218753792901023</c:v>
                </c:pt>
                <c:pt idx="52">
                  <c:v>2.2328888852118656</c:v>
                </c:pt>
                <c:pt idx="53">
                  <c:v>2.2470239775227077</c:v>
                </c:pt>
                <c:pt idx="54">
                  <c:v>2.2611590698335498</c:v>
                </c:pt>
                <c:pt idx="55">
                  <c:v>2.2752941621443923</c:v>
                </c:pt>
                <c:pt idx="56">
                  <c:v>2.2894292544552344</c:v>
                </c:pt>
                <c:pt idx="57">
                  <c:v>2.3035643467660765</c:v>
                </c:pt>
                <c:pt idx="58">
                  <c:v>2.317699439076919</c:v>
                </c:pt>
                <c:pt idx="59">
                  <c:v>2.3318345313877611</c:v>
                </c:pt>
                <c:pt idx="60">
                  <c:v>2.3459696236986032</c:v>
                </c:pt>
                <c:pt idx="61">
                  <c:v>2.3601047160094453</c:v>
                </c:pt>
                <c:pt idx="62">
                  <c:v>2.3742398083202878</c:v>
                </c:pt>
                <c:pt idx="63">
                  <c:v>2.3883749006311299</c:v>
                </c:pt>
                <c:pt idx="64">
                  <c:v>2.4025099929419724</c:v>
                </c:pt>
                <c:pt idx="65">
                  <c:v>2.4166450852528145</c:v>
                </c:pt>
                <c:pt idx="66">
                  <c:v>2.4307801775636566</c:v>
                </c:pt>
                <c:pt idx="67">
                  <c:v>2.4449152698744987</c:v>
                </c:pt>
                <c:pt idx="68">
                  <c:v>2.4590503621853412</c:v>
                </c:pt>
                <c:pt idx="69">
                  <c:v>2.4731854544961833</c:v>
                </c:pt>
                <c:pt idx="70">
                  <c:v>2.4873205468070259</c:v>
                </c:pt>
                <c:pt idx="71">
                  <c:v>2.5014556391178679</c:v>
                </c:pt>
                <c:pt idx="72">
                  <c:v>2.51559073142871</c:v>
                </c:pt>
                <c:pt idx="73">
                  <c:v>2.5297258237395521</c:v>
                </c:pt>
                <c:pt idx="74">
                  <c:v>2.5438609160503947</c:v>
                </c:pt>
                <c:pt idx="75">
                  <c:v>2.5579960083612368</c:v>
                </c:pt>
                <c:pt idx="76">
                  <c:v>2.5721311006720793</c:v>
                </c:pt>
                <c:pt idx="77">
                  <c:v>2.5862661929829214</c:v>
                </c:pt>
                <c:pt idx="78">
                  <c:v>2.6004012852937635</c:v>
                </c:pt>
                <c:pt idx="79">
                  <c:v>2.6145363776046056</c:v>
                </c:pt>
                <c:pt idx="80">
                  <c:v>2.6286714699154481</c:v>
                </c:pt>
                <c:pt idx="81">
                  <c:v>2.6428065622262902</c:v>
                </c:pt>
                <c:pt idx="82">
                  <c:v>2.6569416545371327</c:v>
                </c:pt>
                <c:pt idx="83">
                  <c:v>2.6710767468479748</c:v>
                </c:pt>
                <c:pt idx="84">
                  <c:v>2.6852118391588169</c:v>
                </c:pt>
                <c:pt idx="85">
                  <c:v>2.699346931469659</c:v>
                </c:pt>
                <c:pt idx="86">
                  <c:v>2.7134820237805011</c:v>
                </c:pt>
                <c:pt idx="87">
                  <c:v>2.7276171160913436</c:v>
                </c:pt>
                <c:pt idx="88">
                  <c:v>2.7417522084021861</c:v>
                </c:pt>
                <c:pt idx="89">
                  <c:v>2.7558873007130282</c:v>
                </c:pt>
                <c:pt idx="90">
                  <c:v>2.7700223930238703</c:v>
                </c:pt>
                <c:pt idx="91">
                  <c:v>2.7841574853347124</c:v>
                </c:pt>
                <c:pt idx="92">
                  <c:v>2.7982925776455545</c:v>
                </c:pt>
                <c:pt idx="93">
                  <c:v>2.812427669956397</c:v>
                </c:pt>
                <c:pt idx="94">
                  <c:v>2.8265627622672396</c:v>
                </c:pt>
                <c:pt idx="95">
                  <c:v>2.8406978545780817</c:v>
                </c:pt>
                <c:pt idx="96">
                  <c:v>2.8548329468889238</c:v>
                </c:pt>
                <c:pt idx="97">
                  <c:v>2.8689680391997658</c:v>
                </c:pt>
                <c:pt idx="98">
                  <c:v>2.8831031315106079</c:v>
                </c:pt>
                <c:pt idx="99">
                  <c:v>2.8972382238214505</c:v>
                </c:pt>
                <c:pt idx="100">
                  <c:v>2.9113733161322926</c:v>
                </c:pt>
                <c:pt idx="101">
                  <c:v>2.9255084084431351</c:v>
                </c:pt>
                <c:pt idx="102">
                  <c:v>2.9396435007539772</c:v>
                </c:pt>
                <c:pt idx="103">
                  <c:v>2.9537785930648193</c:v>
                </c:pt>
                <c:pt idx="104">
                  <c:v>2.9679136853756614</c:v>
                </c:pt>
                <c:pt idx="105">
                  <c:v>2.9820487776865039</c:v>
                </c:pt>
                <c:pt idx="106">
                  <c:v>2.996183869997346</c:v>
                </c:pt>
                <c:pt idx="107">
                  <c:v>3.0103189623081885</c:v>
                </c:pt>
                <c:pt idx="108">
                  <c:v>3.0244540546190306</c:v>
                </c:pt>
                <c:pt idx="109">
                  <c:v>3.0385891469298727</c:v>
                </c:pt>
                <c:pt idx="110">
                  <c:v>3.0527242392407148</c:v>
                </c:pt>
                <c:pt idx="111">
                  <c:v>3.0668593315515573</c:v>
                </c:pt>
                <c:pt idx="112">
                  <c:v>3.0809944238623994</c:v>
                </c:pt>
                <c:pt idx="113">
                  <c:v>3.0951295161732419</c:v>
                </c:pt>
                <c:pt idx="114">
                  <c:v>3.109264608484084</c:v>
                </c:pt>
                <c:pt idx="115">
                  <c:v>3.1233997007949261</c:v>
                </c:pt>
                <c:pt idx="116">
                  <c:v>3.1375347931057682</c:v>
                </c:pt>
                <c:pt idx="117">
                  <c:v>3.1516698854166108</c:v>
                </c:pt>
                <c:pt idx="118">
                  <c:v>3.1658049777274528</c:v>
                </c:pt>
                <c:pt idx="119">
                  <c:v>3.1799400700382954</c:v>
                </c:pt>
                <c:pt idx="120">
                  <c:v>3.1940751623491375</c:v>
                </c:pt>
                <c:pt idx="121">
                  <c:v>3.2082102546599796</c:v>
                </c:pt>
                <c:pt idx="122">
                  <c:v>3.2223453469708216</c:v>
                </c:pt>
                <c:pt idx="123">
                  <c:v>3.2364804392816637</c:v>
                </c:pt>
                <c:pt idx="124">
                  <c:v>3.2506155315925063</c:v>
                </c:pt>
                <c:pt idx="125">
                  <c:v>3.2647506239033488</c:v>
                </c:pt>
                <c:pt idx="126">
                  <c:v>3.2788857162141909</c:v>
                </c:pt>
                <c:pt idx="127">
                  <c:v>3.293020808525033</c:v>
                </c:pt>
                <c:pt idx="128">
                  <c:v>3.3071559008358751</c:v>
                </c:pt>
                <c:pt idx="129">
                  <c:v>3.3212909931467172</c:v>
                </c:pt>
                <c:pt idx="130">
                  <c:v>3.3354260854575597</c:v>
                </c:pt>
                <c:pt idx="131">
                  <c:v>3.3495611777684022</c:v>
                </c:pt>
                <c:pt idx="132">
                  <c:v>3.3636962700792443</c:v>
                </c:pt>
                <c:pt idx="133">
                  <c:v>3.3778313623900864</c:v>
                </c:pt>
                <c:pt idx="134">
                  <c:v>3.3919664547009285</c:v>
                </c:pt>
                <c:pt idx="135">
                  <c:v>3.4061015470117706</c:v>
                </c:pt>
                <c:pt idx="136">
                  <c:v>3.4202366393226131</c:v>
                </c:pt>
                <c:pt idx="137">
                  <c:v>3.4343717316334552</c:v>
                </c:pt>
                <c:pt idx="138">
                  <c:v>3.4485068239442978</c:v>
                </c:pt>
                <c:pt idx="139">
                  <c:v>3.4626419162551398</c:v>
                </c:pt>
                <c:pt idx="140">
                  <c:v>3.4767770085659819</c:v>
                </c:pt>
                <c:pt idx="141">
                  <c:v>3.490912100876824</c:v>
                </c:pt>
                <c:pt idx="142">
                  <c:v>3.5050471931876661</c:v>
                </c:pt>
                <c:pt idx="143">
                  <c:v>3.5191822854985091</c:v>
                </c:pt>
                <c:pt idx="144">
                  <c:v>3.5333173778093512</c:v>
                </c:pt>
                <c:pt idx="145">
                  <c:v>3.5474524701201933</c:v>
                </c:pt>
                <c:pt idx="146">
                  <c:v>3.5615875624310354</c:v>
                </c:pt>
                <c:pt idx="147">
                  <c:v>3.5757226547418774</c:v>
                </c:pt>
                <c:pt idx="148">
                  <c:v>3.5898577470527195</c:v>
                </c:pt>
                <c:pt idx="149">
                  <c:v>3.6039928393635625</c:v>
                </c:pt>
                <c:pt idx="150">
                  <c:v>3.6181279316744046</c:v>
                </c:pt>
                <c:pt idx="151">
                  <c:v>3.6322630239852467</c:v>
                </c:pt>
                <c:pt idx="152">
                  <c:v>3.6463981162960888</c:v>
                </c:pt>
                <c:pt idx="153">
                  <c:v>3.6605332086069309</c:v>
                </c:pt>
                <c:pt idx="154">
                  <c:v>3.674668300917773</c:v>
                </c:pt>
                <c:pt idx="155">
                  <c:v>3.6888033932286159</c:v>
                </c:pt>
                <c:pt idx="156">
                  <c:v>3.702938485539458</c:v>
                </c:pt>
                <c:pt idx="157">
                  <c:v>3.7170735778503001</c:v>
                </c:pt>
                <c:pt idx="158">
                  <c:v>3.7312086701611422</c:v>
                </c:pt>
                <c:pt idx="159">
                  <c:v>3.7453437624719843</c:v>
                </c:pt>
                <c:pt idx="160">
                  <c:v>3.7594788547828264</c:v>
                </c:pt>
                <c:pt idx="161">
                  <c:v>3.7736139470936694</c:v>
                </c:pt>
                <c:pt idx="162">
                  <c:v>3.7877490394045115</c:v>
                </c:pt>
                <c:pt idx="163">
                  <c:v>3.8018841317153536</c:v>
                </c:pt>
                <c:pt idx="164">
                  <c:v>3.8160192240261956</c:v>
                </c:pt>
                <c:pt idx="165">
                  <c:v>3.8301543163370377</c:v>
                </c:pt>
                <c:pt idx="166">
                  <c:v>3.8442894086478798</c:v>
                </c:pt>
                <c:pt idx="167">
                  <c:v>3.8584245009587219</c:v>
                </c:pt>
                <c:pt idx="168">
                  <c:v>3.8725595932695649</c:v>
                </c:pt>
                <c:pt idx="169">
                  <c:v>3.886694685580407</c:v>
                </c:pt>
                <c:pt idx="170">
                  <c:v>3.9008297778912491</c:v>
                </c:pt>
                <c:pt idx="171">
                  <c:v>3.9149648702020912</c:v>
                </c:pt>
                <c:pt idx="172">
                  <c:v>3.9290999625129333</c:v>
                </c:pt>
                <c:pt idx="173">
                  <c:v>3.9432350548237753</c:v>
                </c:pt>
                <c:pt idx="174">
                  <c:v>3.9573701471346183</c:v>
                </c:pt>
                <c:pt idx="175">
                  <c:v>3.9715052394454604</c:v>
                </c:pt>
                <c:pt idx="176">
                  <c:v>3.9856403317563025</c:v>
                </c:pt>
                <c:pt idx="177">
                  <c:v>3.9997754240671446</c:v>
                </c:pt>
                <c:pt idx="178">
                  <c:v>4.0139105163779867</c:v>
                </c:pt>
                <c:pt idx="179">
                  <c:v>4.0280456086888288</c:v>
                </c:pt>
                <c:pt idx="180">
                  <c:v>4.0421807009996717</c:v>
                </c:pt>
                <c:pt idx="181">
                  <c:v>4.0563157933105138</c:v>
                </c:pt>
                <c:pt idx="182">
                  <c:v>4.0704508856213559</c:v>
                </c:pt>
                <c:pt idx="183">
                  <c:v>4.084585977932198</c:v>
                </c:pt>
                <c:pt idx="184">
                  <c:v>4.0987210702430401</c:v>
                </c:pt>
                <c:pt idx="185">
                  <c:v>4.1128561625538822</c:v>
                </c:pt>
                <c:pt idx="186">
                  <c:v>4.1269912548647252</c:v>
                </c:pt>
                <c:pt idx="187">
                  <c:v>4.1411263471755673</c:v>
                </c:pt>
                <c:pt idx="188">
                  <c:v>4.1552614394864094</c:v>
                </c:pt>
                <c:pt idx="189">
                  <c:v>4.1693965317972514</c:v>
                </c:pt>
                <c:pt idx="190">
                  <c:v>4.1835316241080935</c:v>
                </c:pt>
                <c:pt idx="191">
                  <c:v>4.1976667164189356</c:v>
                </c:pt>
                <c:pt idx="192">
                  <c:v>4.2118018087297786</c:v>
                </c:pt>
                <c:pt idx="193">
                  <c:v>4.2259369010406207</c:v>
                </c:pt>
                <c:pt idx="194">
                  <c:v>4.2400719933514628</c:v>
                </c:pt>
                <c:pt idx="195">
                  <c:v>4.2542070856623049</c:v>
                </c:pt>
                <c:pt idx="196">
                  <c:v>4.268342177973147</c:v>
                </c:pt>
                <c:pt idx="197">
                  <c:v>4.2824772702839891</c:v>
                </c:pt>
                <c:pt idx="198">
                  <c:v>4.296612362594832</c:v>
                </c:pt>
                <c:pt idx="199">
                  <c:v>4.3107474549056741</c:v>
                </c:pt>
                <c:pt idx="200">
                  <c:v>4.3248825472165162</c:v>
                </c:pt>
                <c:pt idx="201">
                  <c:v>4.3390176395273583</c:v>
                </c:pt>
                <c:pt idx="202">
                  <c:v>4.3531527318382004</c:v>
                </c:pt>
                <c:pt idx="203">
                  <c:v>4.3672878241490425</c:v>
                </c:pt>
                <c:pt idx="204">
                  <c:v>4.3814229164598846</c:v>
                </c:pt>
                <c:pt idx="205">
                  <c:v>4.3955580087707276</c:v>
                </c:pt>
                <c:pt idx="206">
                  <c:v>4.4096931010815696</c:v>
                </c:pt>
                <c:pt idx="207">
                  <c:v>4.4238281933924117</c:v>
                </c:pt>
                <c:pt idx="208">
                  <c:v>4.4379632857032538</c:v>
                </c:pt>
                <c:pt idx="209">
                  <c:v>4.4520983780140959</c:v>
                </c:pt>
                <c:pt idx="210">
                  <c:v>4.466233470324938</c:v>
                </c:pt>
                <c:pt idx="211">
                  <c:v>4.480368562635781</c:v>
                </c:pt>
                <c:pt idx="212">
                  <c:v>4.4945036549466231</c:v>
                </c:pt>
                <c:pt idx="213">
                  <c:v>4.5086387472574652</c:v>
                </c:pt>
                <c:pt idx="214">
                  <c:v>4.5227738395683073</c:v>
                </c:pt>
                <c:pt idx="215">
                  <c:v>4.5369089318791493</c:v>
                </c:pt>
                <c:pt idx="216">
                  <c:v>4.5510440241899914</c:v>
                </c:pt>
                <c:pt idx="217">
                  <c:v>4.5651791165008344</c:v>
                </c:pt>
                <c:pt idx="218">
                  <c:v>4.5793142088116765</c:v>
                </c:pt>
                <c:pt idx="219">
                  <c:v>4.5934493011225186</c:v>
                </c:pt>
                <c:pt idx="220">
                  <c:v>4.6075843934333607</c:v>
                </c:pt>
                <c:pt idx="221">
                  <c:v>4.6217194857442028</c:v>
                </c:pt>
                <c:pt idx="222">
                  <c:v>4.6358545780550449</c:v>
                </c:pt>
                <c:pt idx="223">
                  <c:v>4.6499896703658878</c:v>
                </c:pt>
                <c:pt idx="224">
                  <c:v>4.6641247626767299</c:v>
                </c:pt>
                <c:pt idx="225">
                  <c:v>4.678259854987572</c:v>
                </c:pt>
                <c:pt idx="226">
                  <c:v>4.6923949472984141</c:v>
                </c:pt>
                <c:pt idx="227">
                  <c:v>4.7065300396092562</c:v>
                </c:pt>
                <c:pt idx="228">
                  <c:v>4.7206651319200983</c:v>
                </c:pt>
                <c:pt idx="229">
                  <c:v>4.7348002242309413</c:v>
                </c:pt>
                <c:pt idx="230">
                  <c:v>4.7489353165417834</c:v>
                </c:pt>
                <c:pt idx="231">
                  <c:v>4.7630704088526254</c:v>
                </c:pt>
                <c:pt idx="232">
                  <c:v>4.7772055011634675</c:v>
                </c:pt>
                <c:pt idx="233">
                  <c:v>4.7913405934743096</c:v>
                </c:pt>
                <c:pt idx="234">
                  <c:v>4.8054756857851517</c:v>
                </c:pt>
                <c:pt idx="235">
                  <c:v>4.8196107780959947</c:v>
                </c:pt>
                <c:pt idx="236">
                  <c:v>4.8337458704068368</c:v>
                </c:pt>
                <c:pt idx="237">
                  <c:v>4.8478809627176789</c:v>
                </c:pt>
                <c:pt idx="238">
                  <c:v>4.862016055028521</c:v>
                </c:pt>
                <c:pt idx="239">
                  <c:v>4.8761511473393631</c:v>
                </c:pt>
                <c:pt idx="240">
                  <c:v>4.8902862396502051</c:v>
                </c:pt>
                <c:pt idx="241">
                  <c:v>4.9044213319610472</c:v>
                </c:pt>
                <c:pt idx="242">
                  <c:v>4.9185564242718902</c:v>
                </c:pt>
                <c:pt idx="243">
                  <c:v>4.9326915165827323</c:v>
                </c:pt>
                <c:pt idx="244">
                  <c:v>4.9468266088935744</c:v>
                </c:pt>
                <c:pt idx="245">
                  <c:v>4.9609617012044165</c:v>
                </c:pt>
                <c:pt idx="246">
                  <c:v>4.9750967935152586</c:v>
                </c:pt>
                <c:pt idx="247">
                  <c:v>4.9892318858261007</c:v>
                </c:pt>
                <c:pt idx="248">
                  <c:v>5.0033669781369436</c:v>
                </c:pt>
                <c:pt idx="249">
                  <c:v>5.0175020704477857</c:v>
                </c:pt>
                <c:pt idx="250">
                  <c:v>5.0316371627586278</c:v>
                </c:pt>
                <c:pt idx="251">
                  <c:v>5.0457722550694699</c:v>
                </c:pt>
                <c:pt idx="252">
                  <c:v>5.059907347380312</c:v>
                </c:pt>
                <c:pt idx="253">
                  <c:v>5.0740424396911541</c:v>
                </c:pt>
                <c:pt idx="254">
                  <c:v>5.0881775320019971</c:v>
                </c:pt>
                <c:pt idx="255">
                  <c:v>5.1023126243128392</c:v>
                </c:pt>
                <c:pt idx="256">
                  <c:v>5.1164477166236813</c:v>
                </c:pt>
                <c:pt idx="257">
                  <c:v>5.1305828089345233</c:v>
                </c:pt>
                <c:pt idx="258">
                  <c:v>5.1447179012453654</c:v>
                </c:pt>
                <c:pt idx="259">
                  <c:v>5.1588529935562075</c:v>
                </c:pt>
                <c:pt idx="260">
                  <c:v>5.1729880858670505</c:v>
                </c:pt>
                <c:pt idx="261">
                  <c:v>5.1871231781778926</c:v>
                </c:pt>
                <c:pt idx="262">
                  <c:v>5.2012582704887347</c:v>
                </c:pt>
                <c:pt idx="263">
                  <c:v>5.2153933627995768</c:v>
                </c:pt>
                <c:pt idx="264">
                  <c:v>5.2295284551104189</c:v>
                </c:pt>
                <c:pt idx="265">
                  <c:v>5.243663547421261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44-4217-BC8C-C164F0CDE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68336"/>
        <c:axId val="230363632"/>
      </c:lineChart>
      <c:catAx>
        <c:axId val="23036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3632"/>
        <c:crosses val="autoZero"/>
        <c:auto val="1"/>
        <c:lblAlgn val="ctr"/>
        <c:lblOffset val="100"/>
        <c:noMultiLvlLbl val="0"/>
      </c:catAx>
      <c:valAx>
        <c:axId val="23036363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6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prices</a:t>
            </a:r>
            <a:r>
              <a:rPr lang="en-US" b="1" baseline="0"/>
              <a:t> and trend (HP),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652003595704899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graphs'!$Y$8</c:f>
              <c:strCache>
                <c:ptCount val="1"/>
                <c:pt idx="0">
                  <c:v>Log prices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graphs'!$Y$9:$Y$274</c:f>
              <c:numCache>
                <c:formatCode>0.00</c:formatCode>
                <c:ptCount val="266"/>
                <c:pt idx="0">
                  <c:v>1.3862943611198906</c:v>
                </c:pt>
                <c:pt idx="1">
                  <c:v>1.3862943611198906</c:v>
                </c:pt>
                <c:pt idx="2">
                  <c:v>1.410986973710262</c:v>
                </c:pt>
                <c:pt idx="3">
                  <c:v>1.4350845252893227</c:v>
                </c:pt>
                <c:pt idx="4">
                  <c:v>1.4350845252893227</c:v>
                </c:pt>
                <c:pt idx="5">
                  <c:v>1.4586150226995167</c:v>
                </c:pt>
                <c:pt idx="6">
                  <c:v>1.4816045409242156</c:v>
                </c:pt>
                <c:pt idx="7">
                  <c:v>1.5040773967762742</c:v>
                </c:pt>
                <c:pt idx="8">
                  <c:v>1.4816045409242156</c:v>
                </c:pt>
                <c:pt idx="9">
                  <c:v>1.5040773967762742</c:v>
                </c:pt>
                <c:pt idx="10">
                  <c:v>1.5260563034950492</c:v>
                </c:pt>
                <c:pt idx="11">
                  <c:v>1.547562508716013</c:v>
                </c:pt>
                <c:pt idx="12">
                  <c:v>1.547562508716013</c:v>
                </c:pt>
                <c:pt idx="13">
                  <c:v>1.547562508716013</c:v>
                </c:pt>
                <c:pt idx="14">
                  <c:v>1.547562508716013</c:v>
                </c:pt>
                <c:pt idx="15">
                  <c:v>1.547562508716013</c:v>
                </c:pt>
                <c:pt idx="16">
                  <c:v>1.547562508716013</c:v>
                </c:pt>
                <c:pt idx="17">
                  <c:v>1.5686159179138452</c:v>
                </c:pt>
                <c:pt idx="18">
                  <c:v>1.547562508716013</c:v>
                </c:pt>
                <c:pt idx="19">
                  <c:v>1.547562508716013</c:v>
                </c:pt>
                <c:pt idx="20">
                  <c:v>1.547562508716013</c:v>
                </c:pt>
                <c:pt idx="21">
                  <c:v>1.5686159179138452</c:v>
                </c:pt>
                <c:pt idx="22">
                  <c:v>1.5686159179138452</c:v>
                </c:pt>
                <c:pt idx="23">
                  <c:v>1.5686159179138452</c:v>
                </c:pt>
                <c:pt idx="24">
                  <c:v>1.589235205116581</c:v>
                </c:pt>
                <c:pt idx="25">
                  <c:v>1.589235205116581</c:v>
                </c:pt>
                <c:pt idx="26">
                  <c:v>1.62924053973028</c:v>
                </c:pt>
                <c:pt idx="27">
                  <c:v>1.6094379124341003</c:v>
                </c:pt>
                <c:pt idx="28">
                  <c:v>1.62924053973028</c:v>
                </c:pt>
                <c:pt idx="29">
                  <c:v>1.62924053973028</c:v>
                </c:pt>
                <c:pt idx="30">
                  <c:v>1.6486586255873816</c:v>
                </c:pt>
                <c:pt idx="31">
                  <c:v>1.6486586255873816</c:v>
                </c:pt>
                <c:pt idx="32">
                  <c:v>1.62924053973028</c:v>
                </c:pt>
                <c:pt idx="33">
                  <c:v>1.6486586255873816</c:v>
                </c:pt>
                <c:pt idx="34">
                  <c:v>1.6486586255873816</c:v>
                </c:pt>
                <c:pt idx="35">
                  <c:v>1.6677068205580761</c:v>
                </c:pt>
                <c:pt idx="36">
                  <c:v>1.6677068205580761</c:v>
                </c:pt>
                <c:pt idx="37">
                  <c:v>1.6863989535702288</c:v>
                </c:pt>
                <c:pt idx="38">
                  <c:v>1.7047480922384253</c:v>
                </c:pt>
                <c:pt idx="39">
                  <c:v>1.7047480922384253</c:v>
                </c:pt>
                <c:pt idx="40">
                  <c:v>1.7227665977411035</c:v>
                </c:pt>
                <c:pt idx="41">
                  <c:v>1.7404661748405046</c:v>
                </c:pt>
                <c:pt idx="42">
                  <c:v>1.7578579175523736</c:v>
                </c:pt>
                <c:pt idx="43">
                  <c:v>1.7578579175523736</c:v>
                </c:pt>
                <c:pt idx="44">
                  <c:v>1.7749523509116738</c:v>
                </c:pt>
                <c:pt idx="45">
                  <c:v>1.791759469228055</c:v>
                </c:pt>
                <c:pt idx="46">
                  <c:v>1.8082887711792655</c:v>
                </c:pt>
                <c:pt idx="47">
                  <c:v>1.824549292051046</c:v>
                </c:pt>
                <c:pt idx="48">
                  <c:v>1.8082887711792655</c:v>
                </c:pt>
                <c:pt idx="49">
                  <c:v>1.824549292051046</c:v>
                </c:pt>
                <c:pt idx="50">
                  <c:v>1.824549292051046</c:v>
                </c:pt>
                <c:pt idx="51">
                  <c:v>1.8405496333974869</c:v>
                </c:pt>
                <c:pt idx="52">
                  <c:v>1.8405496333974869</c:v>
                </c:pt>
                <c:pt idx="53">
                  <c:v>1.8562979903656263</c:v>
                </c:pt>
                <c:pt idx="54">
                  <c:v>1.8718021769015913</c:v>
                </c:pt>
                <c:pt idx="55">
                  <c:v>1.8870696490323797</c:v>
                </c:pt>
                <c:pt idx="56">
                  <c:v>1.9169226121820611</c:v>
                </c:pt>
                <c:pt idx="57">
                  <c:v>1.9169226121820611</c:v>
                </c:pt>
                <c:pt idx="58">
                  <c:v>1.9315214116032138</c:v>
                </c:pt>
                <c:pt idx="59">
                  <c:v>1.9600947840472698</c:v>
                </c:pt>
                <c:pt idx="60">
                  <c:v>1.9878743481543455</c:v>
                </c:pt>
                <c:pt idx="61">
                  <c:v>2.0149030205422647</c:v>
                </c:pt>
                <c:pt idx="62">
                  <c:v>2.0281482472922852</c:v>
                </c:pt>
                <c:pt idx="63">
                  <c:v>2.0541237336955462</c:v>
                </c:pt>
                <c:pt idx="64">
                  <c:v>2.0794415416798357</c:v>
                </c:pt>
                <c:pt idx="65">
                  <c:v>2.0918640616783932</c:v>
                </c:pt>
                <c:pt idx="66">
                  <c:v>2.1041341542702074</c:v>
                </c:pt>
                <c:pt idx="67">
                  <c:v>2.1282317058492679</c:v>
                </c:pt>
                <c:pt idx="68">
                  <c:v>2.1400661634962708</c:v>
                </c:pt>
                <c:pt idx="69">
                  <c:v>2.1633230256605378</c:v>
                </c:pt>
                <c:pt idx="70">
                  <c:v>2.174751721484161</c:v>
                </c:pt>
                <c:pt idx="71">
                  <c:v>2.2192034840549946</c:v>
                </c:pt>
                <c:pt idx="72">
                  <c:v>2.2300144001592104</c:v>
                </c:pt>
                <c:pt idx="73">
                  <c:v>2.2300144001592104</c:v>
                </c:pt>
                <c:pt idx="74">
                  <c:v>2.2721258855093369</c:v>
                </c:pt>
                <c:pt idx="75">
                  <c:v>2.3125354238472138</c:v>
                </c:pt>
                <c:pt idx="76">
                  <c:v>2.33214389523559</c:v>
                </c:pt>
                <c:pt idx="77">
                  <c:v>2.379546134130174</c:v>
                </c:pt>
                <c:pt idx="78">
                  <c:v>2.4336133554004498</c:v>
                </c:pt>
                <c:pt idx="79">
                  <c:v>2.4932054526026954</c:v>
                </c:pt>
                <c:pt idx="80">
                  <c:v>2.5572273113676265</c:v>
                </c:pt>
                <c:pt idx="81">
                  <c:v>2.6246685921631592</c:v>
                </c:pt>
                <c:pt idx="82">
                  <c:v>2.6672282065819548</c:v>
                </c:pt>
                <c:pt idx="83">
                  <c:v>2.7080502011022101</c:v>
                </c:pt>
                <c:pt idx="84">
                  <c:v>2.7408400239252009</c:v>
                </c:pt>
                <c:pt idx="85">
                  <c:v>2.7725887222397811</c:v>
                </c:pt>
                <c:pt idx="86">
                  <c:v>2.7972813348301528</c:v>
                </c:pt>
                <c:pt idx="87">
                  <c:v>2.8332133440562162</c:v>
                </c:pt>
                <c:pt idx="88">
                  <c:v>2.8678989020441064</c:v>
                </c:pt>
                <c:pt idx="89">
                  <c:v>2.9069010598473755</c:v>
                </c:pt>
                <c:pt idx="90">
                  <c:v>2.9285235238605409</c:v>
                </c:pt>
                <c:pt idx="91">
                  <c:v>2.954910279033736</c:v>
                </c:pt>
                <c:pt idx="92">
                  <c:v>2.9907197317304468</c:v>
                </c:pt>
                <c:pt idx="93">
                  <c:v>3.0204248861443626</c:v>
                </c:pt>
                <c:pt idx="94">
                  <c:v>3.0349529867072724</c:v>
                </c:pt>
                <c:pt idx="95">
                  <c:v>3.0587070727153796</c:v>
                </c:pt>
                <c:pt idx="96">
                  <c:v>3.095577608523707</c:v>
                </c:pt>
                <c:pt idx="97">
                  <c:v>3.1179499062782403</c:v>
                </c:pt>
                <c:pt idx="98">
                  <c:v>3.1945831322991562</c:v>
                </c:pt>
                <c:pt idx="99">
                  <c:v>3.2347491740244907</c:v>
                </c:pt>
                <c:pt idx="100">
                  <c:v>3.2809112157876537</c:v>
                </c:pt>
                <c:pt idx="101">
                  <c:v>3.3286266888273199</c:v>
                </c:pt>
                <c:pt idx="102">
                  <c:v>3.3638415951183864</c:v>
                </c:pt>
                <c:pt idx="103">
                  <c:v>3.4078419243808238</c:v>
                </c:pt>
                <c:pt idx="104">
                  <c:v>3.4339872044851463</c:v>
                </c:pt>
                <c:pt idx="105">
                  <c:v>3.4499875458315872</c:v>
                </c:pt>
                <c:pt idx="106">
                  <c:v>3.4657359027997265</c:v>
                </c:pt>
                <c:pt idx="107">
                  <c:v>3.4965075614664802</c:v>
                </c:pt>
                <c:pt idx="108">
                  <c:v>3.520460802488973</c:v>
                </c:pt>
                <c:pt idx="109">
                  <c:v>3.529297384289471</c:v>
                </c:pt>
                <c:pt idx="110">
                  <c:v>3.5438536820636788</c:v>
                </c:pt>
                <c:pt idx="111">
                  <c:v>3.5638829639392511</c:v>
                </c:pt>
                <c:pt idx="112">
                  <c:v>3.5807372954942331</c:v>
                </c:pt>
                <c:pt idx="113">
                  <c:v>3.5835189384561099</c:v>
                </c:pt>
                <c:pt idx="114">
                  <c:v>3.597312260588446</c:v>
                </c:pt>
                <c:pt idx="115">
                  <c:v>3.6136169696133895</c:v>
                </c:pt>
                <c:pt idx="116">
                  <c:v>3.6136169696133895</c:v>
                </c:pt>
                <c:pt idx="117">
                  <c:v>3.6428355156125294</c:v>
                </c:pt>
                <c:pt idx="118">
                  <c:v>3.6506582412937387</c:v>
                </c:pt>
                <c:pt idx="119">
                  <c:v>3.6661224669913199</c:v>
                </c:pt>
                <c:pt idx="120">
                  <c:v>3.6661224669913199</c:v>
                </c:pt>
                <c:pt idx="121">
                  <c:v>3.6913763343125234</c:v>
                </c:pt>
                <c:pt idx="122">
                  <c:v>3.7062280924485496</c:v>
                </c:pt>
                <c:pt idx="123">
                  <c:v>3.7232808808312687</c:v>
                </c:pt>
                <c:pt idx="124">
                  <c:v>3.7232808808312687</c:v>
                </c:pt>
                <c:pt idx="125">
                  <c:v>3.7328963395307104</c:v>
                </c:pt>
                <c:pt idx="126">
                  <c:v>3.7447870860522321</c:v>
                </c:pt>
                <c:pt idx="127">
                  <c:v>3.7588718259339711</c:v>
                </c:pt>
                <c:pt idx="128">
                  <c:v>3.7681526350084442</c:v>
                </c:pt>
                <c:pt idx="129">
                  <c:v>3.7864597824528001</c:v>
                </c:pt>
                <c:pt idx="130">
                  <c:v>3.8022081394209395</c:v>
                </c:pt>
                <c:pt idx="131">
                  <c:v>3.8133070324889884</c:v>
                </c:pt>
                <c:pt idx="132">
                  <c:v>3.8220982979001592</c:v>
                </c:pt>
                <c:pt idx="133">
                  <c:v>3.8394523125933104</c:v>
                </c:pt>
                <c:pt idx="134">
                  <c:v>3.858622228701031</c:v>
                </c:pt>
                <c:pt idx="135">
                  <c:v>3.8815637979434374</c:v>
                </c:pt>
                <c:pt idx="136">
                  <c:v>3.8979240810486444</c:v>
                </c:pt>
                <c:pt idx="137">
                  <c:v>3.9100210027574729</c:v>
                </c:pt>
                <c:pt idx="138">
                  <c:v>3.9357395320454622</c:v>
                </c:pt>
                <c:pt idx="139">
                  <c:v>3.9569963710708773</c:v>
                </c:pt>
                <c:pt idx="140">
                  <c:v>3.970291913552122</c:v>
                </c:pt>
                <c:pt idx="141">
                  <c:v>3.9926809084456005</c:v>
                </c:pt>
                <c:pt idx="142">
                  <c:v>4.0217738693872649</c:v>
                </c:pt>
                <c:pt idx="143">
                  <c:v>4.0271358125286509</c:v>
                </c:pt>
                <c:pt idx="144">
                  <c:v>4.048300623720694</c:v>
                </c:pt>
                <c:pt idx="145">
                  <c:v>4.0621656638578658</c:v>
                </c:pt>
                <c:pt idx="146">
                  <c:v>4.0741418549045809</c:v>
                </c:pt>
                <c:pt idx="147">
                  <c:v>4.0859763125515842</c:v>
                </c:pt>
                <c:pt idx="148">
                  <c:v>4.0960098415411617</c:v>
                </c:pt>
                <c:pt idx="149">
                  <c:v>4.0993321037331398</c:v>
                </c:pt>
                <c:pt idx="150">
                  <c:v>4.0960098415411617</c:v>
                </c:pt>
                <c:pt idx="151">
                  <c:v>4.1042948930752692</c:v>
                </c:pt>
                <c:pt idx="152">
                  <c:v>4.1206618705394744</c:v>
                </c:pt>
                <c:pt idx="153">
                  <c:v>4.1190371748124726</c:v>
                </c:pt>
                <c:pt idx="154">
                  <c:v>4.1287459889394329</c:v>
                </c:pt>
                <c:pt idx="155">
                  <c:v>4.133565275375382</c:v>
                </c:pt>
                <c:pt idx="156">
                  <c:v>4.1367652781060524</c:v>
                </c:pt>
                <c:pt idx="157">
                  <c:v>4.133565275375382</c:v>
                </c:pt>
                <c:pt idx="158">
                  <c:v>4.1351665567423561</c:v>
                </c:pt>
                <c:pt idx="159">
                  <c:v>4.1494638614431798</c:v>
                </c:pt>
                <c:pt idx="160">
                  <c:v>4.1510399058986458</c:v>
                </c:pt>
                <c:pt idx="161">
                  <c:v>4.1588830833596715</c:v>
                </c:pt>
                <c:pt idx="162">
                  <c:v>4.1666652238017265</c:v>
                </c:pt>
                <c:pt idx="163">
                  <c:v>4.1759245492145238</c:v>
                </c:pt>
                <c:pt idx="164">
                  <c:v>4.1850989254905651</c:v>
                </c:pt>
                <c:pt idx="165">
                  <c:v>4.203198967134183</c:v>
                </c:pt>
                <c:pt idx="166">
                  <c:v>4.2106450179182611</c:v>
                </c:pt>
                <c:pt idx="167">
                  <c:v>4.2136079830489184</c:v>
                </c:pt>
                <c:pt idx="168">
                  <c:v>4.1987045775463434</c:v>
                </c:pt>
                <c:pt idx="169">
                  <c:v>4.1972019476618083</c:v>
                </c:pt>
                <c:pt idx="170">
                  <c:v>4.219507705176107</c:v>
                </c:pt>
                <c:pt idx="171">
                  <c:v>4.1956970564823886</c:v>
                </c:pt>
                <c:pt idx="172">
                  <c:v>4.2017030805426003</c:v>
                </c:pt>
                <c:pt idx="173">
                  <c:v>4.2061840439776361</c:v>
                </c:pt>
                <c:pt idx="174">
                  <c:v>4.2136079830489184</c:v>
                </c:pt>
                <c:pt idx="175">
                  <c:v>4.2297491992283041</c:v>
                </c:pt>
                <c:pt idx="176">
                  <c:v>4.2282925347318399</c:v>
                </c:pt>
                <c:pt idx="177">
                  <c:v>4.220977213155467</c:v>
                </c:pt>
                <c:pt idx="178">
                  <c:v>4.2180360345646504</c:v>
                </c:pt>
                <c:pt idx="179">
                  <c:v>4.220977213155467</c:v>
                </c:pt>
                <c:pt idx="180">
                  <c:v>4.2355547307736243</c:v>
                </c:pt>
                <c:pt idx="181">
                  <c:v>4.2398868675127588</c:v>
                </c:pt>
                <c:pt idx="182">
                  <c:v>4.242764567340374</c:v>
                </c:pt>
                <c:pt idx="183">
                  <c:v>4.2442003177664782</c:v>
                </c:pt>
                <c:pt idx="184">
                  <c:v>4.2413267525707461</c:v>
                </c:pt>
                <c:pt idx="185">
                  <c:v>4.255612709818223</c:v>
                </c:pt>
                <c:pt idx="186">
                  <c:v>4.2513483110317658</c:v>
                </c:pt>
                <c:pt idx="187">
                  <c:v>4.257030144499196</c:v>
                </c:pt>
                <c:pt idx="188">
                  <c:v>4.2626798770413155</c:v>
                </c:pt>
                <c:pt idx="189">
                  <c:v>4.2682978693455391</c:v>
                </c:pt>
                <c:pt idx="190">
                  <c:v>4.2766661190160553</c:v>
                </c:pt>
                <c:pt idx="191">
                  <c:v>4.282206299391671</c:v>
                </c:pt>
                <c:pt idx="192">
                  <c:v>4.28771595520264</c:v>
                </c:pt>
                <c:pt idx="193">
                  <c:v>4.290459441148391</c:v>
                </c:pt>
                <c:pt idx="194">
                  <c:v>4.2986450257348308</c:v>
                </c:pt>
                <c:pt idx="195">
                  <c:v>4.3054155323020415</c:v>
                </c:pt>
                <c:pt idx="196">
                  <c:v>4.3054155323020415</c:v>
                </c:pt>
                <c:pt idx="197">
                  <c:v>4.3201512309557941</c:v>
                </c:pt>
                <c:pt idx="198">
                  <c:v>4.3241326562549789</c:v>
                </c:pt>
                <c:pt idx="199">
                  <c:v>4.3333614626926007</c:v>
                </c:pt>
                <c:pt idx="200">
                  <c:v>4.334672938290411</c:v>
                </c:pt>
                <c:pt idx="201">
                  <c:v>4.3502779363593014</c:v>
                </c:pt>
                <c:pt idx="202">
                  <c:v>4.3463994570307305</c:v>
                </c:pt>
                <c:pt idx="203">
                  <c:v>4.3579900568456402</c:v>
                </c:pt>
                <c:pt idx="204">
                  <c:v>4.3618239273563626</c:v>
                </c:pt>
                <c:pt idx="205">
                  <c:v>4.3732381286408026</c:v>
                </c:pt>
                <c:pt idx="206">
                  <c:v>4.3807758527722287</c:v>
                </c:pt>
                <c:pt idx="207">
                  <c:v>4.3857696209527157</c:v>
                </c:pt>
                <c:pt idx="208">
                  <c:v>4.3907385752759032</c:v>
                </c:pt>
                <c:pt idx="209">
                  <c:v>4.396915247167632</c:v>
                </c:pt>
                <c:pt idx="210">
                  <c:v>4.4054989908590239</c:v>
                </c:pt>
                <c:pt idx="211">
                  <c:v>4.4140096805269327</c:v>
                </c:pt>
                <c:pt idx="212">
                  <c:v>4.423648309364701</c:v>
                </c:pt>
                <c:pt idx="213">
                  <c:v>4.42484663185681</c:v>
                </c:pt>
                <c:pt idx="214">
                  <c:v>4.4355674016019115</c:v>
                </c:pt>
                <c:pt idx="215">
                  <c:v>4.4450014338352704</c:v>
                </c:pt>
                <c:pt idx="216">
                  <c:v>4.4414740933173018</c:v>
                </c:pt>
                <c:pt idx="217">
                  <c:v>4.4461744544976334</c:v>
                </c:pt>
                <c:pt idx="218">
                  <c:v>4.4555094114336846</c:v>
                </c:pt>
                <c:pt idx="219">
                  <c:v>4.4496852831476961</c:v>
                </c:pt>
                <c:pt idx="220">
                  <c:v>4.4589876758100102</c:v>
                </c:pt>
                <c:pt idx="221">
                  <c:v>4.4659081186545837</c:v>
                </c:pt>
                <c:pt idx="222">
                  <c:v>4.4624538837864964</c:v>
                </c:pt>
                <c:pt idx="223">
                  <c:v>4.4693504628455569</c:v>
                </c:pt>
                <c:pt idx="224">
                  <c:v>4.4852598893155342</c:v>
                </c:pt>
                <c:pt idx="225">
                  <c:v>4.478472532942134</c:v>
                </c:pt>
                <c:pt idx="226">
                  <c:v>4.4830025520138834</c:v>
                </c:pt>
                <c:pt idx="227">
                  <c:v>4.4920014878824537</c:v>
                </c:pt>
                <c:pt idx="228">
                  <c:v>4.4897593344767639</c:v>
                </c:pt>
                <c:pt idx="229">
                  <c:v>4.4964707690647501</c:v>
                </c:pt>
                <c:pt idx="230">
                  <c:v>4.5053498507058807</c:v>
                </c:pt>
                <c:pt idx="231">
                  <c:v>4.5108595065168497</c:v>
                </c:pt>
                <c:pt idx="232">
                  <c:v>4.5108595065168497</c:v>
                </c:pt>
                <c:pt idx="233">
                  <c:v>4.5119578042659123</c:v>
                </c:pt>
                <c:pt idx="234">
                  <c:v>4.5228749432612609</c:v>
                </c:pt>
                <c:pt idx="235">
                  <c:v>4.5293684725718091</c:v>
                </c:pt>
                <c:pt idx="236">
                  <c:v>4.5315236458197932</c:v>
                </c:pt>
                <c:pt idx="237">
                  <c:v>4.5336741842830213</c:v>
                </c:pt>
                <c:pt idx="238">
                  <c:v>4.5400981892443761</c:v>
                </c:pt>
                <c:pt idx="239">
                  <c:v>4.5379614362946414</c:v>
                </c:pt>
                <c:pt idx="240">
                  <c:v>4.5390303834835466</c:v>
                </c:pt>
                <c:pt idx="241">
                  <c:v>4.5464811896394117</c:v>
                </c:pt>
                <c:pt idx="242">
                  <c:v>4.5443580465913342</c:v>
                </c:pt>
                <c:pt idx="243">
                  <c:v>4.5400981892443761</c:v>
                </c:pt>
                <c:pt idx="244">
                  <c:v>4.5517694092609764</c:v>
                </c:pt>
                <c:pt idx="245">
                  <c:v>4.5622626849768144</c:v>
                </c:pt>
                <c:pt idx="246">
                  <c:v>4.5664293576716606</c:v>
                </c:pt>
                <c:pt idx="247">
                  <c:v>4.5736795188967205</c:v>
                </c:pt>
                <c:pt idx="248">
                  <c:v>4.577798989191959</c:v>
                </c:pt>
                <c:pt idx="249">
                  <c:v>4.5788262106484892</c:v>
                </c:pt>
                <c:pt idx="250">
                  <c:v>4.5819015590487373</c:v>
                </c:pt>
                <c:pt idx="251">
                  <c:v>4.5930976047538223</c:v>
                </c:pt>
                <c:pt idx="252">
                  <c:v>4.5971380142908274</c:v>
                </c:pt>
                <c:pt idx="253">
                  <c:v>4.6031681833174183</c:v>
                </c:pt>
                <c:pt idx="254">
                  <c:v>4.6091622072576293</c:v>
                </c:pt>
                <c:pt idx="255">
                  <c:v>4.6111522576656387</c:v>
                </c:pt>
                <c:pt idx="256">
                  <c:v>4.619073091157083</c:v>
                </c:pt>
                <c:pt idx="257">
                  <c:v>4.623010104116422</c:v>
                </c:pt>
                <c:pt idx="258">
                  <c:v>4.6298627985784631</c:v>
                </c:pt>
                <c:pt idx="259">
                  <c:v>4.6318121169345128</c:v>
                </c:pt>
                <c:pt idx="260">
                  <c:v>4.6463121293192664</c:v>
                </c:pt>
                <c:pt idx="261">
                  <c:v>4.7184988712950942</c:v>
                </c:pt>
                <c:pt idx="262">
                  <c:v>4.6839813664123815</c:v>
                </c:pt>
                <c:pt idx="263">
                  <c:v>4.6793495841623427</c:v>
                </c:pt>
                <c:pt idx="264">
                  <c:v>4.6931810633108046</c:v>
                </c:pt>
                <c:pt idx="265">
                  <c:v>4.6821312271242199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B27-401B-AD3B-C582AE7BDDEE}"/>
            </c:ext>
          </c:extLst>
        </c:ser>
        <c:ser>
          <c:idx val="1"/>
          <c:order val="1"/>
          <c:tx>
            <c:strRef>
              <c:f>'Main dataset, graphs'!$AI$7:$AO$7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graphs'!$AO$9:$AO$274</c:f>
              <c:numCache>
                <c:formatCode>General</c:formatCode>
                <c:ptCount val="266"/>
                <c:pt idx="0">
                  <c:v>1.4080768915677868</c:v>
                </c:pt>
                <c:pt idx="1">
                  <c:v>1.4181779672093888</c:v>
                </c:pt>
                <c:pt idx="2">
                  <c:v>1.4282654287694609</c:v>
                </c:pt>
                <c:pt idx="3">
                  <c:v>1.4383057349126671</c:v>
                </c:pt>
                <c:pt idx="4">
                  <c:v>1.4482545452692592</c:v>
                </c:pt>
                <c:pt idx="5">
                  <c:v>1.4580655062134746</c:v>
                </c:pt>
                <c:pt idx="6">
                  <c:v>1.4676840328570628</c:v>
                </c:pt>
                <c:pt idx="7">
                  <c:v>1.4770558837595773</c:v>
                </c:pt>
                <c:pt idx="8">
                  <c:v>1.4861355177981135</c:v>
                </c:pt>
                <c:pt idx="9">
                  <c:v>1.4948942822954023</c:v>
                </c:pt>
                <c:pt idx="10">
                  <c:v>1.5033006927136285</c:v>
                </c:pt>
                <c:pt idx="11">
                  <c:v>1.5113290039615268</c:v>
                </c:pt>
                <c:pt idx="12">
                  <c:v>1.5189676932045701</c:v>
                </c:pt>
                <c:pt idx="13">
                  <c:v>1.5262278835487029</c:v>
                </c:pt>
                <c:pt idx="14">
                  <c:v>1.5331385698595641</c:v>
                </c:pt>
                <c:pt idx="15">
                  <c:v>1.5397420811435225</c:v>
                </c:pt>
                <c:pt idx="16">
                  <c:v>1.5460897613687321</c:v>
                </c:pt>
                <c:pt idx="17">
                  <c:v>1.5522378422705796</c:v>
                </c:pt>
                <c:pt idx="18">
                  <c:v>1.5582434760515436</c:v>
                </c:pt>
                <c:pt idx="19">
                  <c:v>1.5641740512113793</c:v>
                </c:pt>
                <c:pt idx="20">
                  <c:v>1.5700902806452575</c:v>
                </c:pt>
                <c:pt idx="21">
                  <c:v>1.5760424950342891</c:v>
                </c:pt>
                <c:pt idx="22">
                  <c:v>1.5820669452021292</c:v>
                </c:pt>
                <c:pt idx="23">
                  <c:v>1.5881952403617328</c:v>
                </c:pt>
                <c:pt idx="24">
                  <c:v>1.5944505828339997</c:v>
                </c:pt>
                <c:pt idx="25">
                  <c:v>1.6008439378632999</c:v>
                </c:pt>
                <c:pt idx="26">
                  <c:v>1.6073830110829304</c:v>
                </c:pt>
                <c:pt idx="27">
                  <c:v>1.6140682526682211</c:v>
                </c:pt>
                <c:pt idx="28">
                  <c:v>1.6209137737499071</c:v>
                </c:pt>
                <c:pt idx="29">
                  <c:v>1.6279307914960768</c:v>
                </c:pt>
                <c:pt idx="30">
                  <c:v>1.6351357273035563</c:v>
                </c:pt>
                <c:pt idx="31">
                  <c:v>1.6425458211618185</c:v>
                </c:pt>
                <c:pt idx="32">
                  <c:v>1.6501867648717632</c:v>
                </c:pt>
                <c:pt idx="33">
                  <c:v>1.6580880707370567</c:v>
                </c:pt>
                <c:pt idx="34">
                  <c:v>1.6662661596706514</c:v>
                </c:pt>
                <c:pt idx="35">
                  <c:v>1.6747315591822811</c:v>
                </c:pt>
                <c:pt idx="36">
                  <c:v>1.6834837920728778</c:v>
                </c:pt>
                <c:pt idx="37">
                  <c:v>1.6925179906817327</c:v>
                </c:pt>
                <c:pt idx="38">
                  <c:v>1.7018194267409403</c:v>
                </c:pt>
                <c:pt idx="39">
                  <c:v>1.7113695475844011</c:v>
                </c:pt>
                <c:pt idx="40">
                  <c:v>1.721151630961951</c:v>
                </c:pt>
                <c:pt idx="41">
                  <c:v>1.731144816213835</c:v>
                </c:pt>
                <c:pt idx="42">
                  <c:v>1.7413292520345351</c:v>
                </c:pt>
                <c:pt idx="43">
                  <c:v>1.7516909129676754</c:v>
                </c:pt>
                <c:pt idx="44">
                  <c:v>1.7622261039728284</c:v>
                </c:pt>
                <c:pt idx="45">
                  <c:v>1.7729349843874322</c:v>
                </c:pt>
                <c:pt idx="46">
                  <c:v>1.7838256674532618</c:v>
                </c:pt>
                <c:pt idx="47">
                  <c:v>1.7949180317151172</c:v>
                </c:pt>
                <c:pt idx="48">
                  <c:v>1.8062472451576277</c:v>
                </c:pt>
                <c:pt idx="49">
                  <c:v>1.8178669953031319</c:v>
                </c:pt>
                <c:pt idx="50">
                  <c:v>1.8298322456277323</c:v>
                </c:pt>
                <c:pt idx="51">
                  <c:v>1.8422021360429983</c:v>
                </c:pt>
                <c:pt idx="52">
                  <c:v>1.8550325046145144</c:v>
                </c:pt>
                <c:pt idx="53">
                  <c:v>1.8683781565937116</c:v>
                </c:pt>
                <c:pt idx="54">
                  <c:v>1.882284845437511</c:v>
                </c:pt>
                <c:pt idx="55">
                  <c:v>1.8967907744989405</c:v>
                </c:pt>
                <c:pt idx="56">
                  <c:v>1.9119275954631936</c:v>
                </c:pt>
                <c:pt idx="57">
                  <c:v>1.927720884312047</c:v>
                </c:pt>
                <c:pt idx="58">
                  <c:v>1.9441993389127268</c:v>
                </c:pt>
                <c:pt idx="59">
                  <c:v>1.961384908212378</c:v>
                </c:pt>
                <c:pt idx="60">
                  <c:v>1.9792916174535773</c:v>
                </c:pt>
                <c:pt idx="61">
                  <c:v>1.9979326855512982</c:v>
                </c:pt>
                <c:pt idx="62">
                  <c:v>2.0173266956272018</c:v>
                </c:pt>
                <c:pt idx="63">
                  <c:v>2.037502837262319</c:v>
                </c:pt>
                <c:pt idx="64">
                  <c:v>2.0584970635074713</c:v>
                </c:pt>
                <c:pt idx="65">
                  <c:v>2.0803557154737513</c:v>
                </c:pt>
                <c:pt idx="66">
                  <c:v>2.1031382245711097</c:v>
                </c:pt>
                <c:pt idx="67">
                  <c:v>2.1269112149258742</c:v>
                </c:pt>
                <c:pt idx="68">
                  <c:v>2.1517419331204346</c:v>
                </c:pt>
                <c:pt idx="69">
                  <c:v>2.1776984510440074</c:v>
                </c:pt>
                <c:pt idx="70">
                  <c:v>2.2048415432297941</c:v>
                </c:pt>
                <c:pt idx="71">
                  <c:v>2.2332229995701316</c:v>
                </c:pt>
                <c:pt idx="72">
                  <c:v>2.262875803818766</c:v>
                </c:pt>
                <c:pt idx="73">
                  <c:v>2.2938241775322461</c:v>
                </c:pt>
                <c:pt idx="74">
                  <c:v>2.3260718038898345</c:v>
                </c:pt>
                <c:pt idx="75">
                  <c:v>2.3595824849599349</c:v>
                </c:pt>
                <c:pt idx="76">
                  <c:v>2.3942863066119635</c:v>
                </c:pt>
                <c:pt idx="77">
                  <c:v>2.4300839503021403</c:v>
                </c:pt>
                <c:pt idx="78">
                  <c:v>2.4668372584795755</c:v>
                </c:pt>
                <c:pt idx="79">
                  <c:v>2.5043764874582717</c:v>
                </c:pt>
                <c:pt idx="80">
                  <c:v>2.5425111286128068</c:v>
                </c:pt>
                <c:pt idx="81">
                  <c:v>2.5810436914209745</c:v>
                </c:pt>
                <c:pt idx="82">
                  <c:v>2.6197858829747904</c:v>
                </c:pt>
                <c:pt idx="83">
                  <c:v>2.658576675929234</c:v>
                </c:pt>
                <c:pt idx="84">
                  <c:v>2.6972846943915387</c:v>
                </c:pt>
                <c:pt idx="85">
                  <c:v>2.7358094834221713</c:v>
                </c:pt>
                <c:pt idx="86">
                  <c:v>2.7740778101625563</c:v>
                </c:pt>
                <c:pt idx="87">
                  <c:v>2.812039428778379</c:v>
                </c:pt>
                <c:pt idx="88">
                  <c:v>2.8496585956382416</c:v>
                </c:pt>
                <c:pt idx="89">
                  <c:v>2.8869128008077958</c:v>
                </c:pt>
                <c:pt idx="90">
                  <c:v>2.9237909345441966</c:v>
                </c:pt>
                <c:pt idx="91">
                  <c:v>2.9602943797664993</c:v>
                </c:pt>
                <c:pt idx="92">
                  <c:v>2.9964274772620816</c:v>
                </c:pt>
                <c:pt idx="93">
                  <c:v>3.0321912027553628</c:v>
                </c:pt>
                <c:pt idx="94">
                  <c:v>3.0675829646298043</c:v>
                </c:pt>
                <c:pt idx="95">
                  <c:v>3.102592817320986</c:v>
                </c:pt>
                <c:pt idx="96">
                  <c:v>3.1371904215282869</c:v>
                </c:pt>
                <c:pt idx="97">
                  <c:v>3.1713180093607072</c:v>
                </c:pt>
                <c:pt idx="98">
                  <c:v>3.2048918049191193</c:v>
                </c:pt>
                <c:pt idx="99">
                  <c:v>3.2377946772399691</c:v>
                </c:pt>
                <c:pt idx="100">
                  <c:v>3.2699030524393149</c:v>
                </c:pt>
                <c:pt idx="101">
                  <c:v>3.3010914531937052</c:v>
                </c:pt>
                <c:pt idx="102">
                  <c:v>3.3312412822817818</c:v>
                </c:pt>
                <c:pt idx="103">
                  <c:v>3.3602511520044578</c:v>
                </c:pt>
                <c:pt idx="104">
                  <c:v>3.3880400498581689</c:v>
                </c:pt>
                <c:pt idx="105">
                  <c:v>3.4145567075720873</c:v>
                </c:pt>
                <c:pt idx="106">
                  <c:v>3.4397785738470263</c:v>
                </c:pt>
                <c:pt idx="107">
                  <c:v>3.4637052416577121</c:v>
                </c:pt>
                <c:pt idx="108">
                  <c:v>3.486352527309466</c:v>
                </c:pt>
                <c:pt idx="109">
                  <c:v>3.5077567485574903</c:v>
                </c:pt>
                <c:pt idx="110">
                  <c:v>3.5279755408289741</c:v>
                </c:pt>
                <c:pt idx="111">
                  <c:v>3.5470800024484381</c:v>
                </c:pt>
                <c:pt idx="112">
                  <c:v>3.565151155578675</c:v>
                </c:pt>
                <c:pt idx="113">
                  <c:v>3.582280524233409</c:v>
                </c:pt>
                <c:pt idx="114">
                  <c:v>3.5985693737638118</c:v>
                </c:pt>
                <c:pt idx="115">
                  <c:v>3.6141197435299444</c:v>
                </c:pt>
                <c:pt idx="116">
                  <c:v>3.6290328871961326</c:v>
                </c:pt>
                <c:pt idx="117">
                  <c:v>3.6434097441930042</c:v>
                </c:pt>
                <c:pt idx="118">
                  <c:v>3.6573416190026973</c:v>
                </c:pt>
                <c:pt idx="119">
                  <c:v>3.6709194572144876</c:v>
                </c:pt>
                <c:pt idx="120">
                  <c:v>3.6842300273065827</c:v>
                </c:pt>
                <c:pt idx="121">
                  <c:v>3.6973570996383001</c:v>
                </c:pt>
                <c:pt idx="122">
                  <c:v>3.710373127343761</c:v>
                </c:pt>
                <c:pt idx="123">
                  <c:v>3.7233468255787567</c:v>
                </c:pt>
                <c:pt idx="124">
                  <c:v>3.7363443188522698</c:v>
                </c:pt>
                <c:pt idx="125">
                  <c:v>3.7494316904578153</c:v>
                </c:pt>
                <c:pt idx="126">
                  <c:v>3.7626668590401451</c:v>
                </c:pt>
                <c:pt idx="127">
                  <c:v>3.7760974086496812</c:v>
                </c:pt>
                <c:pt idx="128">
                  <c:v>3.789759748478728</c:v>
                </c:pt>
                <c:pt idx="129">
                  <c:v>3.8036795217303929</c:v>
                </c:pt>
                <c:pt idx="130">
                  <c:v>3.8178688671618657</c:v>
                </c:pt>
                <c:pt idx="131">
                  <c:v>3.8323291611932877</c:v>
                </c:pt>
                <c:pt idx="132">
                  <c:v>3.8470519922899626</c:v>
                </c:pt>
                <c:pt idx="133">
                  <c:v>3.8620170600867536</c:v>
                </c:pt>
                <c:pt idx="134">
                  <c:v>3.8771884681595297</c:v>
                </c:pt>
                <c:pt idx="135">
                  <c:v>3.8925162171169765</c:v>
                </c:pt>
                <c:pt idx="136">
                  <c:v>3.9079387036681186</c:v>
                </c:pt>
                <c:pt idx="137">
                  <c:v>3.9233874792599961</c:v>
                </c:pt>
                <c:pt idx="138">
                  <c:v>3.9387878362005124</c:v>
                </c:pt>
                <c:pt idx="139">
                  <c:v>3.954056712749757</c:v>
                </c:pt>
                <c:pt idx="140">
                  <c:v>3.969109141977722</c:v>
                </c:pt>
                <c:pt idx="141">
                  <c:v>3.9838619942408511</c:v>
                </c:pt>
                <c:pt idx="142">
                  <c:v>3.9982328791278223</c:v>
                </c:pt>
                <c:pt idx="143">
                  <c:v>4.0121449180486914</c:v>
                </c:pt>
                <c:pt idx="144">
                  <c:v>4.0255359455324262</c:v>
                </c:pt>
                <c:pt idx="145">
                  <c:v>4.0383531654170453</c:v>
                </c:pt>
                <c:pt idx="146">
                  <c:v>4.0505580094644342</c:v>
                </c:pt>
                <c:pt idx="147">
                  <c:v>4.0621267922480042</c:v>
                </c:pt>
                <c:pt idx="148">
                  <c:v>4.0730505682445663</c:v>
                </c:pt>
                <c:pt idx="149">
                  <c:v>4.0833352978811224</c:v>
                </c:pt>
                <c:pt idx="150">
                  <c:v>4.0930012911304834</c:v>
                </c:pt>
                <c:pt idx="151">
                  <c:v>4.1020788559691175</c:v>
                </c:pt>
                <c:pt idx="152">
                  <c:v>4.1106001807174994</c:v>
                </c:pt>
                <c:pt idx="153">
                  <c:v>4.1185988387192962</c:v>
                </c:pt>
                <c:pt idx="154">
                  <c:v>4.1261146918743137</c:v>
                </c:pt>
                <c:pt idx="155">
                  <c:v>4.1331878760424159</c:v>
                </c:pt>
                <c:pt idx="156">
                  <c:v>4.1398601716441323</c:v>
                </c:pt>
                <c:pt idx="157">
                  <c:v>4.1461735949745764</c:v>
                </c:pt>
                <c:pt idx="158">
                  <c:v>4.1521682280203995</c:v>
                </c:pt>
                <c:pt idx="159">
                  <c:v>4.1578762725685037</c:v>
                </c:pt>
                <c:pt idx="160">
                  <c:v>4.1633193043612424</c:v>
                </c:pt>
                <c:pt idx="161">
                  <c:v>4.1685136413840169</c:v>
                </c:pt>
                <c:pt idx="162">
                  <c:v>4.1734679269981889</c:v>
                </c:pt>
                <c:pt idx="163">
                  <c:v>4.1781847854663541</c:v>
                </c:pt>
                <c:pt idx="164">
                  <c:v>4.1826625893616116</c:v>
                </c:pt>
                <c:pt idx="165">
                  <c:v>4.1868982986094041</c:v>
                </c:pt>
                <c:pt idx="166">
                  <c:v>4.1908903958452539</c:v>
                </c:pt>
                <c:pt idx="167">
                  <c:v>4.194647551622511</c:v>
                </c:pt>
                <c:pt idx="168">
                  <c:v>4.1981907831333212</c:v>
                </c:pt>
                <c:pt idx="169">
                  <c:v>4.2015529578394712</c:v>
                </c:pt>
                <c:pt idx="170">
                  <c:v>4.2047672643242562</c:v>
                </c:pt>
                <c:pt idx="171">
                  <c:v>4.2078641717896081</c:v>
                </c:pt>
                <c:pt idx="172">
                  <c:v>4.2108833622129929</c:v>
                </c:pt>
                <c:pt idx="173">
                  <c:v>4.2138569131248094</c:v>
                </c:pt>
                <c:pt idx="174">
                  <c:v>4.2168111643794122</c:v>
                </c:pt>
                <c:pt idx="175">
                  <c:v>4.219767660287939</c:v>
                </c:pt>
                <c:pt idx="176">
                  <c:v>4.2227459431731962</c:v>
                </c:pt>
                <c:pt idx="177">
                  <c:v>4.2257717938198276</c:v>
                </c:pt>
                <c:pt idx="178">
                  <c:v>4.2288744596322019</c:v>
                </c:pt>
                <c:pt idx="179">
                  <c:v>4.2320801914017725</c:v>
                </c:pt>
                <c:pt idx="180">
                  <c:v>4.2354084659043254</c:v>
                </c:pt>
                <c:pt idx="181">
                  <c:v>4.2388718205542428</c:v>
                </c:pt>
                <c:pt idx="182">
                  <c:v>4.2424828841814506</c:v>
                </c:pt>
                <c:pt idx="183">
                  <c:v>4.2462549200202231</c:v>
                </c:pt>
                <c:pt idx="184">
                  <c:v>4.2502013673568095</c:v>
                </c:pt>
                <c:pt idx="185">
                  <c:v>4.2543343813510512</c:v>
                </c:pt>
                <c:pt idx="186">
                  <c:v>4.2586605705285479</c:v>
                </c:pt>
                <c:pt idx="187">
                  <c:v>4.2631873423701903</c:v>
                </c:pt>
                <c:pt idx="188">
                  <c:v>4.2679175341946838</c:v>
                </c:pt>
                <c:pt idx="189">
                  <c:v>4.2728501350720647</c:v>
                </c:pt>
                <c:pt idx="190">
                  <c:v>4.2779808605366476</c:v>
                </c:pt>
                <c:pt idx="191">
                  <c:v>4.2833025809566685</c:v>
                </c:pt>
                <c:pt idx="192">
                  <c:v>4.2888073449869131</c:v>
                </c:pt>
                <c:pt idx="193">
                  <c:v>4.2944865161061898</c:v>
                </c:pt>
                <c:pt idx="194">
                  <c:v>4.3003307756746922</c:v>
                </c:pt>
                <c:pt idx="195">
                  <c:v>4.3063282881307652</c:v>
                </c:pt>
                <c:pt idx="196">
                  <c:v>4.3124661643190416</c:v>
                </c:pt>
                <c:pt idx="197">
                  <c:v>4.3187309446117617</c:v>
                </c:pt>
                <c:pt idx="198">
                  <c:v>4.3251047627361539</c:v>
                </c:pt>
                <c:pt idx="199">
                  <c:v>4.3315706400984126</c:v>
                </c:pt>
                <c:pt idx="200">
                  <c:v>4.3381109905381816</c:v>
                </c:pt>
                <c:pt idx="201">
                  <c:v>4.3447093471592257</c:v>
                </c:pt>
                <c:pt idx="202">
                  <c:v>4.3513470942826551</c:v>
                </c:pt>
                <c:pt idx="203">
                  <c:v>4.3580090965978293</c:v>
                </c:pt>
                <c:pt idx="204">
                  <c:v>4.3646771265208271</c:v>
                </c:pt>
                <c:pt idx="205">
                  <c:v>4.3713329445678815</c:v>
                </c:pt>
                <c:pt idx="206">
                  <c:v>4.3779565280057477</c:v>
                </c:pt>
                <c:pt idx="207">
                  <c:v>4.3845290448412264</c:v>
                </c:pt>
                <c:pt idx="208">
                  <c:v>4.3910334251590966</c:v>
                </c:pt>
                <c:pt idx="209">
                  <c:v>4.3974533744042077</c:v>
                </c:pt>
                <c:pt idx="210">
                  <c:v>4.4037724137402314</c:v>
                </c:pt>
                <c:pt idx="211">
                  <c:v>4.4099737280013169</c:v>
                </c:pt>
                <c:pt idx="212">
                  <c:v>4.4160415811323137</c:v>
                </c:pt>
                <c:pt idx="213">
                  <c:v>4.4219627595483999</c:v>
                </c:pt>
                <c:pt idx="214">
                  <c:v>4.4277288038698988</c:v>
                </c:pt>
                <c:pt idx="215">
                  <c:v>4.4333330571373262</c:v>
                </c:pt>
                <c:pt idx="216">
                  <c:v>4.4387737615147804</c:v>
                </c:pt>
                <c:pt idx="217">
                  <c:v>4.4440564519017967</c:v>
                </c:pt>
                <c:pt idx="218">
                  <c:v>4.4491883509052874</c:v>
                </c:pt>
                <c:pt idx="219">
                  <c:v>4.4541780048837873</c:v>
                </c:pt>
                <c:pt idx="220">
                  <c:v>4.4590379108586609</c:v>
                </c:pt>
                <c:pt idx="221">
                  <c:v>4.4637777579001874</c:v>
                </c:pt>
                <c:pt idx="222">
                  <c:v>4.4684072036817417</c:v>
                </c:pt>
                <c:pt idx="223">
                  <c:v>4.4729372373521707</c:v>
                </c:pt>
                <c:pt idx="224">
                  <c:v>4.477375127235387</c:v>
                </c:pt>
                <c:pt idx="225">
                  <c:v>4.4817258999212362</c:v>
                </c:pt>
                <c:pt idx="226">
                  <c:v>4.4859995099758638</c:v>
                </c:pt>
                <c:pt idx="227">
                  <c:v>4.4902038786110543</c:v>
                </c:pt>
                <c:pt idx="228">
                  <c:v>4.4943450539398668</c:v>
                </c:pt>
                <c:pt idx="229">
                  <c:v>4.4984302075811531</c:v>
                </c:pt>
                <c:pt idx="230">
                  <c:v>4.5024636450791</c:v>
                </c:pt>
                <c:pt idx="231">
                  <c:v>4.5064484473288218</c:v>
                </c:pt>
                <c:pt idx="232">
                  <c:v>4.5103894991039475</c:v>
                </c:pt>
                <c:pt idx="233">
                  <c:v>4.514294442090101</c:v>
                </c:pt>
                <c:pt idx="234">
                  <c:v>4.5181712117275392</c:v>
                </c:pt>
                <c:pt idx="235">
                  <c:v>4.522026283057877</c:v>
                </c:pt>
                <c:pt idx="236">
                  <c:v>4.5258690709549381</c:v>
                </c:pt>
                <c:pt idx="237">
                  <c:v>4.529713579160993</c:v>
                </c:pt>
                <c:pt idx="238">
                  <c:v>4.5335773455276032</c:v>
                </c:pt>
                <c:pt idx="239">
                  <c:v>4.537480383284529</c:v>
                </c:pt>
                <c:pt idx="240">
                  <c:v>4.5414467811888546</c:v>
                </c:pt>
                <c:pt idx="241">
                  <c:v>4.5455009286557955</c:v>
                </c:pt>
                <c:pt idx="242">
                  <c:v>4.5496657048520017</c:v>
                </c:pt>
                <c:pt idx="243">
                  <c:v>4.5539646016072375</c:v>
                </c:pt>
                <c:pt idx="244">
                  <c:v>4.5584177934648524</c:v>
                </c:pt>
                <c:pt idx="245">
                  <c:v>4.5630367884604688</c:v>
                </c:pt>
                <c:pt idx="246">
                  <c:v>4.5678289393895826</c:v>
                </c:pt>
                <c:pt idx="247">
                  <c:v>4.5728011152330126</c:v>
                </c:pt>
                <c:pt idx="248">
                  <c:v>4.5779593102330045</c:v>
                </c:pt>
                <c:pt idx="249">
                  <c:v>4.583310067634093</c:v>
                </c:pt>
                <c:pt idx="250">
                  <c:v>4.5888598304801613</c:v>
                </c:pt>
                <c:pt idx="251">
                  <c:v>4.594612239404479</c:v>
                </c:pt>
                <c:pt idx="252">
                  <c:v>4.6005665861206708</c:v>
                </c:pt>
                <c:pt idx="253">
                  <c:v>4.6067212156957051</c:v>
                </c:pt>
                <c:pt idx="254">
                  <c:v>4.6130723303391559</c:v>
                </c:pt>
                <c:pt idx="255">
                  <c:v>4.6196139116153612</c:v>
                </c:pt>
                <c:pt idx="256">
                  <c:v>4.6263374972617335</c:v>
                </c:pt>
                <c:pt idx="257">
                  <c:v>4.6332293364819668</c:v>
                </c:pt>
                <c:pt idx="258">
                  <c:v>4.6402711382259385</c:v>
                </c:pt>
                <c:pt idx="259">
                  <c:v>4.6474382244232988</c:v>
                </c:pt>
                <c:pt idx="260">
                  <c:v>4.6546994117914169</c:v>
                </c:pt>
                <c:pt idx="261">
                  <c:v>4.6620137507304831</c:v>
                </c:pt>
                <c:pt idx="262">
                  <c:v>4.6693350495891419</c:v>
                </c:pt>
                <c:pt idx="263">
                  <c:v>4.6766524199163912</c:v>
                </c:pt>
                <c:pt idx="264">
                  <c:v>4.6839641272092445</c:v>
                </c:pt>
                <c:pt idx="265">
                  <c:v>4.6912701226923677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B27-401B-AD3B-C582AE7BD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3656"/>
        <c:axId val="234216008"/>
      </c:lineChart>
      <c:catAx>
        <c:axId val="23421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6008"/>
        <c:crosses val="autoZero"/>
        <c:auto val="1"/>
        <c:lblAlgn val="ctr"/>
        <c:lblOffset val="100"/>
        <c:noMultiLvlLbl val="0"/>
      </c:catAx>
      <c:valAx>
        <c:axId val="23421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employment</a:t>
            </a:r>
            <a:r>
              <a:rPr lang="en-US" b="1" baseline="0"/>
              <a:t> level and trend (linear),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552258599254042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graphs'!$AZ$8</c:f>
              <c:strCache>
                <c:ptCount val="1"/>
                <c:pt idx="0">
                  <c:v>log empl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graphs'!$AW$9:$AW$68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'Main dataset, graphs'!$AZ$9:$AZ$68</c:f>
              <c:numCache>
                <c:formatCode>0.00</c:formatCode>
                <c:ptCount val="60"/>
                <c:pt idx="0">
                  <c:v>10.049706862037105</c:v>
                </c:pt>
                <c:pt idx="1">
                  <c:v>10.053501114853614</c:v>
                </c:pt>
                <c:pt idx="2">
                  <c:v>10.04585479382305</c:v>
                </c:pt>
                <c:pt idx="3">
                  <c:v>10.051347055774981</c:v>
                </c:pt>
                <c:pt idx="4">
                  <c:v>10.071541137532378</c:v>
                </c:pt>
                <c:pt idx="5">
                  <c:v>10.084892022267599</c:v>
                </c:pt>
                <c:pt idx="6">
                  <c:v>10.093487885257083</c:v>
                </c:pt>
                <c:pt idx="7">
                  <c:v>10.095346813810572</c:v>
                </c:pt>
                <c:pt idx="8">
                  <c:v>10.107325952792332</c:v>
                </c:pt>
                <c:pt idx="9">
                  <c:v>10.117630721653038</c:v>
                </c:pt>
                <c:pt idx="10">
                  <c:v>10.123987612904921</c:v>
                </c:pt>
                <c:pt idx="11">
                  <c:v>10.109281465515226</c:v>
                </c:pt>
                <c:pt idx="12">
                  <c:v>10.103812733769658</c:v>
                </c:pt>
                <c:pt idx="13">
                  <c:v>10.105530033942284</c:v>
                </c:pt>
                <c:pt idx="14">
                  <c:v>10.101559419421314</c:v>
                </c:pt>
                <c:pt idx="15">
                  <c:v>10.092660584279184</c:v>
                </c:pt>
                <c:pt idx="16">
                  <c:v>10.09158406877277</c:v>
                </c:pt>
                <c:pt idx="17">
                  <c:v>10.11516562574106</c:v>
                </c:pt>
                <c:pt idx="18">
                  <c:v>10.118719892579001</c:v>
                </c:pt>
                <c:pt idx="19">
                  <c:v>10.115327457678946</c:v>
                </c:pt>
                <c:pt idx="20">
                  <c:v>10.106795676016226</c:v>
                </c:pt>
                <c:pt idx="21">
                  <c:v>10.107978215351128</c:v>
                </c:pt>
                <c:pt idx="22">
                  <c:v>10.114396566181995</c:v>
                </c:pt>
                <c:pt idx="23">
                  <c:v>10.129825994746858</c:v>
                </c:pt>
                <c:pt idx="24">
                  <c:v>10.126791091051704</c:v>
                </c:pt>
                <c:pt idx="25">
                  <c:v>10.086267337660777</c:v>
                </c:pt>
                <c:pt idx="26">
                  <c:v>10.068323794989062</c:v>
                </c:pt>
                <c:pt idx="27">
                  <c:v>10.056380298639271</c:v>
                </c:pt>
                <c:pt idx="28">
                  <c:v>10.079707197138614</c:v>
                </c:pt>
                <c:pt idx="29">
                  <c:v>10.096171896365629</c:v>
                </c:pt>
                <c:pt idx="30">
                  <c:v>10.101518403035262</c:v>
                </c:pt>
                <c:pt idx="31">
                  <c:v>10.116742371099967</c:v>
                </c:pt>
                <c:pt idx="32">
                  <c:v>10.154557506491177</c:v>
                </c:pt>
                <c:pt idx="33">
                  <c:v>10.186747361177321</c:v>
                </c:pt>
                <c:pt idx="34">
                  <c:v>10.196828582839588</c:v>
                </c:pt>
                <c:pt idx="35">
                  <c:v>10.168080101762877</c:v>
                </c:pt>
                <c:pt idx="36">
                  <c:v>10.143881457256866</c:v>
                </c:pt>
                <c:pt idx="37">
                  <c:v>10.130144923150134</c:v>
                </c:pt>
                <c:pt idx="38">
                  <c:v>10.136700239527121</c:v>
                </c:pt>
                <c:pt idx="39">
                  <c:v>10.146002265529594</c:v>
                </c:pt>
                <c:pt idx="40">
                  <c:v>10.155296303064102</c:v>
                </c:pt>
                <c:pt idx="41">
                  <c:v>10.171795655804711</c:v>
                </c:pt>
                <c:pt idx="42">
                  <c:v>10.180929877257716</c:v>
                </c:pt>
                <c:pt idx="43">
                  <c:v>10.192081708912877</c:v>
                </c:pt>
                <c:pt idx="44">
                  <c:v>10.205737989163305</c:v>
                </c:pt>
                <c:pt idx="45">
                  <c:v>10.21522789008098</c:v>
                </c:pt>
                <c:pt idx="46">
                  <c:v>10.220922583137257</c:v>
                </c:pt>
                <c:pt idx="47">
                  <c:v>10.241215429082908</c:v>
                </c:pt>
                <c:pt idx="48">
                  <c:v>10.248457155491943</c:v>
                </c:pt>
                <c:pt idx="49">
                  <c:v>10.260210495322898</c:v>
                </c:pt>
                <c:pt idx="50">
                  <c:v>10.271314827408679</c:v>
                </c:pt>
                <c:pt idx="51">
                  <c:v>10.278705801746048</c:v>
                </c:pt>
                <c:pt idx="52">
                  <c:v>10.291122646466917</c:v>
                </c:pt>
                <c:pt idx="53">
                  <c:v>10.270034754973532</c:v>
                </c:pt>
                <c:pt idx="54">
                  <c:v>10.27311371619326</c:v>
                </c:pt>
                <c:pt idx="55">
                  <c:v>10.282855061522419</c:v>
                </c:pt>
                <c:pt idx="56">
                  <c:v>10.29007152864088</c:v>
                </c:pt>
                <c:pt idx="57">
                  <c:v>10.299739684544946</c:v>
                </c:pt>
                <c:pt idx="58">
                  <c:v>10.324903106566083</c:v>
                </c:pt>
                <c:pt idx="59">
                  <c:v>10.33575783694771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1C2-4658-B211-055EE6CB2F34}"/>
            </c:ext>
          </c:extLst>
        </c:ser>
        <c:ser>
          <c:idx val="1"/>
          <c:order val="1"/>
          <c:tx>
            <c:strRef>
              <c:f>'Main dataset, graphs'!$BA$8</c:f>
              <c:strCache>
                <c:ptCount val="1"/>
                <c:pt idx="0">
                  <c:v>linear trend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graphs'!$AW$9:$AW$68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'Main dataset, graphs'!$BA$9:$BA$68</c:f>
              <c:numCache>
                <c:formatCode>0.00</c:formatCode>
                <c:ptCount val="60"/>
                <c:pt idx="0">
                  <c:v>10.035047099647672</c:v>
                </c:pt>
                <c:pt idx="1">
                  <c:v>10.039119852533483</c:v>
                </c:pt>
                <c:pt idx="2">
                  <c:v>10.043192605419295</c:v>
                </c:pt>
                <c:pt idx="3">
                  <c:v>10.047265358305106</c:v>
                </c:pt>
                <c:pt idx="4">
                  <c:v>10.051338111190917</c:v>
                </c:pt>
                <c:pt idx="5">
                  <c:v>10.055410864076729</c:v>
                </c:pt>
                <c:pt idx="6">
                  <c:v>10.05948361696254</c:v>
                </c:pt>
                <c:pt idx="7">
                  <c:v>10.063556369848351</c:v>
                </c:pt>
                <c:pt idx="8">
                  <c:v>10.067629122734163</c:v>
                </c:pt>
                <c:pt idx="9">
                  <c:v>10.071701875619974</c:v>
                </c:pt>
                <c:pt idx="10">
                  <c:v>10.075774628505785</c:v>
                </c:pt>
                <c:pt idx="11">
                  <c:v>10.079847381391597</c:v>
                </c:pt>
                <c:pt idx="12">
                  <c:v>10.083920134277408</c:v>
                </c:pt>
                <c:pt idx="13">
                  <c:v>10.087992887163219</c:v>
                </c:pt>
                <c:pt idx="14">
                  <c:v>10.092065640049031</c:v>
                </c:pt>
                <c:pt idx="15">
                  <c:v>10.096138392934842</c:v>
                </c:pt>
                <c:pt idx="16">
                  <c:v>10.100211145820653</c:v>
                </c:pt>
                <c:pt idx="17">
                  <c:v>10.104283898706464</c:v>
                </c:pt>
                <c:pt idx="18">
                  <c:v>10.108356651592276</c:v>
                </c:pt>
                <c:pt idx="19">
                  <c:v>10.112429404478087</c:v>
                </c:pt>
                <c:pt idx="20">
                  <c:v>10.116502157363898</c:v>
                </c:pt>
                <c:pt idx="21">
                  <c:v>10.12057491024971</c:v>
                </c:pt>
                <c:pt idx="22">
                  <c:v>10.124647663135521</c:v>
                </c:pt>
                <c:pt idx="23">
                  <c:v>10.128720416021332</c:v>
                </c:pt>
                <c:pt idx="24">
                  <c:v>10.132793168907144</c:v>
                </c:pt>
                <c:pt idx="25">
                  <c:v>10.136865921792955</c:v>
                </c:pt>
                <c:pt idx="26">
                  <c:v>10.140938674678766</c:v>
                </c:pt>
                <c:pt idx="27">
                  <c:v>10.145011427564578</c:v>
                </c:pt>
                <c:pt idx="28">
                  <c:v>10.149084180450389</c:v>
                </c:pt>
                <c:pt idx="29">
                  <c:v>10.1531569333362</c:v>
                </c:pt>
                <c:pt idx="30">
                  <c:v>10.157229686222012</c:v>
                </c:pt>
                <c:pt idx="31">
                  <c:v>10.161302439107823</c:v>
                </c:pt>
                <c:pt idx="32">
                  <c:v>10.165375191993634</c:v>
                </c:pt>
                <c:pt idx="33">
                  <c:v>10.169447944879446</c:v>
                </c:pt>
                <c:pt idx="34">
                  <c:v>10.173520697765257</c:v>
                </c:pt>
                <c:pt idx="35">
                  <c:v>10.177593450651068</c:v>
                </c:pt>
                <c:pt idx="36">
                  <c:v>10.18166620353688</c:v>
                </c:pt>
                <c:pt idx="37">
                  <c:v>10.185738956422691</c:v>
                </c:pt>
                <c:pt idx="38">
                  <c:v>10.189811709308502</c:v>
                </c:pt>
                <c:pt idx="39">
                  <c:v>10.193884462194314</c:v>
                </c:pt>
                <c:pt idx="40">
                  <c:v>10.197957215080125</c:v>
                </c:pt>
                <c:pt idx="41">
                  <c:v>10.202029967965936</c:v>
                </c:pt>
                <c:pt idx="42">
                  <c:v>10.206102720851748</c:v>
                </c:pt>
                <c:pt idx="43">
                  <c:v>10.210175473737559</c:v>
                </c:pt>
                <c:pt idx="44">
                  <c:v>10.21424822662337</c:v>
                </c:pt>
                <c:pt idx="45">
                  <c:v>10.218320979509182</c:v>
                </c:pt>
                <c:pt idx="46">
                  <c:v>10.222393732394993</c:v>
                </c:pt>
                <c:pt idx="47">
                  <c:v>10.226466485280804</c:v>
                </c:pt>
                <c:pt idx="48">
                  <c:v>10.230539238166616</c:v>
                </c:pt>
                <c:pt idx="49">
                  <c:v>10.234611991052427</c:v>
                </c:pt>
                <c:pt idx="50">
                  <c:v>10.238684743938238</c:v>
                </c:pt>
                <c:pt idx="51">
                  <c:v>10.24275749682405</c:v>
                </c:pt>
                <c:pt idx="52">
                  <c:v>10.246830249709861</c:v>
                </c:pt>
                <c:pt idx="53">
                  <c:v>10.250903002595672</c:v>
                </c:pt>
                <c:pt idx="54">
                  <c:v>10.254975755481484</c:v>
                </c:pt>
                <c:pt idx="55">
                  <c:v>10.259048508367295</c:v>
                </c:pt>
                <c:pt idx="56">
                  <c:v>10.263121261253106</c:v>
                </c:pt>
                <c:pt idx="57">
                  <c:v>10.267194014138918</c:v>
                </c:pt>
                <c:pt idx="58">
                  <c:v>10.271266767024729</c:v>
                </c:pt>
                <c:pt idx="59">
                  <c:v>10.27533951991054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71C2-4658-B211-055EE6CB2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09736"/>
        <c:axId val="234215616"/>
      </c:lineChart>
      <c:catAx>
        <c:axId val="23420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5616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23421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09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Log employment</a:t>
            </a:r>
            <a:r>
              <a:rPr lang="en-US" b="1" baseline="0"/>
              <a:t> level and trend (HP),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903135792236499"/>
        </c:manualLayout>
      </c:layout>
      <c:lineChart>
        <c:grouping val="standard"/>
        <c:varyColors val="0"/>
        <c:ser>
          <c:idx val="0"/>
          <c:order val="0"/>
          <c:tx>
            <c:strRef>
              <c:f>'Main dataset, graphs'!$AZ$8</c:f>
              <c:strCache>
                <c:ptCount val="1"/>
                <c:pt idx="0">
                  <c:v>log empl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graphs'!$AW$9:$AW$68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'Main dataset, graphs'!$AZ$9:$AZ$68</c:f>
              <c:numCache>
                <c:formatCode>0.00</c:formatCode>
                <c:ptCount val="60"/>
                <c:pt idx="0">
                  <c:v>10.049706862037105</c:v>
                </c:pt>
                <c:pt idx="1">
                  <c:v>10.053501114853614</c:v>
                </c:pt>
                <c:pt idx="2">
                  <c:v>10.04585479382305</c:v>
                </c:pt>
                <c:pt idx="3">
                  <c:v>10.051347055774981</c:v>
                </c:pt>
                <c:pt idx="4">
                  <c:v>10.071541137532378</c:v>
                </c:pt>
                <c:pt idx="5">
                  <c:v>10.084892022267599</c:v>
                </c:pt>
                <c:pt idx="6">
                  <c:v>10.093487885257083</c:v>
                </c:pt>
                <c:pt idx="7">
                  <c:v>10.095346813810572</c:v>
                </c:pt>
                <c:pt idx="8">
                  <c:v>10.107325952792332</c:v>
                </c:pt>
                <c:pt idx="9">
                  <c:v>10.117630721653038</c:v>
                </c:pt>
                <c:pt idx="10">
                  <c:v>10.123987612904921</c:v>
                </c:pt>
                <c:pt idx="11">
                  <c:v>10.109281465515226</c:v>
                </c:pt>
                <c:pt idx="12">
                  <c:v>10.103812733769658</c:v>
                </c:pt>
                <c:pt idx="13">
                  <c:v>10.105530033942284</c:v>
                </c:pt>
                <c:pt idx="14">
                  <c:v>10.101559419421314</c:v>
                </c:pt>
                <c:pt idx="15">
                  <c:v>10.092660584279184</c:v>
                </c:pt>
                <c:pt idx="16">
                  <c:v>10.09158406877277</c:v>
                </c:pt>
                <c:pt idx="17">
                  <c:v>10.11516562574106</c:v>
                </c:pt>
                <c:pt idx="18">
                  <c:v>10.118719892579001</c:v>
                </c:pt>
                <c:pt idx="19">
                  <c:v>10.115327457678946</c:v>
                </c:pt>
                <c:pt idx="20">
                  <c:v>10.106795676016226</c:v>
                </c:pt>
                <c:pt idx="21">
                  <c:v>10.107978215351128</c:v>
                </c:pt>
                <c:pt idx="22">
                  <c:v>10.114396566181995</c:v>
                </c:pt>
                <c:pt idx="23">
                  <c:v>10.129825994746858</c:v>
                </c:pt>
                <c:pt idx="24">
                  <c:v>10.126791091051704</c:v>
                </c:pt>
                <c:pt idx="25">
                  <c:v>10.086267337660777</c:v>
                </c:pt>
                <c:pt idx="26">
                  <c:v>10.068323794989062</c:v>
                </c:pt>
                <c:pt idx="27">
                  <c:v>10.056380298639271</c:v>
                </c:pt>
                <c:pt idx="28">
                  <c:v>10.079707197138614</c:v>
                </c:pt>
                <c:pt idx="29">
                  <c:v>10.096171896365629</c:v>
                </c:pt>
                <c:pt idx="30">
                  <c:v>10.101518403035262</c:v>
                </c:pt>
                <c:pt idx="31">
                  <c:v>10.116742371099967</c:v>
                </c:pt>
                <c:pt idx="32">
                  <c:v>10.154557506491177</c:v>
                </c:pt>
                <c:pt idx="33">
                  <c:v>10.186747361177321</c:v>
                </c:pt>
                <c:pt idx="34">
                  <c:v>10.196828582839588</c:v>
                </c:pt>
                <c:pt idx="35">
                  <c:v>10.168080101762877</c:v>
                </c:pt>
                <c:pt idx="36">
                  <c:v>10.143881457256866</c:v>
                </c:pt>
                <c:pt idx="37">
                  <c:v>10.130144923150134</c:v>
                </c:pt>
                <c:pt idx="38">
                  <c:v>10.136700239527121</c:v>
                </c:pt>
                <c:pt idx="39">
                  <c:v>10.146002265529594</c:v>
                </c:pt>
                <c:pt idx="40">
                  <c:v>10.155296303064102</c:v>
                </c:pt>
                <c:pt idx="41">
                  <c:v>10.171795655804711</c:v>
                </c:pt>
                <c:pt idx="42">
                  <c:v>10.180929877257716</c:v>
                </c:pt>
                <c:pt idx="43">
                  <c:v>10.192081708912877</c:v>
                </c:pt>
                <c:pt idx="44">
                  <c:v>10.205737989163305</c:v>
                </c:pt>
                <c:pt idx="45">
                  <c:v>10.21522789008098</c:v>
                </c:pt>
                <c:pt idx="46">
                  <c:v>10.220922583137257</c:v>
                </c:pt>
                <c:pt idx="47">
                  <c:v>10.241215429082908</c:v>
                </c:pt>
                <c:pt idx="48">
                  <c:v>10.248457155491943</c:v>
                </c:pt>
                <c:pt idx="49">
                  <c:v>10.260210495322898</c:v>
                </c:pt>
                <c:pt idx="50">
                  <c:v>10.271314827408679</c:v>
                </c:pt>
                <c:pt idx="51">
                  <c:v>10.278705801746048</c:v>
                </c:pt>
                <c:pt idx="52">
                  <c:v>10.291122646466917</c:v>
                </c:pt>
                <c:pt idx="53">
                  <c:v>10.270034754973532</c:v>
                </c:pt>
                <c:pt idx="54">
                  <c:v>10.27311371619326</c:v>
                </c:pt>
                <c:pt idx="55">
                  <c:v>10.282855061522419</c:v>
                </c:pt>
                <c:pt idx="56">
                  <c:v>10.29007152864088</c:v>
                </c:pt>
                <c:pt idx="57">
                  <c:v>10.299739684544946</c:v>
                </c:pt>
                <c:pt idx="58">
                  <c:v>10.324903106566083</c:v>
                </c:pt>
                <c:pt idx="59">
                  <c:v>10.33575783694771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3D4-4BFF-85EC-52D21BB80AA6}"/>
            </c:ext>
          </c:extLst>
        </c:ser>
        <c:ser>
          <c:idx val="1"/>
          <c:order val="1"/>
          <c:tx>
            <c:strRef>
              <c:f>'Main dataset, graphs'!$BB$8</c:f>
              <c:strCache>
                <c:ptCount val="1"/>
                <c:pt idx="0">
                  <c:v>HP filter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'Main dataset, graphs'!$AW$9:$AW$68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'Main dataset, graphs'!$BB$9:$BB$68</c:f>
              <c:numCache>
                <c:formatCode>0.00</c:formatCode>
                <c:ptCount val="60"/>
                <c:pt idx="0">
                  <c:v>10.05271112996628</c:v>
                </c:pt>
                <c:pt idx="1">
                  <c:v>10.058352634825935</c:v>
                </c:pt>
                <c:pt idx="2">
                  <c:v>10.063986629015767</c:v>
                </c:pt>
                <c:pt idx="3">
                  <c:v>10.069593473066025</c:v>
                </c:pt>
                <c:pt idx="4">
                  <c:v>10.075108197918974</c:v>
                </c:pt>
                <c:pt idx="5">
                  <c:v>10.080420218473652</c:v>
                </c:pt>
                <c:pt idx="6">
                  <c:v>10.085410031978128</c:v>
                </c:pt>
                <c:pt idx="7">
                  <c:v>10.089969315189958</c:v>
                </c:pt>
                <c:pt idx="8">
                  <c:v>10.094009939499891</c:v>
                </c:pt>
                <c:pt idx="9">
                  <c:v>10.09745722004523</c:v>
                </c:pt>
                <c:pt idx="10">
                  <c:v>10.100269761996509</c:v>
                </c:pt>
                <c:pt idx="11">
                  <c:v>10.102456604278281</c:v>
                </c:pt>
                <c:pt idx="12">
                  <c:v>10.104086080442372</c:v>
                </c:pt>
                <c:pt idx="13">
                  <c:v>10.1052435861937</c:v>
                </c:pt>
                <c:pt idx="14">
                  <c:v>10.106013833870501</c:v>
                </c:pt>
                <c:pt idx="15">
                  <c:v>10.106482251930382</c:v>
                </c:pt>
                <c:pt idx="16">
                  <c:v>10.10672313279483</c:v>
                </c:pt>
                <c:pt idx="17">
                  <c:v>10.1067762147162</c:v>
                </c:pt>
                <c:pt idx="18">
                  <c:v>10.106643388286793</c:v>
                </c:pt>
                <c:pt idx="19">
                  <c:v>10.106347517626471</c:v>
                </c:pt>
                <c:pt idx="20">
                  <c:v>10.10594165811583</c:v>
                </c:pt>
                <c:pt idx="21">
                  <c:v>10.105501314985595</c:v>
                </c:pt>
                <c:pt idx="22">
                  <c:v>10.105104128511245</c:v>
                </c:pt>
                <c:pt idx="23">
                  <c:v>10.10483393121917</c:v>
                </c:pt>
                <c:pt idx="24">
                  <c:v>10.104797786729938</c:v>
                </c:pt>
                <c:pt idx="25">
                  <c:v>10.105165238822934</c:v>
                </c:pt>
                <c:pt idx="26">
                  <c:v>10.106160814538349</c:v>
                </c:pt>
                <c:pt idx="27">
                  <c:v>10.107961796163467</c:v>
                </c:pt>
                <c:pt idx="28">
                  <c:v>10.110650873436702</c:v>
                </c:pt>
                <c:pt idx="29">
                  <c:v>10.114181782352656</c:v>
                </c:pt>
                <c:pt idx="30">
                  <c:v>10.118430899715184</c:v>
                </c:pt>
                <c:pt idx="31">
                  <c:v>10.123229577613172</c:v>
                </c:pt>
                <c:pt idx="32">
                  <c:v>10.128366886893806</c:v>
                </c:pt>
                <c:pt idx="33">
                  <c:v>10.133615680387988</c:v>
                </c:pt>
                <c:pt idx="34">
                  <c:v>10.138814287475613</c:v>
                </c:pt>
                <c:pt idx="35">
                  <c:v>10.143933866738543</c:v>
                </c:pt>
                <c:pt idx="36">
                  <c:v>10.149090612497053</c:v>
                </c:pt>
                <c:pt idx="37">
                  <c:v>10.15446108465898</c:v>
                </c:pt>
                <c:pt idx="38">
                  <c:v>10.160208820244058</c:v>
                </c:pt>
                <c:pt idx="39">
                  <c:v>10.166436565868253</c:v>
                </c:pt>
                <c:pt idx="40">
                  <c:v>10.173188296695734</c:v>
                </c:pt>
                <c:pt idx="41">
                  <c:v>10.180456902139829</c:v>
                </c:pt>
                <c:pt idx="42">
                  <c:v>10.188190541629783</c:v>
                </c:pt>
                <c:pt idx="43">
                  <c:v>10.196315721479007</c:v>
                </c:pt>
                <c:pt idx="44">
                  <c:v>10.204740796339975</c:v>
                </c:pt>
                <c:pt idx="45">
                  <c:v>10.213363535833748</c:v>
                </c:pt>
                <c:pt idx="46">
                  <c:v>10.222084202563449</c:v>
                </c:pt>
                <c:pt idx="47">
                  <c:v>10.230807720017813</c:v>
                </c:pt>
                <c:pt idx="48">
                  <c:v>10.239436107637008</c:v>
                </c:pt>
                <c:pt idx="49">
                  <c:v>10.247897404133868</c:v>
                </c:pt>
                <c:pt idx="50">
                  <c:v>10.256142200840864</c:v>
                </c:pt>
                <c:pt idx="51">
                  <c:v>10.264151871818443</c:v>
                </c:pt>
                <c:pt idx="52">
                  <c:v>10.271945722693472</c:v>
                </c:pt>
                <c:pt idx="53">
                  <c:v>10.279579443917635</c:v>
                </c:pt>
                <c:pt idx="54">
                  <c:v>10.287156668252049</c:v>
                </c:pt>
                <c:pt idx="55">
                  <c:v>10.294757166735472</c:v>
                </c:pt>
                <c:pt idx="56">
                  <c:v>10.302425603026515</c:v>
                </c:pt>
                <c:pt idx="57">
                  <c:v>10.310176885520756</c:v>
                </c:pt>
                <c:pt idx="58">
                  <c:v>10.317995037427805</c:v>
                </c:pt>
                <c:pt idx="59">
                  <c:v>10.325837988954836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3D4-4BFF-85EC-52D21BB80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2872"/>
        <c:axId val="234210128"/>
      </c:lineChart>
      <c:catAx>
        <c:axId val="234212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0128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2342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Priv cons,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591757555234472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182-4896-851C-2794C3B5A4EE}"/>
            </c:ext>
          </c:extLst>
        </c:ser>
        <c:ser>
          <c:idx val="0"/>
          <c:order val="1"/>
          <c:tx>
            <c:strRef>
              <c:f>'Main dataset, graphs'!$AQ$8</c:f>
              <c:strCache>
                <c:ptCount val="1"/>
                <c:pt idx="0">
                  <c:v>Priv cons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graphs'!$AQ$9:$AQ$274</c:f>
              <c:numCache>
                <c:formatCode>0.00</c:formatCode>
                <c:ptCount val="266"/>
                <c:pt idx="0">
                  <c:v>1.7230125444111621E-2</c:v>
                </c:pt>
                <c:pt idx="1">
                  <c:v>2.37440196269052E-2</c:v>
                </c:pt>
                <c:pt idx="2">
                  <c:v>2.0675515657009313E-2</c:v>
                </c:pt>
                <c:pt idx="3">
                  <c:v>1.1622656993029779E-2</c:v>
                </c:pt>
                <c:pt idx="4">
                  <c:v>1.3351253004845631E-2</c:v>
                </c:pt>
                <c:pt idx="5">
                  <c:v>5.0861224929636961E-3</c:v>
                </c:pt>
                <c:pt idx="6">
                  <c:v>-1.7471557444258323E-2</c:v>
                </c:pt>
                <c:pt idx="7">
                  <c:v>-2.9500687524551594E-2</c:v>
                </c:pt>
                <c:pt idx="8">
                  <c:v>-7.2125608910589278E-4</c:v>
                </c:pt>
                <c:pt idx="9">
                  <c:v>-1.3435688276274504E-2</c:v>
                </c:pt>
                <c:pt idx="10">
                  <c:v>-1.6173675548589728E-2</c:v>
                </c:pt>
                <c:pt idx="11">
                  <c:v>-2.784514030905072E-2</c:v>
                </c:pt>
                <c:pt idx="12">
                  <c:v>-2.1753725430228243E-2</c:v>
                </c:pt>
                <c:pt idx="13">
                  <c:v>-2.3970236832726144E-2</c:v>
                </c:pt>
                <c:pt idx="14">
                  <c:v>-1.5408943445290646E-2</c:v>
                </c:pt>
                <c:pt idx="15">
                  <c:v>1.711119744891576E-3</c:v>
                </c:pt>
                <c:pt idx="16">
                  <c:v>-5.5839600838503145E-4</c:v>
                </c:pt>
                <c:pt idx="17">
                  <c:v>-1.5688883300356338E-2</c:v>
                </c:pt>
                <c:pt idx="18">
                  <c:v>5.8295078275865109E-3</c:v>
                </c:pt>
                <c:pt idx="19">
                  <c:v>2.9156390779981223E-2</c:v>
                </c:pt>
                <c:pt idx="20">
                  <c:v>3.2918790315781266E-2</c:v>
                </c:pt>
                <c:pt idx="21">
                  <c:v>7.1026718403857103E-3</c:v>
                </c:pt>
                <c:pt idx="22">
                  <c:v>6.0497378028276927E-3</c:v>
                </c:pt>
                <c:pt idx="23">
                  <c:v>7.7214395035465344E-3</c:v>
                </c:pt>
                <c:pt idx="24">
                  <c:v>2.9456871047983668E-3</c:v>
                </c:pt>
                <c:pt idx="25">
                  <c:v>5.8908173810117148E-3</c:v>
                </c:pt>
                <c:pt idx="26">
                  <c:v>-2.4917843013009033E-2</c:v>
                </c:pt>
                <c:pt idx="27">
                  <c:v>-6.1273091044320438E-3</c:v>
                </c:pt>
                <c:pt idx="28">
                  <c:v>-1.28479216640347E-2</c:v>
                </c:pt>
                <c:pt idx="29">
                  <c:v>9.7828051582915521E-3</c:v>
                </c:pt>
                <c:pt idx="30">
                  <c:v>-2.3295596763549753E-2</c:v>
                </c:pt>
                <c:pt idx="31">
                  <c:v>-1.7297754011851296E-2</c:v>
                </c:pt>
                <c:pt idx="32">
                  <c:v>8.0340302615855563E-3</c:v>
                </c:pt>
                <c:pt idx="33">
                  <c:v>1.343464732076427E-2</c:v>
                </c:pt>
                <c:pt idx="34">
                  <c:v>2.1190390983992557E-2</c:v>
                </c:pt>
                <c:pt idx="35">
                  <c:v>9.122621541495235E-3</c:v>
                </c:pt>
                <c:pt idx="36">
                  <c:v>1.818762804363061E-2</c:v>
                </c:pt>
                <c:pt idx="37">
                  <c:v>7.2525221402468532E-3</c:v>
                </c:pt>
                <c:pt idx="38">
                  <c:v>4.8269405845129398E-3</c:v>
                </c:pt>
                <c:pt idx="39">
                  <c:v>2.4708463725541918E-2</c:v>
                </c:pt>
                <c:pt idx="40">
                  <c:v>1.3025601349339055E-2</c:v>
                </c:pt>
                <c:pt idx="41">
                  <c:v>-3.1128788641829885E-3</c:v>
                </c:pt>
                <c:pt idx="42">
                  <c:v>-4.418435775363605E-3</c:v>
                </c:pt>
                <c:pt idx="43">
                  <c:v>7.6912678506086962E-3</c:v>
                </c:pt>
                <c:pt idx="44">
                  <c:v>2.3306666272819854E-3</c:v>
                </c:pt>
                <c:pt idx="45">
                  <c:v>-7.3504849482475265E-4</c:v>
                </c:pt>
                <c:pt idx="46">
                  <c:v>-2.3168106691949575E-2</c:v>
                </c:pt>
                <c:pt idx="47">
                  <c:v>-2.8851547276008915E-2</c:v>
                </c:pt>
                <c:pt idx="48">
                  <c:v>-9.2890933856910607E-3</c:v>
                </c:pt>
                <c:pt idx="49">
                  <c:v>-1.5576688404488337E-2</c:v>
                </c:pt>
                <c:pt idx="50">
                  <c:v>7.0592659211872189E-3</c:v>
                </c:pt>
                <c:pt idx="51">
                  <c:v>8.250956402083176E-3</c:v>
                </c:pt>
                <c:pt idx="52">
                  <c:v>4.3890489984933723E-2</c:v>
                </c:pt>
                <c:pt idx="53">
                  <c:v>3.4836625063761062E-3</c:v>
                </c:pt>
                <c:pt idx="54">
                  <c:v>9.5928449001156935E-3</c:v>
                </c:pt>
                <c:pt idx="55">
                  <c:v>1.4086514397314787E-2</c:v>
                </c:pt>
                <c:pt idx="56">
                  <c:v>-3.2173469369283225E-3</c:v>
                </c:pt>
                <c:pt idx="57">
                  <c:v>3.8988508150108458E-3</c:v>
                </c:pt>
                <c:pt idx="58">
                  <c:v>-7.4226843451636881E-3</c:v>
                </c:pt>
                <c:pt idx="59">
                  <c:v>-1.3201157422688681E-2</c:v>
                </c:pt>
                <c:pt idx="60">
                  <c:v>-2.5162952438639863E-2</c:v>
                </c:pt>
                <c:pt idx="61">
                  <c:v>-3.3619102879530516E-2</c:v>
                </c:pt>
                <c:pt idx="62">
                  <c:v>-2.3557216785109247E-2</c:v>
                </c:pt>
                <c:pt idx="63">
                  <c:v>-2.7726703776503214E-2</c:v>
                </c:pt>
                <c:pt idx="64">
                  <c:v>-3.6405966984206728E-2</c:v>
                </c:pt>
                <c:pt idx="65">
                  <c:v>-1.5759038171635709E-2</c:v>
                </c:pt>
                <c:pt idx="66">
                  <c:v>-8.8709576676464508E-3</c:v>
                </c:pt>
                <c:pt idx="67">
                  <c:v>-1.5804416102037422E-2</c:v>
                </c:pt>
                <c:pt idx="68">
                  <c:v>-1.9349702431927795E-3</c:v>
                </c:pt>
                <c:pt idx="69">
                  <c:v>1.8014532461130273E-4</c:v>
                </c:pt>
                <c:pt idx="70">
                  <c:v>1.7729098908287E-2</c:v>
                </c:pt>
                <c:pt idx="71">
                  <c:v>8.5290486372606722E-3</c:v>
                </c:pt>
                <c:pt idx="72">
                  <c:v>4.6427138306578186E-2</c:v>
                </c:pt>
                <c:pt idx="73">
                  <c:v>4.6926490660410991E-2</c:v>
                </c:pt>
                <c:pt idx="74">
                  <c:v>2.9048020633201332E-2</c:v>
                </c:pt>
                <c:pt idx="75">
                  <c:v>2.1715150888171664E-2</c:v>
                </c:pt>
                <c:pt idx="76">
                  <c:v>3.2008837135823143E-2</c:v>
                </c:pt>
                <c:pt idx="77">
                  <c:v>2.5539262056101464E-2</c:v>
                </c:pt>
                <c:pt idx="78">
                  <c:v>1.9082641548097357E-2</c:v>
                </c:pt>
                <c:pt idx="79">
                  <c:v>1.225735382761961E-2</c:v>
                </c:pt>
                <c:pt idx="80">
                  <c:v>8.1088636749679921E-3</c:v>
                </c:pt>
                <c:pt idx="81">
                  <c:v>-7.893970297910613E-3</c:v>
                </c:pt>
                <c:pt idx="82">
                  <c:v>-2.4506509689000922E-2</c:v>
                </c:pt>
                <c:pt idx="83">
                  <c:v>-2.6926937898343439E-2</c:v>
                </c:pt>
                <c:pt idx="84">
                  <c:v>-1.7031127632554544E-2</c:v>
                </c:pt>
                <c:pt idx="85">
                  <c:v>-2.1070196001454988E-2</c:v>
                </c:pt>
                <c:pt idx="86">
                  <c:v>-1.273126239533795E-2</c:v>
                </c:pt>
                <c:pt idx="87">
                  <c:v>9.6999464029856597E-4</c:v>
                </c:pt>
                <c:pt idx="88">
                  <c:v>-1.0735369815677132E-2</c:v>
                </c:pt>
                <c:pt idx="89">
                  <c:v>-2.309625667120585E-2</c:v>
                </c:pt>
                <c:pt idx="90">
                  <c:v>-1.8113351556577229E-2</c:v>
                </c:pt>
                <c:pt idx="91">
                  <c:v>-1.0664564946523569E-2</c:v>
                </c:pt>
                <c:pt idx="92">
                  <c:v>4.9501812553423008E-3</c:v>
                </c:pt>
                <c:pt idx="93">
                  <c:v>-8.1633358712469573E-3</c:v>
                </c:pt>
                <c:pt idx="94">
                  <c:v>1.4130167068103106E-2</c:v>
                </c:pt>
                <c:pt idx="95">
                  <c:v>1.4166597416004123E-2</c:v>
                </c:pt>
                <c:pt idx="96">
                  <c:v>1.8970433544341248E-2</c:v>
                </c:pt>
                <c:pt idx="97">
                  <c:v>7.0081278881545472E-2</c:v>
                </c:pt>
                <c:pt idx="98">
                  <c:v>1.5309266339716743E-2</c:v>
                </c:pt>
                <c:pt idx="99">
                  <c:v>2.6989439945195315E-2</c:v>
                </c:pt>
                <c:pt idx="100">
                  <c:v>3.3164791160100293E-2</c:v>
                </c:pt>
                <c:pt idx="101">
                  <c:v>-7.801523878555372E-3</c:v>
                </c:pt>
                <c:pt idx="102">
                  <c:v>-1.0786390412311775E-2</c:v>
                </c:pt>
                <c:pt idx="103">
                  <c:v>-3.4577538959682741E-2</c:v>
                </c:pt>
                <c:pt idx="104">
                  <c:v>-2.1674804483279075E-2</c:v>
                </c:pt>
                <c:pt idx="105">
                  <c:v>-1.5289182282652192E-2</c:v>
                </c:pt>
                <c:pt idx="106">
                  <c:v>-1.1480192806541112E-2</c:v>
                </c:pt>
                <c:pt idx="107">
                  <c:v>-1.6586817405762844E-2</c:v>
                </c:pt>
                <c:pt idx="108">
                  <c:v>-2.0863970624699135E-2</c:v>
                </c:pt>
                <c:pt idx="109">
                  <c:v>-1.988570966008929E-2</c:v>
                </c:pt>
                <c:pt idx="110">
                  <c:v>-1.28914510901037E-2</c:v>
                </c:pt>
                <c:pt idx="111">
                  <c:v>-8.6478744715101641E-3</c:v>
                </c:pt>
                <c:pt idx="112">
                  <c:v>-3.7002713382872088E-3</c:v>
                </c:pt>
                <c:pt idx="113">
                  <c:v>2.6242728584975339E-3</c:v>
                </c:pt>
                <c:pt idx="114">
                  <c:v>6.5584500023465608E-3</c:v>
                </c:pt>
                <c:pt idx="115">
                  <c:v>-3.2644660369030021E-3</c:v>
                </c:pt>
                <c:pt idx="116">
                  <c:v>7.2279566497233105E-3</c:v>
                </c:pt>
                <c:pt idx="117">
                  <c:v>-7.7182411646319338E-3</c:v>
                </c:pt>
                <c:pt idx="118">
                  <c:v>-1.8357628047020569E-2</c:v>
                </c:pt>
                <c:pt idx="119">
                  <c:v>-1.1951881635994255E-2</c:v>
                </c:pt>
                <c:pt idx="120">
                  <c:v>2.0092307442176605E-4</c:v>
                </c:pt>
                <c:pt idx="121">
                  <c:v>-1.5039441330554126E-2</c:v>
                </c:pt>
                <c:pt idx="122">
                  <c:v>-1.1608619879204696E-2</c:v>
                </c:pt>
                <c:pt idx="123">
                  <c:v>-1.6335373850075996E-2</c:v>
                </c:pt>
                <c:pt idx="124">
                  <c:v>3.353578926681422E-3</c:v>
                </c:pt>
                <c:pt idx="125">
                  <c:v>8.4667868956707082E-3</c:v>
                </c:pt>
                <c:pt idx="126">
                  <c:v>3.7184337656022137E-3</c:v>
                </c:pt>
                <c:pt idx="127">
                  <c:v>-3.2052804260711554E-3</c:v>
                </c:pt>
                <c:pt idx="128">
                  <c:v>6.0645492967736914E-4</c:v>
                </c:pt>
                <c:pt idx="129">
                  <c:v>-1.4918146651421438E-3</c:v>
                </c:pt>
                <c:pt idx="130">
                  <c:v>4.0116158148819636E-3</c:v>
                </c:pt>
                <c:pt idx="131">
                  <c:v>1.1214281351147548E-2</c:v>
                </c:pt>
                <c:pt idx="132">
                  <c:v>2.8942582352643242E-2</c:v>
                </c:pt>
                <c:pt idx="133">
                  <c:v>2.9781004044464154E-2</c:v>
                </c:pt>
                <c:pt idx="134">
                  <c:v>3.4306149707424183E-2</c:v>
                </c:pt>
                <c:pt idx="135">
                  <c:v>2.5217475448748417E-2</c:v>
                </c:pt>
                <c:pt idx="136">
                  <c:v>2.4052057276993111E-2</c:v>
                </c:pt>
                <c:pt idx="137">
                  <c:v>2.9807227563718897E-2</c:v>
                </c:pt>
                <c:pt idx="138">
                  <c:v>1.3549163796604091E-2</c:v>
                </c:pt>
                <c:pt idx="139">
                  <c:v>8.2000523970613415E-3</c:v>
                </c:pt>
                <c:pt idx="140">
                  <c:v>1.0134313795118643E-2</c:v>
                </c:pt>
                <c:pt idx="141">
                  <c:v>1.1987491781189519E-2</c:v>
                </c:pt>
                <c:pt idx="142">
                  <c:v>-6.1602470735770964E-3</c:v>
                </c:pt>
                <c:pt idx="143">
                  <c:v>-4.0028646203182916E-4</c:v>
                </c:pt>
                <c:pt idx="144">
                  <c:v>-9.340610411994632E-3</c:v>
                </c:pt>
                <c:pt idx="145">
                  <c:v>-1.0668249235251892E-2</c:v>
                </c:pt>
                <c:pt idx="146">
                  <c:v>-1.362020981729728E-2</c:v>
                </c:pt>
                <c:pt idx="147">
                  <c:v>-1.7583615344534564E-2</c:v>
                </c:pt>
                <c:pt idx="148">
                  <c:v>-2.452585459252532E-2</c:v>
                </c:pt>
                <c:pt idx="149">
                  <c:v>-1.750938307370653E-2</c:v>
                </c:pt>
                <c:pt idx="150">
                  <c:v>-8.3980190613619499E-3</c:v>
                </c:pt>
                <c:pt idx="151">
                  <c:v>-1.2205028997842149E-2</c:v>
                </c:pt>
                <c:pt idx="152">
                  <c:v>-1.2054481426304164E-2</c:v>
                </c:pt>
                <c:pt idx="153">
                  <c:v>-6.6160055202626467E-3</c:v>
                </c:pt>
                <c:pt idx="154">
                  <c:v>-1.4830680576274347E-3</c:v>
                </c:pt>
                <c:pt idx="155">
                  <c:v>1.6348397488936683E-3</c:v>
                </c:pt>
                <c:pt idx="156">
                  <c:v>-2.3947956743874954E-4</c:v>
                </c:pt>
                <c:pt idx="157">
                  <c:v>3.6546017939134146E-3</c:v>
                </c:pt>
                <c:pt idx="158">
                  <c:v>4.8086385147900756E-3</c:v>
                </c:pt>
                <c:pt idx="159">
                  <c:v>-4.5731699610787047E-3</c:v>
                </c:pt>
                <c:pt idx="160">
                  <c:v>-5.6680695637094658E-3</c:v>
                </c:pt>
                <c:pt idx="161">
                  <c:v>-7.5428857593902165E-3</c:v>
                </c:pt>
                <c:pt idx="162">
                  <c:v>-7.7668017977501336E-3</c:v>
                </c:pt>
                <c:pt idx="163">
                  <c:v>-1.1893245489847715E-2</c:v>
                </c:pt>
                <c:pt idx="164">
                  <c:v>-1.126408693878389E-2</c:v>
                </c:pt>
                <c:pt idx="165">
                  <c:v>-2.0483357146586556E-2</c:v>
                </c:pt>
                <c:pt idx="166">
                  <c:v>-2.1798093067104674E-2</c:v>
                </c:pt>
                <c:pt idx="167">
                  <c:v>-1.8625010291829724E-2</c:v>
                </c:pt>
                <c:pt idx="168">
                  <c:v>6.2865951164781109E-3</c:v>
                </c:pt>
                <c:pt idx="169">
                  <c:v>8.081014648164242E-3</c:v>
                </c:pt>
                <c:pt idx="170">
                  <c:v>-3.6786757222966315E-3</c:v>
                </c:pt>
                <c:pt idx="171">
                  <c:v>1.8913860400774141E-2</c:v>
                </c:pt>
                <c:pt idx="172">
                  <c:v>1.3480842206838872E-2</c:v>
                </c:pt>
                <c:pt idx="173">
                  <c:v>1.3414768475104921E-2</c:v>
                </c:pt>
                <c:pt idx="174">
                  <c:v>1.8320650895807589E-2</c:v>
                </c:pt>
                <c:pt idx="175">
                  <c:v>-7.1832156597650965E-3</c:v>
                </c:pt>
                <c:pt idx="176">
                  <c:v>4.7834469367558086E-3</c:v>
                </c:pt>
                <c:pt idx="177">
                  <c:v>1.0281443232948106E-2</c:v>
                </c:pt>
                <c:pt idx="178">
                  <c:v>7.4604551189416668E-3</c:v>
                </c:pt>
                <c:pt idx="179">
                  <c:v>1.2970032386022012E-2</c:v>
                </c:pt>
                <c:pt idx="180">
                  <c:v>1.2527236918444373E-2</c:v>
                </c:pt>
                <c:pt idx="181">
                  <c:v>5.1249356249432054E-3</c:v>
                </c:pt>
                <c:pt idx="182">
                  <c:v>3.81227904071757E-3</c:v>
                </c:pt>
                <c:pt idx="183">
                  <c:v>1.4359023496766099E-3</c:v>
                </c:pt>
                <c:pt idx="184">
                  <c:v>9.4200998105637979E-3</c:v>
                </c:pt>
                <c:pt idx="185">
                  <c:v>-2.1957418865596878E-3</c:v>
                </c:pt>
                <c:pt idx="186">
                  <c:v>9.8518831937521867E-3</c:v>
                </c:pt>
                <c:pt idx="187">
                  <c:v>-3.1584147497092374E-3</c:v>
                </c:pt>
                <c:pt idx="188">
                  <c:v>-3.642308256512905E-4</c:v>
                </c:pt>
                <c:pt idx="189">
                  <c:v>-4.9144601399948584E-3</c:v>
                </c:pt>
                <c:pt idx="190">
                  <c:v>-1.1454220187737008E-2</c:v>
                </c:pt>
                <c:pt idx="191">
                  <c:v>-8.8671885787121596E-3</c:v>
                </c:pt>
                <c:pt idx="192">
                  <c:v>-1.0031918886157953E-2</c:v>
                </c:pt>
                <c:pt idx="193">
                  <c:v>-3.4931852995274681E-3</c:v>
                </c:pt>
                <c:pt idx="194">
                  <c:v>-2.6123913953970401E-3</c:v>
                </c:pt>
                <c:pt idx="195">
                  <c:v>-5.7904159261106258E-3</c:v>
                </c:pt>
                <c:pt idx="196">
                  <c:v>3.4080300695293886E-5</c:v>
                </c:pt>
                <c:pt idx="197">
                  <c:v>-5.8469482155967256E-3</c:v>
                </c:pt>
                <c:pt idx="198">
                  <c:v>-2.5840868768067793E-3</c:v>
                </c:pt>
                <c:pt idx="199">
                  <c:v>-4.8739432144984107E-4</c:v>
                </c:pt>
                <c:pt idx="200">
                  <c:v>6.7196174844976753E-3</c:v>
                </c:pt>
                <c:pt idx="201">
                  <c:v>-7.6496889771267007E-3</c:v>
                </c:pt>
                <c:pt idx="202">
                  <c:v>6.2953706916335506E-3</c:v>
                </c:pt>
                <c:pt idx="203">
                  <c:v>5.0441008595800696E-3</c:v>
                </c:pt>
                <c:pt idx="204">
                  <c:v>8.6407576266900321E-4</c:v>
                </c:pt>
                <c:pt idx="205">
                  <c:v>4.4903142841690169E-3</c:v>
                </c:pt>
                <c:pt idx="206">
                  <c:v>8.091541208544939E-3</c:v>
                </c:pt>
                <c:pt idx="207">
                  <c:v>6.2468305138736469E-3</c:v>
                </c:pt>
                <c:pt idx="208">
                  <c:v>9.7670168264940571E-3</c:v>
                </c:pt>
                <c:pt idx="209">
                  <c:v>1.6877181184222323E-2</c:v>
                </c:pt>
                <c:pt idx="210">
                  <c:v>2.1417211709795936E-2</c:v>
                </c:pt>
                <c:pt idx="211">
                  <c:v>2.3428832816227541E-2</c:v>
                </c:pt>
                <c:pt idx="212">
                  <c:v>2.9571626221114755E-2</c:v>
                </c:pt>
                <c:pt idx="213">
                  <c:v>2.649247272059263E-2</c:v>
                </c:pt>
                <c:pt idx="214">
                  <c:v>1.7709980830408867E-2</c:v>
                </c:pt>
                <c:pt idx="215">
                  <c:v>-4.2826249835119512E-3</c:v>
                </c:pt>
                <c:pt idx="216">
                  <c:v>-1.3431930298841266E-2</c:v>
                </c:pt>
                <c:pt idx="217">
                  <c:v>-2.9776259551038464E-2</c:v>
                </c:pt>
                <c:pt idx="218">
                  <c:v>-3.1413814785357985E-2</c:v>
                </c:pt>
                <c:pt idx="219">
                  <c:v>-1.7360231664410364E-2</c:v>
                </c:pt>
                <c:pt idx="220">
                  <c:v>-2.735598351204338E-2</c:v>
                </c:pt>
                <c:pt idx="221">
                  <c:v>-1.5096502552392366E-2</c:v>
                </c:pt>
                <c:pt idx="222">
                  <c:v>-5.1432041470214074E-3</c:v>
                </c:pt>
                <c:pt idx="223">
                  <c:v>-9.0151149922164109E-3</c:v>
                </c:pt>
                <c:pt idx="224">
                  <c:v>-1.4703715982465226E-2</c:v>
                </c:pt>
                <c:pt idx="225">
                  <c:v>-8.3325220848546877E-3</c:v>
                </c:pt>
                <c:pt idx="226">
                  <c:v>-8.8974483447064046E-3</c:v>
                </c:pt>
                <c:pt idx="227">
                  <c:v>-7.1755343857624609E-3</c:v>
                </c:pt>
                <c:pt idx="228">
                  <c:v>-1.8444742427234928E-3</c:v>
                </c:pt>
                <c:pt idx="229">
                  <c:v>-2.893962973340436E-3</c:v>
                </c:pt>
                <c:pt idx="230">
                  <c:v>-1.3008091023925417E-2</c:v>
                </c:pt>
                <c:pt idx="231">
                  <c:v>-1.0937654822514631E-2</c:v>
                </c:pt>
                <c:pt idx="232">
                  <c:v>2.1805145959827854E-3</c:v>
                </c:pt>
                <c:pt idx="233">
                  <c:v>1.6930348702537401E-4</c:v>
                </c:pt>
                <c:pt idx="234">
                  <c:v>-1.7323117435257274E-3</c:v>
                </c:pt>
                <c:pt idx="235">
                  <c:v>-1.0358682108954298E-2</c:v>
                </c:pt>
                <c:pt idx="236">
                  <c:v>-4.6149485537174684E-3</c:v>
                </c:pt>
                <c:pt idx="237">
                  <c:v>-3.0399617761336373E-3</c:v>
                </c:pt>
                <c:pt idx="238">
                  <c:v>-8.2208183459382411E-3</c:v>
                </c:pt>
                <c:pt idx="239">
                  <c:v>-3.9438791145904872E-3</c:v>
                </c:pt>
                <c:pt idx="240">
                  <c:v>-8.4667951558934362E-3</c:v>
                </c:pt>
                <c:pt idx="241">
                  <c:v>-1.1052265026300745E-2</c:v>
                </c:pt>
                <c:pt idx="242">
                  <c:v>-2.9404558268275593E-3</c:v>
                </c:pt>
                <c:pt idx="243">
                  <c:v>5.2988466465393458E-3</c:v>
                </c:pt>
                <c:pt idx="244">
                  <c:v>3.9522510413245726E-3</c:v>
                </c:pt>
                <c:pt idx="245">
                  <c:v>3.9300806172803959E-4</c:v>
                </c:pt>
                <c:pt idx="246">
                  <c:v>8.8654667701781875E-3</c:v>
                </c:pt>
                <c:pt idx="247">
                  <c:v>7.865296226569285E-3</c:v>
                </c:pt>
                <c:pt idx="248">
                  <c:v>6.8782900569939187E-3</c:v>
                </c:pt>
                <c:pt idx="249">
                  <c:v>9.8470630378564294E-3</c:v>
                </c:pt>
                <c:pt idx="250">
                  <c:v>1.3505635645278957E-2</c:v>
                </c:pt>
                <c:pt idx="251">
                  <c:v>1.3154731258223862E-2</c:v>
                </c:pt>
                <c:pt idx="252">
                  <c:v>2.4954966572428461E-2</c:v>
                </c:pt>
                <c:pt idx="253">
                  <c:v>2.9729358794822858E-2</c:v>
                </c:pt>
                <c:pt idx="254">
                  <c:v>3.4435913641337024E-2</c:v>
                </c:pt>
                <c:pt idx="255">
                  <c:v>4.3637535525677507E-2</c:v>
                </c:pt>
                <c:pt idx="256">
                  <c:v>4.5689212391932799E-2</c:v>
                </c:pt>
                <c:pt idx="257">
                  <c:v>5.6678213595850124E-2</c:v>
                </c:pt>
                <c:pt idx="258">
                  <c:v>6.4825714681477464E-2</c:v>
                </c:pt>
                <c:pt idx="259">
                  <c:v>6.8577555272913315E-2</c:v>
                </c:pt>
                <c:pt idx="260">
                  <c:v>4.3653802267035857E-2</c:v>
                </c:pt>
                <c:pt idx="261">
                  <c:v>-0.25275951895909898</c:v>
                </c:pt>
                <c:pt idx="262">
                  <c:v>-2.7081595326048813E-2</c:v>
                </c:pt>
                <c:pt idx="263">
                  <c:v>-3.5985927957005615E-2</c:v>
                </c:pt>
                <c:pt idx="264">
                  <c:v>-7.1283056474342743E-2</c:v>
                </c:pt>
                <c:pt idx="265">
                  <c:v>2.7084047931115407E-2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182-4896-851C-2794C3B5A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4440"/>
        <c:axId val="234210520"/>
      </c:lineChart>
      <c:catAx>
        <c:axId val="234214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0520"/>
        <c:crosses val="autoZero"/>
        <c:auto val="1"/>
        <c:lblAlgn val="ctr"/>
        <c:lblOffset val="100"/>
        <c:tickLblSkip val="12"/>
        <c:tickMarkSkip val="8"/>
        <c:noMultiLvlLbl val="0"/>
      </c:catAx>
      <c:valAx>
        <c:axId val="234210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Gov cons,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511969998745627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8C-4F20-A71A-FB413927B7D0}"/>
            </c:ext>
          </c:extLst>
        </c:ser>
        <c:ser>
          <c:idx val="0"/>
          <c:order val="1"/>
          <c:tx>
            <c:strRef>
              <c:f>'Main dataset, graphs'!$AR$8</c:f>
              <c:strCache>
                <c:ptCount val="1"/>
                <c:pt idx="0">
                  <c:v>Gov cons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graphs'!$AR$9:$AR$274</c:f>
              <c:numCache>
                <c:formatCode>0.00</c:formatCode>
                <c:ptCount val="266"/>
                <c:pt idx="0">
                  <c:v>3.526620386628565E-2</c:v>
                </c:pt>
                <c:pt idx="1">
                  <c:v>1.2333052348617812E-2</c:v>
                </c:pt>
                <c:pt idx="2">
                  <c:v>1.0405226645609389E-2</c:v>
                </c:pt>
                <c:pt idx="3">
                  <c:v>-2.547594164563094E-2</c:v>
                </c:pt>
                <c:pt idx="4">
                  <c:v>5.1667643300046251E-3</c:v>
                </c:pt>
                <c:pt idx="5">
                  <c:v>1.9185081909720125E-2</c:v>
                </c:pt>
                <c:pt idx="6">
                  <c:v>1.3173502570561268E-2</c:v>
                </c:pt>
                <c:pt idx="7">
                  <c:v>6.0430381735407934E-3</c:v>
                </c:pt>
                <c:pt idx="8">
                  <c:v>4.0075990934575145E-2</c:v>
                </c:pt>
                <c:pt idx="9">
                  <c:v>-7.3455003273803499E-3</c:v>
                </c:pt>
                <c:pt idx="10">
                  <c:v>-8.4243889848512055E-3</c:v>
                </c:pt>
                <c:pt idx="11">
                  <c:v>-3.686967689631615E-2</c:v>
                </c:pt>
                <c:pt idx="12">
                  <c:v>-4.2098237542957051E-2</c:v>
                </c:pt>
                <c:pt idx="13">
                  <c:v>-3.9134194012856227E-2</c:v>
                </c:pt>
                <c:pt idx="14">
                  <c:v>-3.4596931181924973E-2</c:v>
                </c:pt>
                <c:pt idx="15">
                  <c:v>-2.9595964365993765E-2</c:v>
                </c:pt>
                <c:pt idx="16">
                  <c:v>-8.529313668184102E-3</c:v>
                </c:pt>
                <c:pt idx="17">
                  <c:v>-1.368486009173786E-2</c:v>
                </c:pt>
                <c:pt idx="18">
                  <c:v>1.4611945955032013E-3</c:v>
                </c:pt>
                <c:pt idx="19">
                  <c:v>3.2781377023152203E-3</c:v>
                </c:pt>
                <c:pt idx="20">
                  <c:v>6.757830948759036E-3</c:v>
                </c:pt>
                <c:pt idx="21">
                  <c:v>1.1127295140218152E-2</c:v>
                </c:pt>
                <c:pt idx="22">
                  <c:v>4.3462765107431522E-3</c:v>
                </c:pt>
                <c:pt idx="23">
                  <c:v>2.3867484055797306E-2</c:v>
                </c:pt>
                <c:pt idx="24">
                  <c:v>3.3723259742403755E-2</c:v>
                </c:pt>
                <c:pt idx="25">
                  <c:v>3.3943034620950385E-2</c:v>
                </c:pt>
                <c:pt idx="26">
                  <c:v>-6.0852918667642086E-4</c:v>
                </c:pt>
                <c:pt idx="27">
                  <c:v>1.7680597372837781E-3</c:v>
                </c:pt>
                <c:pt idx="28">
                  <c:v>2.4241091193491826E-2</c:v>
                </c:pt>
                <c:pt idx="29">
                  <c:v>3.0705448732730289E-2</c:v>
                </c:pt>
                <c:pt idx="30">
                  <c:v>1.2612719917136417E-2</c:v>
                </c:pt>
                <c:pt idx="31">
                  <c:v>7.2541051238435017E-3</c:v>
                </c:pt>
                <c:pt idx="32">
                  <c:v>-1.6299491164424751E-2</c:v>
                </c:pt>
                <c:pt idx="33">
                  <c:v>-2.2830865022561042E-2</c:v>
                </c:pt>
                <c:pt idx="34">
                  <c:v>-8.1571205676240766E-3</c:v>
                </c:pt>
                <c:pt idx="35">
                  <c:v>-2.1276648908120421E-2</c:v>
                </c:pt>
                <c:pt idx="36">
                  <c:v>-1.5835674944655764E-2</c:v>
                </c:pt>
                <c:pt idx="37">
                  <c:v>-2.2602817829877608E-2</c:v>
                </c:pt>
                <c:pt idx="38">
                  <c:v>-3.3551964829779735E-2</c:v>
                </c:pt>
                <c:pt idx="39">
                  <c:v>-3.4973633483833311E-2</c:v>
                </c:pt>
                <c:pt idx="40">
                  <c:v>-1.5891153864657781E-2</c:v>
                </c:pt>
                <c:pt idx="41">
                  <c:v>9.4023245151326762E-3</c:v>
                </c:pt>
                <c:pt idx="42">
                  <c:v>1.2432282519725391E-3</c:v>
                </c:pt>
                <c:pt idx="43">
                  <c:v>1.4597761488730043E-2</c:v>
                </c:pt>
                <c:pt idx="44">
                  <c:v>-7.0892683688690283E-3</c:v>
                </c:pt>
                <c:pt idx="45">
                  <c:v>7.6130172229209592E-3</c:v>
                </c:pt>
                <c:pt idx="46">
                  <c:v>1.6660779136135062E-3</c:v>
                </c:pt>
                <c:pt idx="47">
                  <c:v>-4.3206380470781625E-3</c:v>
                </c:pt>
                <c:pt idx="48">
                  <c:v>3.937022846996463E-2</c:v>
                </c:pt>
                <c:pt idx="49">
                  <c:v>2.4125080601519855E-2</c:v>
                </c:pt>
                <c:pt idx="50">
                  <c:v>3.1434404126136073E-2</c:v>
                </c:pt>
                <c:pt idx="51">
                  <c:v>3.2017975681021937E-2</c:v>
                </c:pt>
                <c:pt idx="52">
                  <c:v>4.9776464013888244E-2</c:v>
                </c:pt>
                <c:pt idx="53">
                  <c:v>2.7759672398731894E-2</c:v>
                </c:pt>
                <c:pt idx="54">
                  <c:v>2.2352192749195865E-2</c:v>
                </c:pt>
                <c:pt idx="55">
                  <c:v>9.7220603495173918E-4</c:v>
                </c:pt>
                <c:pt idx="56">
                  <c:v>-1.5082056854922143E-2</c:v>
                </c:pt>
                <c:pt idx="57">
                  <c:v>-1.1355129673793485E-2</c:v>
                </c:pt>
                <c:pt idx="58">
                  <c:v>-1.275957966498531E-2</c:v>
                </c:pt>
                <c:pt idx="59">
                  <c:v>-2.6992440283692076E-2</c:v>
                </c:pt>
                <c:pt idx="60">
                  <c:v>-4.6476145694079207E-2</c:v>
                </c:pt>
                <c:pt idx="61">
                  <c:v>-1.6481442739927132E-2</c:v>
                </c:pt>
                <c:pt idx="62">
                  <c:v>-1.1282037610927276E-2</c:v>
                </c:pt>
                <c:pt idx="63">
                  <c:v>-2.5050793590644105E-2</c:v>
                </c:pt>
                <c:pt idx="64">
                  <c:v>-4.2392760335406621E-2</c:v>
                </c:pt>
                <c:pt idx="65">
                  <c:v>-7.2058980442140097E-3</c:v>
                </c:pt>
                <c:pt idx="66">
                  <c:v>-2.8900938181486424E-3</c:v>
                </c:pt>
                <c:pt idx="67">
                  <c:v>-1.7400696671154847E-2</c:v>
                </c:pt>
                <c:pt idx="68">
                  <c:v>1.8445634370820585E-3</c:v>
                </c:pt>
                <c:pt idx="69">
                  <c:v>-1.758606632914983E-2</c:v>
                </c:pt>
                <c:pt idx="70">
                  <c:v>-3.2700789618651527E-3</c:v>
                </c:pt>
                <c:pt idx="71">
                  <c:v>-2.0099343155457916E-2</c:v>
                </c:pt>
                <c:pt idx="72">
                  <c:v>-8.3584663205336085E-3</c:v>
                </c:pt>
                <c:pt idx="73">
                  <c:v>4.3096685376298183E-4</c:v>
                </c:pt>
                <c:pt idx="74">
                  <c:v>-1.2432284492016166E-2</c:v>
                </c:pt>
                <c:pt idx="75">
                  <c:v>-3.6818166069910063E-2</c:v>
                </c:pt>
                <c:pt idx="76">
                  <c:v>-1.8769482928894021E-2</c:v>
                </c:pt>
                <c:pt idx="77">
                  <c:v>-1.8815337692052125E-2</c:v>
                </c:pt>
                <c:pt idx="78">
                  <c:v>1.150167485584852E-2</c:v>
                </c:pt>
                <c:pt idx="79">
                  <c:v>3.5627607056401445E-2</c:v>
                </c:pt>
                <c:pt idx="80">
                  <c:v>9.3310636890347354E-2</c:v>
                </c:pt>
                <c:pt idx="81">
                  <c:v>4.0602461643324261E-2</c:v>
                </c:pt>
                <c:pt idx="82">
                  <c:v>4.9492757114729002E-2</c:v>
                </c:pt>
                <c:pt idx="83">
                  <c:v>4.4387435841001022E-2</c:v>
                </c:pt>
                <c:pt idx="84">
                  <c:v>4.1531900792993071E-2</c:v>
                </c:pt>
                <c:pt idx="85">
                  <c:v>5.4915570939167324E-2</c:v>
                </c:pt>
                <c:pt idx="86">
                  <c:v>4.0985766198126328E-2</c:v>
                </c:pt>
                <c:pt idx="87">
                  <c:v>1.7421467031079274E-2</c:v>
                </c:pt>
                <c:pt idx="88">
                  <c:v>-1.036907165800649E-2</c:v>
                </c:pt>
                <c:pt idx="89">
                  <c:v>-1.664748536080296E-2</c:v>
                </c:pt>
                <c:pt idx="90">
                  <c:v>-2.3512784809350151E-2</c:v>
                </c:pt>
                <c:pt idx="91">
                  <c:v>-3.3921366940651509E-2</c:v>
                </c:pt>
                <c:pt idx="92">
                  <c:v>-2.4054510188358691E-2</c:v>
                </c:pt>
                <c:pt idx="93">
                  <c:v>-2.9187393000670525E-2</c:v>
                </c:pt>
                <c:pt idx="94">
                  <c:v>-2.1027271269963066E-2</c:v>
                </c:pt>
                <c:pt idx="95">
                  <c:v>-1.169430828546858E-2</c:v>
                </c:pt>
                <c:pt idx="96">
                  <c:v>-3.0116655602890674E-2</c:v>
                </c:pt>
                <c:pt idx="97">
                  <c:v>4.3986698405795721E-4</c:v>
                </c:pt>
                <c:pt idx="98">
                  <c:v>-3.0080561320602328E-2</c:v>
                </c:pt>
                <c:pt idx="99">
                  <c:v>-2.2683172734492274E-2</c:v>
                </c:pt>
                <c:pt idx="100">
                  <c:v>-7.3799587041776249E-3</c:v>
                </c:pt>
                <c:pt idx="101">
                  <c:v>-3.5461887278955828E-3</c:v>
                </c:pt>
                <c:pt idx="102">
                  <c:v>2.647439763520687E-2</c:v>
                </c:pt>
                <c:pt idx="103">
                  <c:v>2.1126815634803009E-2</c:v>
                </c:pt>
                <c:pt idx="104">
                  <c:v>-1.324921756300057E-3</c:v>
                </c:pt>
                <c:pt idx="105">
                  <c:v>1.0718850193125462E-2</c:v>
                </c:pt>
                <c:pt idx="106">
                  <c:v>1.4307023829005061E-2</c:v>
                </c:pt>
                <c:pt idx="107">
                  <c:v>-1.4390071062596377E-2</c:v>
                </c:pt>
                <c:pt idx="108">
                  <c:v>-3.8591291405971617E-3</c:v>
                </c:pt>
                <c:pt idx="109">
                  <c:v>1.16150712952372E-2</c:v>
                </c:pt>
                <c:pt idx="110">
                  <c:v>-7.949756880234915E-3</c:v>
                </c:pt>
                <c:pt idx="111">
                  <c:v>-1.1667350514496633E-2</c:v>
                </c:pt>
                <c:pt idx="112">
                  <c:v>1.8899512845486299E-2</c:v>
                </c:pt>
                <c:pt idx="113">
                  <c:v>1.8602396879623839E-2</c:v>
                </c:pt>
                <c:pt idx="114">
                  <c:v>-1.4252174735034373E-3</c:v>
                </c:pt>
                <c:pt idx="115">
                  <c:v>5.2675498004006727E-4</c:v>
                </c:pt>
                <c:pt idx="116">
                  <c:v>-1.1658341146455697E-2</c:v>
                </c:pt>
                <c:pt idx="117">
                  <c:v>5.7028843163546838E-3</c:v>
                </c:pt>
                <c:pt idx="118">
                  <c:v>1.5678422524096902E-2</c:v>
                </c:pt>
                <c:pt idx="119">
                  <c:v>1.0047543412573745E-2</c:v>
                </c:pt>
                <c:pt idx="120">
                  <c:v>3.2551355498497969E-3</c:v>
                </c:pt>
                <c:pt idx="121">
                  <c:v>-1.8088965820659553E-2</c:v>
                </c:pt>
                <c:pt idx="122">
                  <c:v>-2.2996165602917173E-2</c:v>
                </c:pt>
                <c:pt idx="123">
                  <c:v>-3.5853908501856324E-2</c:v>
                </c:pt>
                <c:pt idx="124">
                  <c:v>-8.5486048903469225E-3</c:v>
                </c:pt>
                <c:pt idx="125">
                  <c:v>1.0716098964383747E-2</c:v>
                </c:pt>
                <c:pt idx="126">
                  <c:v>5.4389795794307361E-4</c:v>
                </c:pt>
                <c:pt idx="127">
                  <c:v>-4.4169146282939664E-3</c:v>
                </c:pt>
                <c:pt idx="128">
                  <c:v>-3.1911563362090334E-3</c:v>
                </c:pt>
                <c:pt idx="129">
                  <c:v>1.1167858090979976E-2</c:v>
                </c:pt>
                <c:pt idx="130">
                  <c:v>5.9386547326631955E-3</c:v>
                </c:pt>
                <c:pt idx="131">
                  <c:v>6.9861070214756182E-3</c:v>
                </c:pt>
                <c:pt idx="132">
                  <c:v>5.3255685378523765E-3</c:v>
                </c:pt>
                <c:pt idx="133">
                  <c:v>1.2195651612779912E-2</c:v>
                </c:pt>
                <c:pt idx="134">
                  <c:v>-8.337320534941739E-3</c:v>
                </c:pt>
                <c:pt idx="135">
                  <c:v>3.3443727688364788E-4</c:v>
                </c:pt>
                <c:pt idx="136">
                  <c:v>-8.9800198551390764E-3</c:v>
                </c:pt>
                <c:pt idx="137">
                  <c:v>-7.9850264956480288E-3</c:v>
                </c:pt>
                <c:pt idx="138">
                  <c:v>-5.0946303115075864E-3</c:v>
                </c:pt>
                <c:pt idx="139">
                  <c:v>-1.1187364413403955E-2</c:v>
                </c:pt>
                <c:pt idx="140">
                  <c:v>-1.3069055662711548E-2</c:v>
                </c:pt>
                <c:pt idx="141">
                  <c:v>-4.9490568165033721E-3</c:v>
                </c:pt>
                <c:pt idx="142">
                  <c:v>-6.8189110801117891E-3</c:v>
                </c:pt>
                <c:pt idx="143">
                  <c:v>5.7096583923232913E-4</c:v>
                </c:pt>
                <c:pt idx="144">
                  <c:v>-1.1612941297718393E-2</c:v>
                </c:pt>
                <c:pt idx="145">
                  <c:v>2.4965982868181413E-3</c:v>
                </c:pt>
                <c:pt idx="146">
                  <c:v>1.3743222768438201E-2</c:v>
                </c:pt>
                <c:pt idx="147">
                  <c:v>1.0183348627503364E-2</c:v>
                </c:pt>
                <c:pt idx="148">
                  <c:v>1.2613385493629892E-2</c:v>
                </c:pt>
                <c:pt idx="149">
                  <c:v>1.5713482902176779E-2</c:v>
                </c:pt>
                <c:pt idx="150">
                  <c:v>2.9694398400499367E-2</c:v>
                </c:pt>
                <c:pt idx="151">
                  <c:v>2.6478667310568582E-2</c:v>
                </c:pt>
                <c:pt idx="152">
                  <c:v>1.6065185484690048E-2</c:v>
                </c:pt>
                <c:pt idx="153">
                  <c:v>-8.9167465346360331E-3</c:v>
                </c:pt>
                <c:pt idx="154">
                  <c:v>-6.75307625345134E-3</c:v>
                </c:pt>
                <c:pt idx="155">
                  <c:v>-5.0115755347945878E-3</c:v>
                </c:pt>
                <c:pt idx="156">
                  <c:v>7.6314999055586696E-3</c:v>
                </c:pt>
                <c:pt idx="157">
                  <c:v>2.89031826028463E-4</c:v>
                </c:pt>
                <c:pt idx="158">
                  <c:v>1.9450736334539087E-2</c:v>
                </c:pt>
                <c:pt idx="159">
                  <c:v>1.1916833177652464E-2</c:v>
                </c:pt>
                <c:pt idx="160">
                  <c:v>1.3322568322244877E-2</c:v>
                </c:pt>
                <c:pt idx="161">
                  <c:v>1.2434053123476119E-2</c:v>
                </c:pt>
                <c:pt idx="162">
                  <c:v>3.6133770048909497E-3</c:v>
                </c:pt>
                <c:pt idx="163">
                  <c:v>4.4648754009184444E-3</c:v>
                </c:pt>
                <c:pt idx="164">
                  <c:v>2.3691643171039445E-2</c:v>
                </c:pt>
                <c:pt idx="165">
                  <c:v>-1.3815395462556168E-2</c:v>
                </c:pt>
                <c:pt idx="166">
                  <c:v>-2.1905711080201229E-2</c:v>
                </c:pt>
                <c:pt idx="167">
                  <c:v>-2.3704248303719311E-2</c:v>
                </c:pt>
                <c:pt idx="168">
                  <c:v>-9.7008574481804999E-4</c:v>
                </c:pt>
                <c:pt idx="169">
                  <c:v>-2.7337598934616736E-2</c:v>
                </c:pt>
                <c:pt idx="170">
                  <c:v>-4.6913627926080892E-2</c:v>
                </c:pt>
                <c:pt idx="171">
                  <c:v>2.0349466494309354E-3</c:v>
                </c:pt>
                <c:pt idx="172">
                  <c:v>6.9132082911593784E-5</c:v>
                </c:pt>
                <c:pt idx="173">
                  <c:v>-1.6428268223682707E-2</c:v>
                </c:pt>
                <c:pt idx="174">
                  <c:v>-1.7812766556470905E-2</c:v>
                </c:pt>
                <c:pt idx="175">
                  <c:v>-2.9649395122286037E-2</c:v>
                </c:pt>
                <c:pt idx="176">
                  <c:v>-1.1931526717800622E-2</c:v>
                </c:pt>
                <c:pt idx="177">
                  <c:v>1.9179028084437277E-4</c:v>
                </c:pt>
                <c:pt idx="178">
                  <c:v>6.6279542897937915E-3</c:v>
                </c:pt>
                <c:pt idx="179">
                  <c:v>1.8899975217259168E-3</c:v>
                </c:pt>
                <c:pt idx="180">
                  <c:v>-1.944435113273002E-2</c:v>
                </c:pt>
                <c:pt idx="181">
                  <c:v>-8.8275428958155544E-3</c:v>
                </c:pt>
                <c:pt idx="182">
                  <c:v>-1.6204271786346425E-3</c:v>
                </c:pt>
                <c:pt idx="183">
                  <c:v>-5.5288491821059438E-3</c:v>
                </c:pt>
                <c:pt idx="184">
                  <c:v>6.971906751546797E-3</c:v>
                </c:pt>
                <c:pt idx="185">
                  <c:v>-2.4146819367096839E-2</c:v>
                </c:pt>
                <c:pt idx="186">
                  <c:v>-3.6271360256012741E-3</c:v>
                </c:pt>
                <c:pt idx="187">
                  <c:v>9.531178242255578E-3</c:v>
                </c:pt>
                <c:pt idx="188">
                  <c:v>4.3724992546056995E-3</c:v>
                </c:pt>
                <c:pt idx="189">
                  <c:v>1.1823418584087975E-2</c:v>
                </c:pt>
                <c:pt idx="190">
                  <c:v>5.8044101956689076E-4</c:v>
                </c:pt>
                <c:pt idx="191">
                  <c:v>-9.066638720289788E-3</c:v>
                </c:pt>
                <c:pt idx="192">
                  <c:v>3.6322538275648242E-3</c:v>
                </c:pt>
                <c:pt idx="193">
                  <c:v>2.1624608608656004E-2</c:v>
                </c:pt>
                <c:pt idx="194">
                  <c:v>9.7120232418586028E-3</c:v>
                </c:pt>
                <c:pt idx="195">
                  <c:v>1.1920760344116488E-2</c:v>
                </c:pt>
                <c:pt idx="196">
                  <c:v>3.7990175628177525E-3</c:v>
                </c:pt>
                <c:pt idx="197">
                  <c:v>1.4628575356438134E-2</c:v>
                </c:pt>
                <c:pt idx="198">
                  <c:v>1.5612466510150469E-2</c:v>
                </c:pt>
                <c:pt idx="199">
                  <c:v>1.5105570288845627E-2</c:v>
                </c:pt>
                <c:pt idx="200">
                  <c:v>-4.1248962651252441E-4</c:v>
                </c:pt>
                <c:pt idx="201">
                  <c:v>9.2702297459705818E-3</c:v>
                </c:pt>
                <c:pt idx="202">
                  <c:v>1.2322557289602187E-2</c:v>
                </c:pt>
                <c:pt idx="203">
                  <c:v>6.1358355069831561E-3</c:v>
                </c:pt>
                <c:pt idx="204">
                  <c:v>1.2573525896328874E-2</c:v>
                </c:pt>
                <c:pt idx="205">
                  <c:v>1.3138592421473305E-3</c:v>
                </c:pt>
                <c:pt idx="206">
                  <c:v>-2.2196563654901524E-3</c:v>
                </c:pt>
                <c:pt idx="207">
                  <c:v>-1.9287340954470267E-3</c:v>
                </c:pt>
                <c:pt idx="208">
                  <c:v>-1.7619619360527139E-2</c:v>
                </c:pt>
                <c:pt idx="209">
                  <c:v>-5.5086532953989575E-3</c:v>
                </c:pt>
                <c:pt idx="210">
                  <c:v>-3.2678790659144141E-3</c:v>
                </c:pt>
                <c:pt idx="211">
                  <c:v>-2.3363098282182193E-2</c:v>
                </c:pt>
                <c:pt idx="212">
                  <c:v>-6.3576940907701385E-3</c:v>
                </c:pt>
                <c:pt idx="213">
                  <c:v>-1.3485552779020082E-3</c:v>
                </c:pt>
                <c:pt idx="214">
                  <c:v>-5.3237884149162085E-3</c:v>
                </c:pt>
                <c:pt idx="215">
                  <c:v>1.2207075838977843E-2</c:v>
                </c:pt>
                <c:pt idx="216">
                  <c:v>1.0650273399232191E-2</c:v>
                </c:pt>
                <c:pt idx="217">
                  <c:v>9.7036077526233555E-3</c:v>
                </c:pt>
                <c:pt idx="218">
                  <c:v>2.032987818866161E-2</c:v>
                </c:pt>
                <c:pt idx="219">
                  <c:v>2.4711678708349893E-2</c:v>
                </c:pt>
                <c:pt idx="220">
                  <c:v>1.2846253037242406E-2</c:v>
                </c:pt>
                <c:pt idx="221">
                  <c:v>6.5314099091082767E-3</c:v>
                </c:pt>
                <c:pt idx="222">
                  <c:v>5.5018046513559682E-3</c:v>
                </c:pt>
                <c:pt idx="223">
                  <c:v>1.4672248486228057E-2</c:v>
                </c:pt>
                <c:pt idx="224">
                  <c:v>1.0222000505606843E-2</c:v>
                </c:pt>
                <c:pt idx="225">
                  <c:v>-1.6215042808925162E-2</c:v>
                </c:pt>
                <c:pt idx="226">
                  <c:v>-1.4294575588740699E-2</c:v>
                </c:pt>
                <c:pt idx="227">
                  <c:v>-1.283768719751599E-2</c:v>
                </c:pt>
                <c:pt idx="228">
                  <c:v>2.0404769466134454E-2</c:v>
                </c:pt>
                <c:pt idx="229">
                  <c:v>-1.13358131484258E-2</c:v>
                </c:pt>
                <c:pt idx="230">
                  <c:v>-1.2296653586762574E-2</c:v>
                </c:pt>
                <c:pt idx="231">
                  <c:v>2.869101500309057E-4</c:v>
                </c:pt>
                <c:pt idx="232">
                  <c:v>-1.5470695955771774E-2</c:v>
                </c:pt>
                <c:pt idx="233">
                  <c:v>-8.631372218204092E-4</c:v>
                </c:pt>
                <c:pt idx="234">
                  <c:v>-2.2293172851220788E-2</c:v>
                </c:pt>
                <c:pt idx="235">
                  <c:v>2.7281984583975571E-3</c:v>
                </c:pt>
                <c:pt idx="236">
                  <c:v>5.8221830164484345E-3</c:v>
                </c:pt>
                <c:pt idx="237">
                  <c:v>-3.6077864002770355E-3</c:v>
                </c:pt>
                <c:pt idx="238">
                  <c:v>1.1880429523531078E-2</c:v>
                </c:pt>
                <c:pt idx="239">
                  <c:v>9.3142531121301886E-3</c:v>
                </c:pt>
                <c:pt idx="240">
                  <c:v>7.2398255233192543E-3</c:v>
                </c:pt>
                <c:pt idx="241">
                  <c:v>1.7916648295273063E-3</c:v>
                </c:pt>
                <c:pt idx="242">
                  <c:v>1.8899123964800424E-2</c:v>
                </c:pt>
                <c:pt idx="243">
                  <c:v>1.366785170467999E-2</c:v>
                </c:pt>
                <c:pt idx="244">
                  <c:v>1.2371146782871989E-2</c:v>
                </c:pt>
                <c:pt idx="245">
                  <c:v>3.2453480248992861E-3</c:v>
                </c:pt>
                <c:pt idx="246">
                  <c:v>3.7549909170326856E-3</c:v>
                </c:pt>
                <c:pt idx="247">
                  <c:v>-1.7466128686809412E-3</c:v>
                </c:pt>
                <c:pt idx="248">
                  <c:v>-4.62969642729405E-3</c:v>
                </c:pt>
                <c:pt idx="249">
                  <c:v>-1.4230708958926641E-2</c:v>
                </c:pt>
                <c:pt idx="250">
                  <c:v>-1.2185632624948539E-2</c:v>
                </c:pt>
                <c:pt idx="251">
                  <c:v>-1.7460123435038E-2</c:v>
                </c:pt>
                <c:pt idx="252">
                  <c:v>-2.1875876650875981E-2</c:v>
                </c:pt>
                <c:pt idx="253">
                  <c:v>-2.9271581997454277E-2</c:v>
                </c:pt>
                <c:pt idx="254">
                  <c:v>-2.9414963651886339E-2</c:v>
                </c:pt>
                <c:pt idx="255">
                  <c:v>-2.7396475702182954E-2</c:v>
                </c:pt>
                <c:pt idx="256">
                  <c:v>-1.4052101233740899E-2</c:v>
                </c:pt>
                <c:pt idx="257">
                  <c:v>-2.8009453541010032E-2</c:v>
                </c:pt>
                <c:pt idx="258">
                  <c:v>-1.8189440301084048E-2</c:v>
                </c:pt>
                <c:pt idx="259">
                  <c:v>-2.0287821515653448E-2</c:v>
                </c:pt>
                <c:pt idx="260">
                  <c:v>-4.4840734020167972E-2</c:v>
                </c:pt>
                <c:pt idx="261">
                  <c:v>2.5127644633577972E-3</c:v>
                </c:pt>
                <c:pt idx="262">
                  <c:v>2.7596336989347492E-2</c:v>
                </c:pt>
                <c:pt idx="263">
                  <c:v>5.4209813039207688E-2</c:v>
                </c:pt>
                <c:pt idx="264">
                  <c:v>5.6075516182776397E-2</c:v>
                </c:pt>
                <c:pt idx="265">
                  <c:v>4.4887447845606943E-2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8C-4F20-A71A-FB413927B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5224"/>
        <c:axId val="234216792"/>
      </c:lineChart>
      <c:catAx>
        <c:axId val="234215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6792"/>
        <c:crosses val="autoZero"/>
        <c:auto val="1"/>
        <c:lblAlgn val="ctr"/>
        <c:lblOffset val="100"/>
        <c:tickLblSkip val="12"/>
        <c:tickMarkSkip val="8"/>
        <c:noMultiLvlLbl val="0"/>
      </c:catAx>
      <c:valAx>
        <c:axId val="23421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Investment,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531857586615338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303-448D-A6DD-6ADDD2C8BD35}"/>
            </c:ext>
          </c:extLst>
        </c:ser>
        <c:ser>
          <c:idx val="0"/>
          <c:order val="1"/>
          <c:tx>
            <c:strRef>
              <c:f>'Main dataset, graphs'!$AS$8</c:f>
              <c:strCache>
                <c:ptCount val="1"/>
                <c:pt idx="0">
                  <c:v>Investment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graphs'!$AS$9:$AS$274</c:f>
              <c:numCache>
                <c:formatCode>0.00</c:formatCode>
                <c:ptCount val="266"/>
                <c:pt idx="0">
                  <c:v>-3.1485981999120227E-2</c:v>
                </c:pt>
                <c:pt idx="1">
                  <c:v>-7.1189717516215723E-3</c:v>
                </c:pt>
                <c:pt idx="2">
                  <c:v>1.1079177410435292E-2</c:v>
                </c:pt>
                <c:pt idx="3">
                  <c:v>3.6491219812102571E-3</c:v>
                </c:pt>
                <c:pt idx="4">
                  <c:v>1.9381726001869382E-2</c:v>
                </c:pt>
                <c:pt idx="5">
                  <c:v>1.7154769758986887E-2</c:v>
                </c:pt>
                <c:pt idx="6">
                  <c:v>6.8046278349385148E-3</c:v>
                </c:pt>
                <c:pt idx="7">
                  <c:v>-7.6622458781372416E-5</c:v>
                </c:pt>
                <c:pt idx="8">
                  <c:v>3.4782071245228252E-2</c:v>
                </c:pt>
                <c:pt idx="9">
                  <c:v>2.0566808534598024E-2</c:v>
                </c:pt>
                <c:pt idx="10">
                  <c:v>-6.1069897833441189E-3</c:v>
                </c:pt>
                <c:pt idx="11">
                  <c:v>-1.0174310790878494E-2</c:v>
                </c:pt>
                <c:pt idx="12">
                  <c:v>1.6782894438771123E-2</c:v>
                </c:pt>
                <c:pt idx="13">
                  <c:v>-5.4222790237901108E-4</c:v>
                </c:pt>
                <c:pt idx="14">
                  <c:v>-2.0155443703492537E-2</c:v>
                </c:pt>
                <c:pt idx="15">
                  <c:v>-3.3610884849919032E-2</c:v>
                </c:pt>
                <c:pt idx="16">
                  <c:v>-6.6543430319281782E-2</c:v>
                </c:pt>
                <c:pt idx="17">
                  <c:v>-5.0114888759638987E-2</c:v>
                </c:pt>
                <c:pt idx="18">
                  <c:v>-5.563903279978355E-2</c:v>
                </c:pt>
                <c:pt idx="19">
                  <c:v>3.4776914651963864E-3</c:v>
                </c:pt>
                <c:pt idx="20">
                  <c:v>1.4339327073448871E-2</c:v>
                </c:pt>
                <c:pt idx="21">
                  <c:v>4.3449054250110919E-3</c:v>
                </c:pt>
                <c:pt idx="22">
                  <c:v>2.7920692589937346E-2</c:v>
                </c:pt>
                <c:pt idx="23">
                  <c:v>5.014403949956403E-2</c:v>
                </c:pt>
                <c:pt idx="24">
                  <c:v>5.1380288778689831E-2</c:v>
                </c:pt>
                <c:pt idx="25">
                  <c:v>6.2754620999422528E-2</c:v>
                </c:pt>
                <c:pt idx="26">
                  <c:v>2.9089170377059048E-2</c:v>
                </c:pt>
                <c:pt idx="27">
                  <c:v>1.5096196737086842E-2</c:v>
                </c:pt>
                <c:pt idx="28">
                  <c:v>-1.5011434892283404E-2</c:v>
                </c:pt>
                <c:pt idx="29">
                  <c:v>-2.9731189124930779E-3</c:v>
                </c:pt>
                <c:pt idx="30">
                  <c:v>-3.7967379050360961E-2</c:v>
                </c:pt>
                <c:pt idx="31">
                  <c:v>-5.658514549028304E-2</c:v>
                </c:pt>
                <c:pt idx="32">
                  <c:v>-0.10683969121615</c:v>
                </c:pt>
                <c:pt idx="33">
                  <c:v>-1.1426659470870959E-2</c:v>
                </c:pt>
                <c:pt idx="34">
                  <c:v>3.7064155090842377E-3</c:v>
                </c:pt>
                <c:pt idx="35">
                  <c:v>1.0311355587475646E-2</c:v>
                </c:pt>
                <c:pt idx="36">
                  <c:v>4.9075041559881072E-2</c:v>
                </c:pt>
                <c:pt idx="37">
                  <c:v>4.4487437792815498E-2</c:v>
                </c:pt>
                <c:pt idx="38">
                  <c:v>3.2647177708332364E-2</c:v>
                </c:pt>
                <c:pt idx="39">
                  <c:v>4.1972456700758443E-2</c:v>
                </c:pt>
                <c:pt idx="40">
                  <c:v>3.078924624760937E-2</c:v>
                </c:pt>
                <c:pt idx="41">
                  <c:v>1.3062623488819369E-2</c:v>
                </c:pt>
                <c:pt idx="42">
                  <c:v>-6.5380809340620516E-3</c:v>
                </c:pt>
                <c:pt idx="43">
                  <c:v>2.1140298803207003E-2</c:v>
                </c:pt>
                <c:pt idx="44">
                  <c:v>-6.9628530340981598E-3</c:v>
                </c:pt>
                <c:pt idx="45">
                  <c:v>-2.7333050318867791E-2</c:v>
                </c:pt>
                <c:pt idx="46">
                  <c:v>-2.1680542907345668E-2</c:v>
                </c:pt>
                <c:pt idx="47">
                  <c:v>-4.560553690815361E-2</c:v>
                </c:pt>
                <c:pt idx="48">
                  <c:v>-1.8638517812663125E-2</c:v>
                </c:pt>
                <c:pt idx="49">
                  <c:v>5.2174262486133216E-3</c:v>
                </c:pt>
                <c:pt idx="50">
                  <c:v>-1.8409342178287602E-2</c:v>
                </c:pt>
                <c:pt idx="51">
                  <c:v>-5.0637487132933146E-2</c:v>
                </c:pt>
                <c:pt idx="52">
                  <c:v>1.6918872636447091E-2</c:v>
                </c:pt>
                <c:pt idx="53">
                  <c:v>7.5903769088192519E-3</c:v>
                </c:pt>
                <c:pt idx="54">
                  <c:v>1.4397576304039816E-2</c:v>
                </c:pt>
                <c:pt idx="55">
                  <c:v>4.5142529437326218E-2</c:v>
                </c:pt>
                <c:pt idx="56">
                  <c:v>-6.4470634730273702E-2</c:v>
                </c:pt>
                <c:pt idx="57">
                  <c:v>-5.0606620338955466E-2</c:v>
                </c:pt>
                <c:pt idx="58">
                  <c:v>-1.8575324301782103E-2</c:v>
                </c:pt>
                <c:pt idx="59">
                  <c:v>-1.8498191996883406E-2</c:v>
                </c:pt>
                <c:pt idx="60">
                  <c:v>-4.3142619293107032E-2</c:v>
                </c:pt>
                <c:pt idx="61">
                  <c:v>1.9317404858485432E-2</c:v>
                </c:pt>
                <c:pt idx="62">
                  <c:v>2.2528435529272528E-2</c:v>
                </c:pt>
                <c:pt idx="63">
                  <c:v>2.8143785453723424E-2</c:v>
                </c:pt>
                <c:pt idx="64">
                  <c:v>-3.6650318533533621E-2</c:v>
                </c:pt>
                <c:pt idx="65">
                  <c:v>-1.1704822323554964E-3</c:v>
                </c:pt>
                <c:pt idx="66">
                  <c:v>1.3605982854164367E-2</c:v>
                </c:pt>
                <c:pt idx="67">
                  <c:v>1.2105599330512362E-2</c:v>
                </c:pt>
                <c:pt idx="68">
                  <c:v>-1.9212914127182401E-2</c:v>
                </c:pt>
                <c:pt idx="69">
                  <c:v>-8.3061506355797121E-4</c:v>
                </c:pt>
                <c:pt idx="70">
                  <c:v>8.5380974336999316E-3</c:v>
                </c:pt>
                <c:pt idx="71">
                  <c:v>1.2075763526713246E-3</c:v>
                </c:pt>
                <c:pt idx="72">
                  <c:v>8.4039359608231834E-2</c:v>
                </c:pt>
                <c:pt idx="73">
                  <c:v>7.9923068623255489E-2</c:v>
                </c:pt>
                <c:pt idx="74">
                  <c:v>6.7867806858023627E-2</c:v>
                </c:pt>
                <c:pt idx="75">
                  <c:v>8.3968522237436005E-2</c:v>
                </c:pt>
                <c:pt idx="76">
                  <c:v>9.683525609395538E-2</c:v>
                </c:pt>
                <c:pt idx="77">
                  <c:v>4.7227880798313748E-2</c:v>
                </c:pt>
                <c:pt idx="78">
                  <c:v>4.3480541140212381E-2</c:v>
                </c:pt>
                <c:pt idx="79">
                  <c:v>2.6755869128685106E-2</c:v>
                </c:pt>
                <c:pt idx="80">
                  <c:v>-3.6776894811024974E-2</c:v>
                </c:pt>
                <c:pt idx="81">
                  <c:v>-4.8195994360257899E-2</c:v>
                </c:pt>
                <c:pt idx="82">
                  <c:v>-4.522014116053974E-2</c:v>
                </c:pt>
                <c:pt idx="83">
                  <c:v>-8.2865110112013696E-2</c:v>
                </c:pt>
                <c:pt idx="84">
                  <c:v>-5.5892565066145039E-2</c:v>
                </c:pt>
                <c:pt idx="85">
                  <c:v>-5.6679545029716394E-2</c:v>
                </c:pt>
                <c:pt idx="86">
                  <c:v>-5.3982351992896582E-2</c:v>
                </c:pt>
                <c:pt idx="87">
                  <c:v>-4.6379591427591293E-2</c:v>
                </c:pt>
                <c:pt idx="88">
                  <c:v>-9.5433618801623155E-2</c:v>
                </c:pt>
                <c:pt idx="89">
                  <c:v>-5.6273021169687354E-2</c:v>
                </c:pt>
                <c:pt idx="90">
                  <c:v>-4.276230718249252E-2</c:v>
                </c:pt>
                <c:pt idx="91">
                  <c:v>-6.0738557739661303E-3</c:v>
                </c:pt>
                <c:pt idx="92">
                  <c:v>1.0818813523751913E-3</c:v>
                </c:pt>
                <c:pt idx="93">
                  <c:v>5.1799087173236558E-3</c:v>
                </c:pt>
                <c:pt idx="94">
                  <c:v>2.5252326074168607E-2</c:v>
                </c:pt>
                <c:pt idx="95">
                  <c:v>3.4041028730223744E-2</c:v>
                </c:pt>
                <c:pt idx="96">
                  <c:v>4.9649606086404674E-2</c:v>
                </c:pt>
                <c:pt idx="97">
                  <c:v>0.10701135186246091</c:v>
                </c:pt>
                <c:pt idx="98">
                  <c:v>9.0870504005655661E-2</c:v>
                </c:pt>
                <c:pt idx="99">
                  <c:v>0.11746664747670188</c:v>
                </c:pt>
                <c:pt idx="100">
                  <c:v>5.8596825466914026E-2</c:v>
                </c:pt>
                <c:pt idx="101">
                  <c:v>4.0639221461150399E-2</c:v>
                </c:pt>
                <c:pt idx="102">
                  <c:v>2.838888614172852E-2</c:v>
                </c:pt>
                <c:pt idx="103">
                  <c:v>5.0537932123138063E-3</c:v>
                </c:pt>
                <c:pt idx="104">
                  <c:v>-5.1130918927848157E-2</c:v>
                </c:pt>
                <c:pt idx="105">
                  <c:v>-3.6338268062529266E-2</c:v>
                </c:pt>
                <c:pt idx="106">
                  <c:v>-3.2125895759129719E-2</c:v>
                </c:pt>
                <c:pt idx="107">
                  <c:v>-5.201944181688134E-2</c:v>
                </c:pt>
                <c:pt idx="108">
                  <c:v>-8.0315696892558464E-2</c:v>
                </c:pt>
                <c:pt idx="109">
                  <c:v>-4.0802939557439188E-2</c:v>
                </c:pt>
                <c:pt idx="110">
                  <c:v>-2.389577799712761E-2</c:v>
                </c:pt>
                <c:pt idx="111">
                  <c:v>-1.8485896349329067E-2</c:v>
                </c:pt>
                <c:pt idx="112">
                  <c:v>-2.6948622635522668E-2</c:v>
                </c:pt>
                <c:pt idx="113">
                  <c:v>-4.5079366134489263E-2</c:v>
                </c:pt>
                <c:pt idx="114">
                  <c:v>-3.7848626185612133E-2</c:v>
                </c:pt>
                <c:pt idx="115">
                  <c:v>-3.1015987906037878E-3</c:v>
                </c:pt>
                <c:pt idx="116">
                  <c:v>4.6166167876293684E-3</c:v>
                </c:pt>
                <c:pt idx="117">
                  <c:v>-5.6909370039370799E-4</c:v>
                </c:pt>
                <c:pt idx="118">
                  <c:v>2.7913562174397555E-3</c:v>
                </c:pt>
                <c:pt idx="119">
                  <c:v>-1.5036759360800289E-3</c:v>
                </c:pt>
                <c:pt idx="120">
                  <c:v>6.4033899789471604E-2</c:v>
                </c:pt>
                <c:pt idx="121">
                  <c:v>-2.9469774064313725E-2</c:v>
                </c:pt>
                <c:pt idx="122">
                  <c:v>-3.0069134032173039E-2</c:v>
                </c:pt>
                <c:pt idx="123">
                  <c:v>-4.6246364234189485E-2</c:v>
                </c:pt>
                <c:pt idx="124">
                  <c:v>-5.3355996314984111E-2</c:v>
                </c:pt>
                <c:pt idx="125">
                  <c:v>-9.3065018773373254E-2</c:v>
                </c:pt>
                <c:pt idx="126">
                  <c:v>-5.5150494277940609E-2</c:v>
                </c:pt>
                <c:pt idx="127">
                  <c:v>-2.337102225776988E-2</c:v>
                </c:pt>
                <c:pt idx="128">
                  <c:v>-6.8838172257571273E-2</c:v>
                </c:pt>
                <c:pt idx="129">
                  <c:v>-4.3726005691992142E-2</c:v>
                </c:pt>
                <c:pt idx="130">
                  <c:v>2.0073792875836105E-2</c:v>
                </c:pt>
                <c:pt idx="131">
                  <c:v>2.6288513495778432E-2</c:v>
                </c:pt>
                <c:pt idx="132">
                  <c:v>4.6500867936988044E-2</c:v>
                </c:pt>
                <c:pt idx="133">
                  <c:v>5.6191206089728496E-2</c:v>
                </c:pt>
                <c:pt idx="134">
                  <c:v>6.2558918349388648E-2</c:v>
                </c:pt>
                <c:pt idx="135">
                  <c:v>5.2075922512747397E-2</c:v>
                </c:pt>
                <c:pt idx="136">
                  <c:v>0.10887653026618871</c:v>
                </c:pt>
                <c:pt idx="137">
                  <c:v>0.10164429500679439</c:v>
                </c:pt>
                <c:pt idx="138">
                  <c:v>0.11619818607065469</c:v>
                </c:pt>
                <c:pt idx="139">
                  <c:v>9.5539446994312271E-2</c:v>
                </c:pt>
                <c:pt idx="140">
                  <c:v>0.10099966480767542</c:v>
                </c:pt>
                <c:pt idx="141">
                  <c:v>8.0873192630834367E-2</c:v>
                </c:pt>
                <c:pt idx="142">
                  <c:v>6.103438210365475E-2</c:v>
                </c:pt>
                <c:pt idx="143">
                  <c:v>6.3189832378698796E-2</c:v>
                </c:pt>
                <c:pt idx="144">
                  <c:v>8.5892344504916451E-3</c:v>
                </c:pt>
                <c:pt idx="145">
                  <c:v>-9.8954177389920517E-3</c:v>
                </c:pt>
                <c:pt idx="146">
                  <c:v>-4.1403544053446595E-2</c:v>
                </c:pt>
                <c:pt idx="147">
                  <c:v>-3.3679021836615419E-2</c:v>
                </c:pt>
                <c:pt idx="148">
                  <c:v>-4.3380599597062641E-2</c:v>
                </c:pt>
                <c:pt idx="149">
                  <c:v>-5.9865274821486736E-2</c:v>
                </c:pt>
                <c:pt idx="150">
                  <c:v>-6.8056415138251225E-2</c:v>
                </c:pt>
                <c:pt idx="151">
                  <c:v>-6.8363344339694265E-2</c:v>
                </c:pt>
                <c:pt idx="152">
                  <c:v>-5.3598918308608745E-2</c:v>
                </c:pt>
                <c:pt idx="153">
                  <c:v>-5.4125638978897328E-2</c:v>
                </c:pt>
                <c:pt idx="154">
                  <c:v>-5.5199345346451878E-2</c:v>
                </c:pt>
                <c:pt idx="155">
                  <c:v>-2.9735367410932412E-2</c:v>
                </c:pt>
                <c:pt idx="156">
                  <c:v>-2.308142383198053E-2</c:v>
                </c:pt>
                <c:pt idx="157">
                  <c:v>-2.4713462014773313E-2</c:v>
                </c:pt>
                <c:pt idx="158">
                  <c:v>-1.4958051537563577E-2</c:v>
                </c:pt>
                <c:pt idx="159">
                  <c:v>-1.0723573372693807E-2</c:v>
                </c:pt>
                <c:pt idx="160">
                  <c:v>-2.7907378142568717E-2</c:v>
                </c:pt>
                <c:pt idx="161">
                  <c:v>-1.6799304456240449E-2</c:v>
                </c:pt>
                <c:pt idx="162">
                  <c:v>-3.3494813384713495E-3</c:v>
                </c:pt>
                <c:pt idx="163">
                  <c:v>9.6466373105617009E-3</c:v>
                </c:pt>
                <c:pt idx="164">
                  <c:v>3.3799168991446749E-2</c:v>
                </c:pt>
                <c:pt idx="165">
                  <c:v>5.4413410456028544E-2</c:v>
                </c:pt>
                <c:pt idx="166">
                  <c:v>3.9171887028926378E-2</c:v>
                </c:pt>
                <c:pt idx="167">
                  <c:v>-7.737917621071233E-3</c:v>
                </c:pt>
                <c:pt idx="168">
                  <c:v>-5.9411801353066451E-2</c:v>
                </c:pt>
                <c:pt idx="169">
                  <c:v>-4.7992972323534389E-2</c:v>
                </c:pt>
                <c:pt idx="170">
                  <c:v>-3.5467985013058367E-2</c:v>
                </c:pt>
                <c:pt idx="171">
                  <c:v>2.6449863467952639E-2</c:v>
                </c:pt>
                <c:pt idx="172">
                  <c:v>2.0278510011767281E-2</c:v>
                </c:pt>
                <c:pt idx="173">
                  <c:v>1.0368726422607111E-2</c:v>
                </c:pt>
                <c:pt idx="174">
                  <c:v>-9.7179740549719895E-3</c:v>
                </c:pt>
                <c:pt idx="175">
                  <c:v>8.6552199020140108E-4</c:v>
                </c:pt>
                <c:pt idx="176">
                  <c:v>-8.5768614944630173E-3</c:v>
                </c:pt>
                <c:pt idx="177">
                  <c:v>-8.0916657240468481E-3</c:v>
                </c:pt>
                <c:pt idx="178">
                  <c:v>1.7482126807497167E-2</c:v>
                </c:pt>
                <c:pt idx="179">
                  <c:v>1.4466521384548514E-3</c:v>
                </c:pt>
                <c:pt idx="180">
                  <c:v>1.782087237400809E-2</c:v>
                </c:pt>
                <c:pt idx="181">
                  <c:v>6.2807642419965504E-2</c:v>
                </c:pt>
                <c:pt idx="182">
                  <c:v>-3.0184027500208543E-2</c:v>
                </c:pt>
                <c:pt idx="183">
                  <c:v>2.2456845874083697E-2</c:v>
                </c:pt>
                <c:pt idx="184">
                  <c:v>1.8864093443921703E-2</c:v>
                </c:pt>
                <c:pt idx="185">
                  <c:v>2.6000487823258922E-2</c:v>
                </c:pt>
                <c:pt idx="186">
                  <c:v>1.8441481309872998E-2</c:v>
                </c:pt>
                <c:pt idx="187">
                  <c:v>-1.3948103393966349E-2</c:v>
                </c:pt>
                <c:pt idx="188">
                  <c:v>-2.5233698027960827E-2</c:v>
                </c:pt>
                <c:pt idx="189">
                  <c:v>-3.4037416906398832E-2</c:v>
                </c:pt>
                <c:pt idx="190">
                  <c:v>6.0211104194660692E-3</c:v>
                </c:pt>
                <c:pt idx="191">
                  <c:v>4.9592771563292004E-2</c:v>
                </c:pt>
                <c:pt idx="192">
                  <c:v>2.4128017525447021E-2</c:v>
                </c:pt>
                <c:pt idx="193">
                  <c:v>-2.8696664991295862E-2</c:v>
                </c:pt>
                <c:pt idx="194">
                  <c:v>-3.1558369476503145E-2</c:v>
                </c:pt>
                <c:pt idx="195">
                  <c:v>-2.0278318223217795E-2</c:v>
                </c:pt>
                <c:pt idx="196">
                  <c:v>5.0682605092937649E-3</c:v>
                </c:pt>
                <c:pt idx="197">
                  <c:v>-3.6362094870742823E-2</c:v>
                </c:pt>
                <c:pt idx="198">
                  <c:v>-2.8397637210403559E-2</c:v>
                </c:pt>
                <c:pt idx="199">
                  <c:v>-3.1173670631135408E-2</c:v>
                </c:pt>
                <c:pt idx="200">
                  <c:v>-1.5653650846392253E-2</c:v>
                </c:pt>
                <c:pt idx="201">
                  <c:v>-1.5426622832301007E-2</c:v>
                </c:pt>
                <c:pt idx="202">
                  <c:v>1.138758426323605E-3</c:v>
                </c:pt>
                <c:pt idx="203">
                  <c:v>-4.5458690639339494E-3</c:v>
                </c:pt>
                <c:pt idx="204">
                  <c:v>5.7547025534265828E-3</c:v>
                </c:pt>
                <c:pt idx="205">
                  <c:v>7.4083061827572294E-3</c:v>
                </c:pt>
                <c:pt idx="206">
                  <c:v>3.8085297850255273E-2</c:v>
                </c:pt>
                <c:pt idx="207">
                  <c:v>3.430759445318543E-2</c:v>
                </c:pt>
                <c:pt idx="208">
                  <c:v>4.4950457975508229E-2</c:v>
                </c:pt>
                <c:pt idx="209">
                  <c:v>7.7400926359493027E-2</c:v>
                </c:pt>
                <c:pt idx="210">
                  <c:v>3.6945312278042763E-2</c:v>
                </c:pt>
                <c:pt idx="211">
                  <c:v>9.7400474362393297E-2</c:v>
                </c:pt>
                <c:pt idx="212">
                  <c:v>5.9237859706177787E-2</c:v>
                </c:pt>
                <c:pt idx="213">
                  <c:v>8.5614135938318014E-2</c:v>
                </c:pt>
                <c:pt idx="214">
                  <c:v>3.4716945199486204E-2</c:v>
                </c:pt>
                <c:pt idx="215">
                  <c:v>2.7820886671459988E-2</c:v>
                </c:pt>
                <c:pt idx="216">
                  <c:v>-2.0436464585836589E-2</c:v>
                </c:pt>
                <c:pt idx="217">
                  <c:v>-6.0551567816718332E-2</c:v>
                </c:pt>
                <c:pt idx="218">
                  <c:v>-5.6970285567009782E-2</c:v>
                </c:pt>
                <c:pt idx="219">
                  <c:v>-7.0591625551102766E-2</c:v>
                </c:pt>
                <c:pt idx="220">
                  <c:v>-4.6509029692330728E-2</c:v>
                </c:pt>
                <c:pt idx="221">
                  <c:v>-4.702228316394752E-2</c:v>
                </c:pt>
                <c:pt idx="222">
                  <c:v>-7.9205573311806887E-3</c:v>
                </c:pt>
                <c:pt idx="223">
                  <c:v>1.2972607751171594E-2</c:v>
                </c:pt>
                <c:pt idx="224">
                  <c:v>-4.4874469704035747E-2</c:v>
                </c:pt>
                <c:pt idx="225">
                  <c:v>-4.5686888188214425E-2</c:v>
                </c:pt>
                <c:pt idx="226">
                  <c:v>-2.7543199621387515E-2</c:v>
                </c:pt>
                <c:pt idx="227">
                  <c:v>-1.2829368876301928E-2</c:v>
                </c:pt>
                <c:pt idx="228">
                  <c:v>-1.0045663484632428E-3</c:v>
                </c:pt>
                <c:pt idx="229">
                  <c:v>-3.6755893131307005E-2</c:v>
                </c:pt>
                <c:pt idx="230">
                  <c:v>-5.8476531113772268E-2</c:v>
                </c:pt>
                <c:pt idx="231">
                  <c:v>-1.2478114943688112E-2</c:v>
                </c:pt>
                <c:pt idx="232">
                  <c:v>-5.4838289135068052E-2</c:v>
                </c:pt>
                <c:pt idx="233">
                  <c:v>-1.9311179023043579E-2</c:v>
                </c:pt>
                <c:pt idx="234">
                  <c:v>-9.0615174611414773E-3</c:v>
                </c:pt>
                <c:pt idx="235">
                  <c:v>-1.3299404741481169E-2</c:v>
                </c:pt>
                <c:pt idx="236">
                  <c:v>6.1398175418307943E-3</c:v>
                </c:pt>
                <c:pt idx="237">
                  <c:v>-5.7965211294543906E-3</c:v>
                </c:pt>
                <c:pt idx="238">
                  <c:v>-2.8934268337383884E-3</c:v>
                </c:pt>
                <c:pt idx="239">
                  <c:v>1.0735597123938234E-2</c:v>
                </c:pt>
                <c:pt idx="240">
                  <c:v>2.0344054604052531E-2</c:v>
                </c:pt>
                <c:pt idx="241">
                  <c:v>1.5176749546341739E-2</c:v>
                </c:pt>
                <c:pt idx="242">
                  <c:v>-3.2242900337440261E-3</c:v>
                </c:pt>
                <c:pt idx="243">
                  <c:v>2.8419995966288525E-2</c:v>
                </c:pt>
                <c:pt idx="244">
                  <c:v>1.6926507231339372E-2</c:v>
                </c:pt>
                <c:pt idx="245">
                  <c:v>1.7176315603014913E-2</c:v>
                </c:pt>
                <c:pt idx="246">
                  <c:v>3.0732319056173907E-2</c:v>
                </c:pt>
                <c:pt idx="247">
                  <c:v>1.6368692074907543E-2</c:v>
                </c:pt>
                <c:pt idx="248">
                  <c:v>1.4125364316319278E-2</c:v>
                </c:pt>
                <c:pt idx="249">
                  <c:v>3.2248884940164757E-2</c:v>
                </c:pt>
                <c:pt idx="250">
                  <c:v>2.7585163880607055E-2</c:v>
                </c:pt>
                <c:pt idx="251">
                  <c:v>3.5532177470829041E-2</c:v>
                </c:pt>
                <c:pt idx="252">
                  <c:v>1.9143989097834435E-2</c:v>
                </c:pt>
                <c:pt idx="253">
                  <c:v>1.5976883544571052E-2</c:v>
                </c:pt>
                <c:pt idx="254">
                  <c:v>1.8625816606965273E-2</c:v>
                </c:pt>
                <c:pt idx="255">
                  <c:v>2.2043619468052E-2</c:v>
                </c:pt>
                <c:pt idx="256">
                  <c:v>4.7601911867792168E-2</c:v>
                </c:pt>
                <c:pt idx="257">
                  <c:v>5.000504039230691E-2</c:v>
                </c:pt>
                <c:pt idx="258">
                  <c:v>5.5039657308862289E-2</c:v>
                </c:pt>
                <c:pt idx="259">
                  <c:v>5.0121268632375759E-2</c:v>
                </c:pt>
                <c:pt idx="260">
                  <c:v>3.209311014444971E-2</c:v>
                </c:pt>
                <c:pt idx="261">
                  <c:v>-0.2636304128447442</c:v>
                </c:pt>
                <c:pt idx="262">
                  <c:v>-4.8010884360692785E-2</c:v>
                </c:pt>
                <c:pt idx="263">
                  <c:v>1.0436178539929841E-2</c:v>
                </c:pt>
                <c:pt idx="264">
                  <c:v>-1.5216962659174271E-2</c:v>
                </c:pt>
                <c:pt idx="265">
                  <c:v>-1.9946698086856784E-2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303-448D-A6DD-6ADDD2C8B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1304"/>
        <c:axId val="234211696"/>
      </c:lineChart>
      <c:catAx>
        <c:axId val="23421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1696"/>
        <c:crosses val="autoZero"/>
        <c:auto val="1"/>
        <c:lblAlgn val="ctr"/>
        <c:lblOffset val="100"/>
        <c:tickLblSkip val="12"/>
        <c:tickMarkSkip val="8"/>
        <c:noMultiLvlLbl val="0"/>
      </c:catAx>
      <c:valAx>
        <c:axId val="23421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Wages,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237936386194872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DCF-40A2-A1F5-23E95478EB77}"/>
            </c:ext>
          </c:extLst>
        </c:ser>
        <c:ser>
          <c:idx val="0"/>
          <c:order val="1"/>
          <c:tx>
            <c:strRef>
              <c:f>'Main dataset, graphs'!$AT$8</c:f>
              <c:strCache>
                <c:ptCount val="1"/>
                <c:pt idx="0">
                  <c:v>Wages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graphs'!$AT$9:$AT$274</c:f>
              <c:numCache>
                <c:formatCode>0.00</c:formatCode>
                <c:ptCount val="266"/>
                <c:pt idx="0">
                  <c:v>-5.9832896684142156E-4</c:v>
                </c:pt>
                <c:pt idx="1">
                  <c:v>1.6542503943036024E-2</c:v>
                </c:pt>
                <c:pt idx="2">
                  <c:v>1.0614484249636291E-2</c:v>
                </c:pt>
                <c:pt idx="3">
                  <c:v>6.1300040658096577E-4</c:v>
                </c:pt>
                <c:pt idx="4">
                  <c:v>1.9366057962480809E-2</c:v>
                </c:pt>
                <c:pt idx="5">
                  <c:v>1.8568672100142791E-2</c:v>
                </c:pt>
                <c:pt idx="6">
                  <c:v>5.3609954900721846E-3</c:v>
                </c:pt>
                <c:pt idx="7">
                  <c:v>-9.5617436952011303E-3</c:v>
                </c:pt>
                <c:pt idx="8">
                  <c:v>1.9830246600575308E-2</c:v>
                </c:pt>
                <c:pt idx="9">
                  <c:v>-1.0305207272427452E-3</c:v>
                </c:pt>
                <c:pt idx="10">
                  <c:v>-4.8560143089293462E-3</c:v>
                </c:pt>
                <c:pt idx="11">
                  <c:v>-2.5510292718468719E-2</c:v>
                </c:pt>
                <c:pt idx="12">
                  <c:v>-1.6700272643397795E-2</c:v>
                </c:pt>
                <c:pt idx="13">
                  <c:v>-2.9178843406260313E-2</c:v>
                </c:pt>
                <c:pt idx="14">
                  <c:v>-2.7475448778075062E-2</c:v>
                </c:pt>
                <c:pt idx="15">
                  <c:v>-1.8648463690038142E-2</c:v>
                </c:pt>
                <c:pt idx="16">
                  <c:v>-1.7943393448517142E-2</c:v>
                </c:pt>
                <c:pt idx="17">
                  <c:v>-3.4437873428256438E-2</c:v>
                </c:pt>
                <c:pt idx="18">
                  <c:v>-7.9003917528339684E-3</c:v>
                </c:pt>
                <c:pt idx="19">
                  <c:v>3.7560424297993222E-3</c:v>
                </c:pt>
                <c:pt idx="20">
                  <c:v>5.5938533192847473E-3</c:v>
                </c:pt>
                <c:pt idx="21">
                  <c:v>2.6852781704906903E-3</c:v>
                </c:pt>
                <c:pt idx="22">
                  <c:v>1.7187890891229074E-2</c:v>
                </c:pt>
                <c:pt idx="23">
                  <c:v>1.661575202260579E-2</c:v>
                </c:pt>
                <c:pt idx="24">
                  <c:v>1.1763010101708105E-2</c:v>
                </c:pt>
                <c:pt idx="25">
                  <c:v>3.0150155031840598E-2</c:v>
                </c:pt>
                <c:pt idx="26">
                  <c:v>-9.0665621033192423E-3</c:v>
                </c:pt>
                <c:pt idx="27">
                  <c:v>1.1054927659433389E-2</c:v>
                </c:pt>
                <c:pt idx="28">
                  <c:v>-2.0343383447354313E-3</c:v>
                </c:pt>
                <c:pt idx="29">
                  <c:v>2.2515000329832446E-3</c:v>
                </c:pt>
                <c:pt idx="30">
                  <c:v>-1.0397628273670634E-2</c:v>
                </c:pt>
                <c:pt idx="31">
                  <c:v>-1.3204134662510469E-2</c:v>
                </c:pt>
                <c:pt idx="32">
                  <c:v>1.9545945655394803E-3</c:v>
                </c:pt>
                <c:pt idx="33">
                  <c:v>-4.5914677910783297E-3</c:v>
                </c:pt>
                <c:pt idx="34">
                  <c:v>8.7027409900120034E-3</c:v>
                </c:pt>
                <c:pt idx="35">
                  <c:v>1.8635157109514466E-4</c:v>
                </c:pt>
                <c:pt idx="36">
                  <c:v>1.3769408985989884E-2</c:v>
                </c:pt>
                <c:pt idx="37">
                  <c:v>7.0640630487890377E-3</c:v>
                </c:pt>
                <c:pt idx="38">
                  <c:v>2.8219367398776285E-3</c:v>
                </c:pt>
                <c:pt idx="39">
                  <c:v>1.7171438504480108E-2</c:v>
                </c:pt>
                <c:pt idx="40">
                  <c:v>3.5197865723635147E-3</c:v>
                </c:pt>
                <c:pt idx="41">
                  <c:v>1.4193084872413664E-3</c:v>
                </c:pt>
                <c:pt idx="42">
                  <c:v>6.6571491608105049E-3</c:v>
                </c:pt>
                <c:pt idx="43">
                  <c:v>2.0116629676111941E-2</c:v>
                </c:pt>
                <c:pt idx="44">
                  <c:v>1.974520287672199E-2</c:v>
                </c:pt>
                <c:pt idx="45">
                  <c:v>1.0011921029969173E-2</c:v>
                </c:pt>
                <c:pt idx="46">
                  <c:v>-3.9072270944497944E-3</c:v>
                </c:pt>
                <c:pt idx="47">
                  <c:v>-2.0579789026317741E-2</c:v>
                </c:pt>
                <c:pt idx="48">
                  <c:v>-1.5030538877011779E-2</c:v>
                </c:pt>
                <c:pt idx="49">
                  <c:v>-1.3533977883852799E-3</c:v>
                </c:pt>
                <c:pt idx="50">
                  <c:v>7.1306024262955958E-3</c:v>
                </c:pt>
                <c:pt idx="51">
                  <c:v>4.046400846974052E-3</c:v>
                </c:pt>
                <c:pt idx="52">
                  <c:v>2.5596187723820663E-2</c:v>
                </c:pt>
                <c:pt idx="53">
                  <c:v>6.5928557660903664E-3</c:v>
                </c:pt>
                <c:pt idx="54">
                  <c:v>2.2276654438933008E-3</c:v>
                </c:pt>
                <c:pt idx="55">
                  <c:v>1.2714423338096026E-3</c:v>
                </c:pt>
                <c:pt idx="56">
                  <c:v>-7.8956713700488734E-3</c:v>
                </c:pt>
                <c:pt idx="57">
                  <c:v>-8.3497975318049811E-3</c:v>
                </c:pt>
                <c:pt idx="58">
                  <c:v>-1.4695881775910635E-2</c:v>
                </c:pt>
                <c:pt idx="59">
                  <c:v>-1.3321922054641888E-2</c:v>
                </c:pt>
                <c:pt idx="60">
                  <c:v>-2.2446714311236349E-2</c:v>
                </c:pt>
                <c:pt idx="61">
                  <c:v>-6.8690698161919528E-3</c:v>
                </c:pt>
                <c:pt idx="62">
                  <c:v>1.3810879403521881E-3</c:v>
                </c:pt>
                <c:pt idx="63">
                  <c:v>-1.1206352607363357E-2</c:v>
                </c:pt>
                <c:pt idx="64">
                  <c:v>-2.9929298891198997E-2</c:v>
                </c:pt>
                <c:pt idx="65">
                  <c:v>-2.7931421895315722E-2</c:v>
                </c:pt>
                <c:pt idx="66">
                  <c:v>-1.8466441374576092E-2</c:v>
                </c:pt>
                <c:pt idx="67">
                  <c:v>-2.757453969498691E-2</c:v>
                </c:pt>
                <c:pt idx="68">
                  <c:v>-1.5162630012168776E-2</c:v>
                </c:pt>
                <c:pt idx="69">
                  <c:v>-1.2489359112286991E-2</c:v>
                </c:pt>
                <c:pt idx="70">
                  <c:v>-6.2017259415743098E-3</c:v>
                </c:pt>
                <c:pt idx="71">
                  <c:v>-1.2814967130662325E-2</c:v>
                </c:pt>
                <c:pt idx="72">
                  <c:v>6.9675249593803557E-3</c:v>
                </c:pt>
                <c:pt idx="73">
                  <c:v>3.2654032071283368E-2</c:v>
                </c:pt>
                <c:pt idx="74">
                  <c:v>1.4384752937710132E-2</c:v>
                </c:pt>
                <c:pt idx="75">
                  <c:v>4.9448755026322289E-3</c:v>
                </c:pt>
                <c:pt idx="76">
                  <c:v>2.9903151263770411E-3</c:v>
                </c:pt>
                <c:pt idx="77">
                  <c:v>-4.4618804085274633E-3</c:v>
                </c:pt>
                <c:pt idx="78">
                  <c:v>2.4118847565087975E-2</c:v>
                </c:pt>
                <c:pt idx="79">
                  <c:v>2.7753996098935474E-2</c:v>
                </c:pt>
                <c:pt idx="80">
                  <c:v>6.3146435752788221E-2</c:v>
                </c:pt>
                <c:pt idx="81">
                  <c:v>1.9918439838152224E-2</c:v>
                </c:pt>
                <c:pt idx="82">
                  <c:v>3.4330037955360382E-2</c:v>
                </c:pt>
                <c:pt idx="83">
                  <c:v>1.2446303681906912E-2</c:v>
                </c:pt>
                <c:pt idx="84">
                  <c:v>6.3736181855613694E-3</c:v>
                </c:pt>
                <c:pt idx="85">
                  <c:v>5.080602760004993E-3</c:v>
                </c:pt>
                <c:pt idx="86">
                  <c:v>7.58088626877651E-3</c:v>
                </c:pt>
                <c:pt idx="87">
                  <c:v>-1.939918079795433E-3</c:v>
                </c:pt>
                <c:pt idx="88">
                  <c:v>-9.746974184638546E-3</c:v>
                </c:pt>
                <c:pt idx="89">
                  <c:v>-3.2656733088545664E-2</c:v>
                </c:pt>
                <c:pt idx="90">
                  <c:v>-3.2901278997178096E-2</c:v>
                </c:pt>
                <c:pt idx="91">
                  <c:v>-2.5132867293768513E-2</c:v>
                </c:pt>
                <c:pt idx="92">
                  <c:v>-2.0667063487531223E-2</c:v>
                </c:pt>
                <c:pt idx="93">
                  <c:v>-1.1838251379231224E-2</c:v>
                </c:pt>
                <c:pt idx="94">
                  <c:v>1.4925984315450336E-3</c:v>
                </c:pt>
                <c:pt idx="95">
                  <c:v>1.0410567843244678E-2</c:v>
                </c:pt>
                <c:pt idx="96">
                  <c:v>1.3707282101270479E-2</c:v>
                </c:pt>
                <c:pt idx="97">
                  <c:v>3.6484894793630929E-2</c:v>
                </c:pt>
                <c:pt idx="98">
                  <c:v>1.279553504255837E-2</c:v>
                </c:pt>
                <c:pt idx="99">
                  <c:v>2.4624398010031356E-2</c:v>
                </c:pt>
                <c:pt idx="100">
                  <c:v>2.3972561450406715E-2</c:v>
                </c:pt>
                <c:pt idx="101">
                  <c:v>2.3448944568940533E-2</c:v>
                </c:pt>
                <c:pt idx="102">
                  <c:v>2.330081167798248E-2</c:v>
                </c:pt>
                <c:pt idx="103">
                  <c:v>2.1594179019590598E-3</c:v>
                </c:pt>
                <c:pt idx="104">
                  <c:v>-8.7369721842307513E-3</c:v>
                </c:pt>
                <c:pt idx="105">
                  <c:v>-8.2779955651837156E-3</c:v>
                </c:pt>
                <c:pt idx="106">
                  <c:v>-5.4148423450328664E-4</c:v>
                </c:pt>
                <c:pt idx="107">
                  <c:v>-1.2022817023309429E-2</c:v>
                </c:pt>
                <c:pt idx="108">
                  <c:v>-1.9199903374708782E-2</c:v>
                </c:pt>
                <c:pt idx="109">
                  <c:v>-1.5966547557402677E-2</c:v>
                </c:pt>
                <c:pt idx="110">
                  <c:v>-2.2196752695151645E-2</c:v>
                </c:pt>
                <c:pt idx="111">
                  <c:v>-3.0489547574045872E-2</c:v>
                </c:pt>
                <c:pt idx="112">
                  <c:v>-2.229820358458845E-2</c:v>
                </c:pt>
                <c:pt idx="113">
                  <c:v>-1.1264494230861288E-2</c:v>
                </c:pt>
                <c:pt idx="114">
                  <c:v>-5.2344699338391365E-3</c:v>
                </c:pt>
                <c:pt idx="115">
                  <c:v>-8.2094747532206469E-3</c:v>
                </c:pt>
                <c:pt idx="116">
                  <c:v>2.2292472748777215E-3</c:v>
                </c:pt>
                <c:pt idx="117">
                  <c:v>-1.779906360500938E-2</c:v>
                </c:pt>
                <c:pt idx="118">
                  <c:v>-1.0635885818579993E-2</c:v>
                </c:pt>
                <c:pt idx="119">
                  <c:v>-5.0608905375018054E-3</c:v>
                </c:pt>
                <c:pt idx="120">
                  <c:v>3.7129274599667639E-3</c:v>
                </c:pt>
                <c:pt idx="121">
                  <c:v>-7.1659974394666648E-3</c:v>
                </c:pt>
                <c:pt idx="122">
                  <c:v>-2.8714986196227699E-3</c:v>
                </c:pt>
                <c:pt idx="123">
                  <c:v>-1.5512316198920573E-2</c:v>
                </c:pt>
                <c:pt idx="124">
                  <c:v>1.5436830904711485E-3</c:v>
                </c:pt>
                <c:pt idx="125">
                  <c:v>3.9127931468634358E-3</c:v>
                </c:pt>
                <c:pt idx="126">
                  <c:v>-1.1110899744988245E-3</c:v>
                </c:pt>
                <c:pt idx="127">
                  <c:v>-8.1918498411805984E-3</c:v>
                </c:pt>
                <c:pt idx="128">
                  <c:v>-9.8310629068212307E-3</c:v>
                </c:pt>
                <c:pt idx="129">
                  <c:v>-1.1897121331697846E-2</c:v>
                </c:pt>
                <c:pt idx="130">
                  <c:v>-1.1011366862939909E-2</c:v>
                </c:pt>
                <c:pt idx="131">
                  <c:v>-2.2857939133178462E-3</c:v>
                </c:pt>
                <c:pt idx="132">
                  <c:v>8.2737436627162708E-3</c:v>
                </c:pt>
                <c:pt idx="133">
                  <c:v>8.3165647663339115E-3</c:v>
                </c:pt>
                <c:pt idx="134">
                  <c:v>1.2407408429263356E-2</c:v>
                </c:pt>
                <c:pt idx="135">
                  <c:v>1.4767017096547264E-2</c:v>
                </c:pt>
                <c:pt idx="136">
                  <c:v>1.5786654310213422E-2</c:v>
                </c:pt>
                <c:pt idx="137">
                  <c:v>2.3025008005067349E-2</c:v>
                </c:pt>
                <c:pt idx="138">
                  <c:v>1.7279643058417449E-2</c:v>
                </c:pt>
                <c:pt idx="139">
                  <c:v>2.1778794384578859E-2</c:v>
                </c:pt>
                <c:pt idx="140">
                  <c:v>3.0711901880756898E-2</c:v>
                </c:pt>
                <c:pt idx="141">
                  <c:v>2.7840006605137191E-2</c:v>
                </c:pt>
                <c:pt idx="142">
                  <c:v>1.155987131875591E-2</c:v>
                </c:pt>
                <c:pt idx="143">
                  <c:v>1.3475280195097028E-2</c:v>
                </c:pt>
                <c:pt idx="144">
                  <c:v>5.7348180154530581E-3</c:v>
                </c:pt>
                <c:pt idx="145">
                  <c:v>4.6543374861887088E-3</c:v>
                </c:pt>
                <c:pt idx="146">
                  <c:v>6.9242196664731637E-3</c:v>
                </c:pt>
                <c:pt idx="147">
                  <c:v>6.559328126542141E-3</c:v>
                </c:pt>
                <c:pt idx="148">
                  <c:v>3.4478969204876364E-3</c:v>
                </c:pt>
                <c:pt idx="149">
                  <c:v>-4.6435641290152319E-3</c:v>
                </c:pt>
                <c:pt idx="150">
                  <c:v>-2.0706679059916411E-3</c:v>
                </c:pt>
                <c:pt idx="151">
                  <c:v>-3.9617502500686186E-3</c:v>
                </c:pt>
                <c:pt idx="152">
                  <c:v>-1.8349815743782472E-2</c:v>
                </c:pt>
                <c:pt idx="153">
                  <c:v>-6.3104733408803071E-3</c:v>
                </c:pt>
                <c:pt idx="154">
                  <c:v>-8.139005915982267E-3</c:v>
                </c:pt>
                <c:pt idx="155">
                  <c:v>-4.3744055469190357E-3</c:v>
                </c:pt>
                <c:pt idx="156">
                  <c:v>-6.4437034954494266E-3</c:v>
                </c:pt>
                <c:pt idx="157">
                  <c:v>-7.3108554860397135E-3</c:v>
                </c:pt>
                <c:pt idx="158">
                  <c:v>3.1177773256327868E-3</c:v>
                </c:pt>
                <c:pt idx="159">
                  <c:v>-4.8272810344887063E-3</c:v>
                </c:pt>
                <c:pt idx="160">
                  <c:v>-3.2883363371585261E-3</c:v>
                </c:pt>
                <c:pt idx="161">
                  <c:v>-4.83316276498158E-3</c:v>
                </c:pt>
                <c:pt idx="162">
                  <c:v>-1.0624732984886975E-2</c:v>
                </c:pt>
                <c:pt idx="163">
                  <c:v>-1.2516290041727274E-2</c:v>
                </c:pt>
                <c:pt idx="164">
                  <c:v>-2.1633000513826772E-2</c:v>
                </c:pt>
                <c:pt idx="165">
                  <c:v>-3.5470641459186325E-2</c:v>
                </c:pt>
                <c:pt idx="166">
                  <c:v>-3.8706023020505853E-2</c:v>
                </c:pt>
                <c:pt idx="167">
                  <c:v>-4.3690312225812988E-2</c:v>
                </c:pt>
                <c:pt idx="168">
                  <c:v>-8.8476710014848692E-3</c:v>
                </c:pt>
                <c:pt idx="169">
                  <c:v>9.3503558646492735E-3</c:v>
                </c:pt>
                <c:pt idx="170">
                  <c:v>-4.6902890918207873E-3</c:v>
                </c:pt>
                <c:pt idx="171">
                  <c:v>1.2309297561721166E-2</c:v>
                </c:pt>
                <c:pt idx="172">
                  <c:v>-2.9925918499511539E-3</c:v>
                </c:pt>
                <c:pt idx="173">
                  <c:v>1.529507389239626E-3</c:v>
                </c:pt>
                <c:pt idx="174">
                  <c:v>3.0157345699173277E-3</c:v>
                </c:pt>
                <c:pt idx="175">
                  <c:v>-1.6014246520599684E-2</c:v>
                </c:pt>
                <c:pt idx="176">
                  <c:v>-3.6555391214481148E-3</c:v>
                </c:pt>
                <c:pt idx="177">
                  <c:v>1.54040150456769E-2</c:v>
                </c:pt>
                <c:pt idx="178">
                  <c:v>2.269840101640419E-2</c:v>
                </c:pt>
                <c:pt idx="179">
                  <c:v>2.0144185412425131E-2</c:v>
                </c:pt>
                <c:pt idx="180">
                  <c:v>2.8500807327169753E-4</c:v>
                </c:pt>
                <c:pt idx="181">
                  <c:v>1.1196126584261279E-2</c:v>
                </c:pt>
                <c:pt idx="182">
                  <c:v>1.7776874600544446E-2</c:v>
                </c:pt>
                <c:pt idx="183">
                  <c:v>2.8753846293858132E-2</c:v>
                </c:pt>
                <c:pt idx="184">
                  <c:v>4.1967368438569963E-2</c:v>
                </c:pt>
                <c:pt idx="185">
                  <c:v>1.2849372283120886E-2</c:v>
                </c:pt>
                <c:pt idx="186">
                  <c:v>1.4520902992193996E-2</c:v>
                </c:pt>
                <c:pt idx="187">
                  <c:v>9.2596414058121468E-3</c:v>
                </c:pt>
                <c:pt idx="188">
                  <c:v>1.0379756449445665E-3</c:v>
                </c:pt>
                <c:pt idx="189">
                  <c:v>-6.654833644557101E-3</c:v>
                </c:pt>
                <c:pt idx="190">
                  <c:v>-1.5475588999251499E-2</c:v>
                </c:pt>
                <c:pt idx="191">
                  <c:v>-1.3786385881740415E-2</c:v>
                </c:pt>
                <c:pt idx="192">
                  <c:v>-1.6945181024242473E-2</c:v>
                </c:pt>
                <c:pt idx="193">
                  <c:v>-1.5918533284267511E-2</c:v>
                </c:pt>
                <c:pt idx="194">
                  <c:v>-1.0478565450817712E-2</c:v>
                </c:pt>
                <c:pt idx="195">
                  <c:v>-1.1426985181612892E-2</c:v>
                </c:pt>
                <c:pt idx="196">
                  <c:v>1.9876363191233537E-3</c:v>
                </c:pt>
                <c:pt idx="197">
                  <c:v>-1.2667229018575199E-2</c:v>
                </c:pt>
                <c:pt idx="198">
                  <c:v>-5.3833644401439784E-3</c:v>
                </c:pt>
                <c:pt idx="199">
                  <c:v>-5.8104093488324793E-3</c:v>
                </c:pt>
                <c:pt idx="200">
                  <c:v>-2.4655519137066761E-3</c:v>
                </c:pt>
                <c:pt idx="201">
                  <c:v>-1.5479210686779155E-2</c:v>
                </c:pt>
                <c:pt idx="202">
                  <c:v>8.2745824174246252E-4</c:v>
                </c:pt>
                <c:pt idx="203">
                  <c:v>-4.6162620464773596E-3</c:v>
                </c:pt>
                <c:pt idx="204">
                  <c:v>6.2986279052079652E-3</c:v>
                </c:pt>
                <c:pt idx="205">
                  <c:v>-5.535998122923047E-4</c:v>
                </c:pt>
                <c:pt idx="206">
                  <c:v>5.9544189153477589E-3</c:v>
                </c:pt>
                <c:pt idx="207">
                  <c:v>2.6796981172630296E-2</c:v>
                </c:pt>
                <c:pt idx="208">
                  <c:v>2.0896120786535022E-2</c:v>
                </c:pt>
                <c:pt idx="209">
                  <c:v>2.9348584645903841E-2</c:v>
                </c:pt>
                <c:pt idx="210">
                  <c:v>3.9475719817993138E-2</c:v>
                </c:pt>
                <c:pt idx="211">
                  <c:v>3.2251966492486517E-2</c:v>
                </c:pt>
                <c:pt idx="212">
                  <c:v>4.1301646312026818E-2</c:v>
                </c:pt>
                <c:pt idx="213">
                  <c:v>1.3875395958208969E-2</c:v>
                </c:pt>
                <c:pt idx="214">
                  <c:v>-1.5397150906295565E-3</c:v>
                </c:pt>
                <c:pt idx="215">
                  <c:v>-1.7330073973701232E-2</c:v>
                </c:pt>
                <c:pt idx="216">
                  <c:v>-2.1821249224135641E-2</c:v>
                </c:pt>
                <c:pt idx="217">
                  <c:v>-1.809147566985736E-2</c:v>
                </c:pt>
                <c:pt idx="218">
                  <c:v>-2.6488493074229069E-2</c:v>
                </c:pt>
                <c:pt idx="219">
                  <c:v>-1.3919469332144274E-3</c:v>
                </c:pt>
                <c:pt idx="220">
                  <c:v>-4.6192625139021004E-3</c:v>
                </c:pt>
                <c:pt idx="221">
                  <c:v>-9.3941519147282548E-3</c:v>
                </c:pt>
                <c:pt idx="222">
                  <c:v>-6.1666058619636033E-4</c:v>
                </c:pt>
                <c:pt idx="223">
                  <c:v>-5.9468385442986715E-3</c:v>
                </c:pt>
                <c:pt idx="224">
                  <c:v>-1.8467956633827498E-4</c:v>
                </c:pt>
                <c:pt idx="225">
                  <c:v>-4.8645092983505833E-3</c:v>
                </c:pt>
                <c:pt idx="226">
                  <c:v>-1.5608342141613107E-2</c:v>
                </c:pt>
                <c:pt idx="227">
                  <c:v>-1.2047852408516135E-2</c:v>
                </c:pt>
                <c:pt idx="228">
                  <c:v>4.2837426970425696E-3</c:v>
                </c:pt>
                <c:pt idx="229">
                  <c:v>-1.2832009812751011E-2</c:v>
                </c:pt>
                <c:pt idx="230">
                  <c:v>-1.3434280415946631E-2</c:v>
                </c:pt>
                <c:pt idx="231">
                  <c:v>-2.6281669250577622E-2</c:v>
                </c:pt>
                <c:pt idx="232">
                  <c:v>-9.6692986839013173E-3</c:v>
                </c:pt>
                <c:pt idx="233">
                  <c:v>1.2400374477895326E-2</c:v>
                </c:pt>
                <c:pt idx="234">
                  <c:v>1.4785850706413584E-3</c:v>
                </c:pt>
                <c:pt idx="235">
                  <c:v>6.1440379333852491E-3</c:v>
                </c:pt>
                <c:pt idx="236">
                  <c:v>9.9556134937781593E-3</c:v>
                </c:pt>
                <c:pt idx="237">
                  <c:v>-7.467826242324449E-3</c:v>
                </c:pt>
                <c:pt idx="238">
                  <c:v>-1.1191422789513794E-2</c:v>
                </c:pt>
                <c:pt idx="239">
                  <c:v>-6.1224522029164063E-3</c:v>
                </c:pt>
                <c:pt idx="240">
                  <c:v>8.4228859642117015E-3</c:v>
                </c:pt>
                <c:pt idx="241">
                  <c:v>-5.3443969633413246E-3</c:v>
                </c:pt>
                <c:pt idx="242">
                  <c:v>-4.3196419228070937E-3</c:v>
                </c:pt>
                <c:pt idx="243">
                  <c:v>4.4199243168101532E-3</c:v>
                </c:pt>
                <c:pt idx="244">
                  <c:v>-3.1765516393864601E-3</c:v>
                </c:pt>
                <c:pt idx="245">
                  <c:v>1.7905477588211482E-3</c:v>
                </c:pt>
                <c:pt idx="246">
                  <c:v>4.1877909496950139E-3</c:v>
                </c:pt>
                <c:pt idx="247">
                  <c:v>-4.1052508705341495E-4</c:v>
                </c:pt>
                <c:pt idx="248">
                  <c:v>2.6239949628390491E-3</c:v>
                </c:pt>
                <c:pt idx="249">
                  <c:v>6.4379243458478896E-3</c:v>
                </c:pt>
                <c:pt idx="250">
                  <c:v>9.3790694801612062E-3</c:v>
                </c:pt>
                <c:pt idx="251">
                  <c:v>-8.1947423547923393E-4</c:v>
                </c:pt>
                <c:pt idx="252">
                  <c:v>1.922790004659447E-3</c:v>
                </c:pt>
                <c:pt idx="253">
                  <c:v>-1.9280173892077812E-4</c:v>
                </c:pt>
                <c:pt idx="254">
                  <c:v>7.8775801970092374E-3</c:v>
                </c:pt>
                <c:pt idx="255">
                  <c:v>1.7306067842508099E-2</c:v>
                </c:pt>
                <c:pt idx="256">
                  <c:v>7.7480491062029699E-3</c:v>
                </c:pt>
                <c:pt idx="257">
                  <c:v>2.2287116043461452E-2</c:v>
                </c:pt>
                <c:pt idx="258">
                  <c:v>2.2957431752772095E-2</c:v>
                </c:pt>
                <c:pt idx="259">
                  <c:v>2.7783592778886756E-2</c:v>
                </c:pt>
                <c:pt idx="260">
                  <c:v>1.7608668408852779E-2</c:v>
                </c:pt>
                <c:pt idx="261">
                  <c:v>-8.7541558667449948E-2</c:v>
                </c:pt>
                <c:pt idx="262">
                  <c:v>-2.0138743256882918E-2</c:v>
                </c:pt>
                <c:pt idx="263">
                  <c:v>7.1550738601846575E-3</c:v>
                </c:pt>
                <c:pt idx="264">
                  <c:v>-1.487330894096317E-2</c:v>
                </c:pt>
                <c:pt idx="265">
                  <c:v>1.0565525978044832E-2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DCF-40A2-A1F5-23E9547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12480"/>
        <c:axId val="235123840"/>
      </c:lineChart>
      <c:catAx>
        <c:axId val="23421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3840"/>
        <c:crossesAt val="0"/>
        <c:auto val="1"/>
        <c:lblAlgn val="ctr"/>
        <c:lblOffset val="100"/>
        <c:tickLblSkip val="12"/>
        <c:tickMarkSkip val="8"/>
        <c:noMultiLvlLbl val="0"/>
      </c:catAx>
      <c:valAx>
        <c:axId val="23512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1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Taxes,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237936386194872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8EC-4759-9547-CC9DABC18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1488"/>
        <c:axId val="235122664"/>
      </c:lineChart>
      <c:lineChart>
        <c:grouping val="standard"/>
        <c:varyColors val="0"/>
        <c:ser>
          <c:idx val="0"/>
          <c:order val="1"/>
          <c:tx>
            <c:v>Taxes (RHS)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graphs'!$AU$9:$AU$274</c:f>
              <c:numCache>
                <c:formatCode>0.00</c:formatCode>
                <c:ptCount val="266"/>
                <c:pt idx="0">
                  <c:v>-1.5652205788482476E-2</c:v>
                </c:pt>
                <c:pt idx="1">
                  <c:v>2.0850692713020536E-2</c:v>
                </c:pt>
                <c:pt idx="2">
                  <c:v>4.4755977127307389E-2</c:v>
                </c:pt>
                <c:pt idx="3">
                  <c:v>-4.3135578223818527E-4</c:v>
                </c:pt>
                <c:pt idx="4">
                  <c:v>5.3450756656658882E-3</c:v>
                </c:pt>
                <c:pt idx="5">
                  <c:v>1.9549939853749976E-2</c:v>
                </c:pt>
                <c:pt idx="6">
                  <c:v>5.6278389078023849E-3</c:v>
                </c:pt>
                <c:pt idx="7">
                  <c:v>-7.3896479678481342E-4</c:v>
                </c:pt>
                <c:pt idx="8">
                  <c:v>1.5804992663122519E-2</c:v>
                </c:pt>
                <c:pt idx="9">
                  <c:v>3.4569382876998844E-3</c:v>
                </c:pt>
                <c:pt idx="10">
                  <c:v>-2.4952960151948034E-2</c:v>
                </c:pt>
                <c:pt idx="11">
                  <c:v>-4.2426661663013121E-2</c:v>
                </c:pt>
                <c:pt idx="12">
                  <c:v>-2.8150113791657105E-2</c:v>
                </c:pt>
                <c:pt idx="13">
                  <c:v>-2.5057908564491527E-2</c:v>
                </c:pt>
                <c:pt idx="14">
                  <c:v>-2.768588373084846E-2</c:v>
                </c:pt>
                <c:pt idx="15">
                  <c:v>5.5801749114987587E-3</c:v>
                </c:pt>
                <c:pt idx="16">
                  <c:v>2.0665274440656134E-2</c:v>
                </c:pt>
                <c:pt idx="17">
                  <c:v>7.440541068548967E-3</c:v>
                </c:pt>
                <c:pt idx="18">
                  <c:v>1.278692839175477E-2</c:v>
                </c:pt>
                <c:pt idx="19">
                  <c:v>4.9173622497484359E-2</c:v>
                </c:pt>
                <c:pt idx="20">
                  <c:v>4.7607818396393498E-2</c:v>
                </c:pt>
                <c:pt idx="21">
                  <c:v>-7.6886670190603468E-3</c:v>
                </c:pt>
                <c:pt idx="22">
                  <c:v>-1.652910155556242E-4</c:v>
                </c:pt>
                <c:pt idx="23">
                  <c:v>-4.539477736136277E-3</c:v>
                </c:pt>
                <c:pt idx="24">
                  <c:v>3.1044288698344857E-2</c:v>
                </c:pt>
                <c:pt idx="25">
                  <c:v>-2.2151285972835666E-3</c:v>
                </c:pt>
                <c:pt idx="26">
                  <c:v>-9.297958291954167E-2</c:v>
                </c:pt>
                <c:pt idx="27">
                  <c:v>7.1632732939868049E-3</c:v>
                </c:pt>
                <c:pt idx="28">
                  <c:v>1.3349357022782726E-2</c:v>
                </c:pt>
                <c:pt idx="29">
                  <c:v>-1.2493691883127767E-2</c:v>
                </c:pt>
                <c:pt idx="30">
                  <c:v>-1.8009501770125169E-2</c:v>
                </c:pt>
                <c:pt idx="31">
                  <c:v>-3.9467334743418903E-2</c:v>
                </c:pt>
                <c:pt idx="32">
                  <c:v>-7.343204288850913E-2</c:v>
                </c:pt>
                <c:pt idx="33">
                  <c:v>-3.0629049366305949E-2</c:v>
                </c:pt>
                <c:pt idx="34">
                  <c:v>2.4341394394149063E-2</c:v>
                </c:pt>
                <c:pt idx="35">
                  <c:v>-1.1568742300152479E-2</c:v>
                </c:pt>
                <c:pt idx="36">
                  <c:v>-2.2459511984473934E-2</c:v>
                </c:pt>
                <c:pt idx="37">
                  <c:v>1.8629685974534738E-2</c:v>
                </c:pt>
                <c:pt idx="38">
                  <c:v>6.1136304965003774E-3</c:v>
                </c:pt>
                <c:pt idx="39">
                  <c:v>3.1779940105669979E-2</c:v>
                </c:pt>
                <c:pt idx="40">
                  <c:v>4.2975637210545869E-2</c:v>
                </c:pt>
                <c:pt idx="41">
                  <c:v>-9.5520781656279752E-3</c:v>
                </c:pt>
                <c:pt idx="42">
                  <c:v>-1.5117659555009766E-2</c:v>
                </c:pt>
                <c:pt idx="43">
                  <c:v>-1.3577894275101698E-2</c:v>
                </c:pt>
                <c:pt idx="44">
                  <c:v>-1.6159143637583639E-2</c:v>
                </c:pt>
                <c:pt idx="45">
                  <c:v>-2.0372585764707907E-2</c:v>
                </c:pt>
                <c:pt idx="46">
                  <c:v>-2.506404919645E-2</c:v>
                </c:pt>
                <c:pt idx="47">
                  <c:v>-1.8947927197553227E-2</c:v>
                </c:pt>
                <c:pt idx="48">
                  <c:v>-1.7851148066489131E-2</c:v>
                </c:pt>
                <c:pt idx="49">
                  <c:v>-2.5190978900095473E-2</c:v>
                </c:pt>
                <c:pt idx="50">
                  <c:v>-2.8821313420548833E-2</c:v>
                </c:pt>
                <c:pt idx="51">
                  <c:v>-8.1173704430375082E-2</c:v>
                </c:pt>
                <c:pt idx="52">
                  <c:v>-5.4082649816891148E-3</c:v>
                </c:pt>
                <c:pt idx="53">
                  <c:v>-3.0873536134430779E-2</c:v>
                </c:pt>
                <c:pt idx="54">
                  <c:v>2.1414416635305855E-3</c:v>
                </c:pt>
                <c:pt idx="55">
                  <c:v>3.9196093274656008E-2</c:v>
                </c:pt>
                <c:pt idx="56">
                  <c:v>5.4665488980527144E-2</c:v>
                </c:pt>
                <c:pt idx="57">
                  <c:v>7.0830347072075028E-2</c:v>
                </c:pt>
                <c:pt idx="58">
                  <c:v>9.4823040507471035E-2</c:v>
                </c:pt>
                <c:pt idx="59">
                  <c:v>7.4025015916451053E-2</c:v>
                </c:pt>
                <c:pt idx="60">
                  <c:v>6.676772009268106E-2</c:v>
                </c:pt>
                <c:pt idx="61">
                  <c:v>4.1383311991062044E-2</c:v>
                </c:pt>
                <c:pt idx="62">
                  <c:v>9.2240169170560549E-2</c:v>
                </c:pt>
                <c:pt idx="63">
                  <c:v>5.5904864875074622E-2</c:v>
                </c:pt>
                <c:pt idx="64">
                  <c:v>2.8599635823429281E-2</c:v>
                </c:pt>
                <c:pt idx="65">
                  <c:v>5.5479481327086688E-2</c:v>
                </c:pt>
                <c:pt idx="66">
                  <c:v>3.1656672545159026E-2</c:v>
                </c:pt>
                <c:pt idx="67">
                  <c:v>1.0965697342426139E-2</c:v>
                </c:pt>
                <c:pt idx="68">
                  <c:v>9.7511479776333232E-3</c:v>
                </c:pt>
                <c:pt idx="69">
                  <c:v>3.8671290727952723E-2</c:v>
                </c:pt>
                <c:pt idx="70">
                  <c:v>3.0798610316418618E-2</c:v>
                </c:pt>
                <c:pt idx="71">
                  <c:v>7.2357785425463561E-2</c:v>
                </c:pt>
                <c:pt idx="72">
                  <c:v>0.12746549945548047</c:v>
                </c:pt>
                <c:pt idx="73">
                  <c:v>-3.77034940105343E-2</c:v>
                </c:pt>
                <c:pt idx="74">
                  <c:v>2.4909624727325053E-2</c:v>
                </c:pt>
                <c:pt idx="75">
                  <c:v>-2.4303318718937206E-2</c:v>
                </c:pt>
                <c:pt idx="76">
                  <c:v>-8.6272245621568544E-2</c:v>
                </c:pt>
                <c:pt idx="77">
                  <c:v>-3.7437140107066114E-3</c:v>
                </c:pt>
                <c:pt idx="78">
                  <c:v>-0.13814335563181679</c:v>
                </c:pt>
                <c:pt idx="79">
                  <c:v>-0.18882841476522749</c:v>
                </c:pt>
                <c:pt idx="80">
                  <c:v>-0.18272477875658133</c:v>
                </c:pt>
                <c:pt idx="81">
                  <c:v>-0.10768548994622762</c:v>
                </c:pt>
                <c:pt idx="82">
                  <c:v>-6.706818868480191E-2</c:v>
                </c:pt>
                <c:pt idx="83">
                  <c:v>-9.3296618277857846E-2</c:v>
                </c:pt>
                <c:pt idx="84">
                  <c:v>2.9021247998084476E-3</c:v>
                </c:pt>
                <c:pt idx="85">
                  <c:v>-0.10860992361685362</c:v>
                </c:pt>
                <c:pt idx="86">
                  <c:v>-6.7846471142974707E-2</c:v>
                </c:pt>
                <c:pt idx="87">
                  <c:v>-1.3875116098585494E-2</c:v>
                </c:pt>
                <c:pt idx="88">
                  <c:v>-1.4252169168182505E-2</c:v>
                </c:pt>
                <c:pt idx="89">
                  <c:v>5.2996966362494291E-2</c:v>
                </c:pt>
                <c:pt idx="90">
                  <c:v>6.8577478292036531E-2</c:v>
                </c:pt>
                <c:pt idx="91">
                  <c:v>4.9262156572870808E-2</c:v>
                </c:pt>
                <c:pt idx="92">
                  <c:v>-1.479301381901621E-2</c:v>
                </c:pt>
                <c:pt idx="93">
                  <c:v>9.993831257373742E-3</c:v>
                </c:pt>
                <c:pt idx="94">
                  <c:v>-7.8924374658964069E-3</c:v>
                </c:pt>
                <c:pt idx="95">
                  <c:v>-9.0671083709281675E-4</c:v>
                </c:pt>
                <c:pt idx="96">
                  <c:v>-2.721658068958277E-2</c:v>
                </c:pt>
                <c:pt idx="97">
                  <c:v>5.1193526307180548E-2</c:v>
                </c:pt>
                <c:pt idx="98">
                  <c:v>7.4535258826587736E-2</c:v>
                </c:pt>
                <c:pt idx="99">
                  <c:v>0.10266343444367365</c:v>
                </c:pt>
                <c:pt idx="100">
                  <c:v>0.10293057229998226</c:v>
                </c:pt>
                <c:pt idx="101">
                  <c:v>6.2816164692488741E-2</c:v>
                </c:pt>
                <c:pt idx="102">
                  <c:v>3.3301369891956867E-2</c:v>
                </c:pt>
                <c:pt idx="103">
                  <c:v>-1.5226625712514874E-2</c:v>
                </c:pt>
                <c:pt idx="104">
                  <c:v>-5.8785990821156986E-2</c:v>
                </c:pt>
                <c:pt idx="105">
                  <c:v>1.0157616407870051E-2</c:v>
                </c:pt>
                <c:pt idx="106">
                  <c:v>1.6244667706379445E-2</c:v>
                </c:pt>
                <c:pt idx="107">
                  <c:v>-1.3757578362163514E-3</c:v>
                </c:pt>
                <c:pt idx="108">
                  <c:v>4.3847959933790648E-2</c:v>
                </c:pt>
                <c:pt idx="109">
                  <c:v>3.1269274208554521E-2</c:v>
                </c:pt>
                <c:pt idx="110">
                  <c:v>3.0619321893864182E-2</c:v>
                </c:pt>
                <c:pt idx="111">
                  <c:v>7.9698392677531871E-3</c:v>
                </c:pt>
                <c:pt idx="112">
                  <c:v>3.8284349369970272E-3</c:v>
                </c:pt>
                <c:pt idx="113">
                  <c:v>9.8720516752965892E-3</c:v>
                </c:pt>
                <c:pt idx="114">
                  <c:v>-2.5480968608087906E-2</c:v>
                </c:pt>
                <c:pt idx="115">
                  <c:v>-3.4096871310653754E-2</c:v>
                </c:pt>
                <c:pt idx="116">
                  <c:v>9.154663703652588E-3</c:v>
                </c:pt>
                <c:pt idx="117">
                  <c:v>-1.4044439139430764E-2</c:v>
                </c:pt>
                <c:pt idx="118">
                  <c:v>-2.4410970640435181E-2</c:v>
                </c:pt>
                <c:pt idx="119">
                  <c:v>-5.3800675342378312E-2</c:v>
                </c:pt>
                <c:pt idx="120">
                  <c:v>-4.6789750558156484E-2</c:v>
                </c:pt>
                <c:pt idx="121">
                  <c:v>-6.0709123894374883E-2</c:v>
                </c:pt>
                <c:pt idx="122">
                  <c:v>-4.2252378544651137E-2</c:v>
                </c:pt>
                <c:pt idx="123">
                  <c:v>-3.0799214812953224E-2</c:v>
                </c:pt>
                <c:pt idx="124">
                  <c:v>-2.2452455095102408E-2</c:v>
                </c:pt>
                <c:pt idx="125">
                  <c:v>1.7236365799917053E-2</c:v>
                </c:pt>
                <c:pt idx="126">
                  <c:v>8.3314488918588836E-3</c:v>
                </c:pt>
                <c:pt idx="127">
                  <c:v>7.3184833064843247E-3</c:v>
                </c:pt>
                <c:pt idx="128">
                  <c:v>3.8125939454685565E-2</c:v>
                </c:pt>
                <c:pt idx="129">
                  <c:v>-5.2244695983976186E-3</c:v>
                </c:pt>
                <c:pt idx="130">
                  <c:v>8.4921905082318005E-3</c:v>
                </c:pt>
                <c:pt idx="131">
                  <c:v>3.6253205326017834E-2</c:v>
                </c:pt>
                <c:pt idx="132">
                  <c:v>2.9182957155260425E-2</c:v>
                </c:pt>
                <c:pt idx="133">
                  <c:v>5.0111929534912392E-2</c:v>
                </c:pt>
                <c:pt idx="134">
                  <c:v>3.1965103225807923E-2</c:v>
                </c:pt>
                <c:pt idx="135">
                  <c:v>4.6108625312903939E-2</c:v>
                </c:pt>
                <c:pt idx="136">
                  <c:v>1.6978734786251337E-2</c:v>
                </c:pt>
                <c:pt idx="137">
                  <c:v>3.4784656211643394E-2</c:v>
                </c:pt>
                <c:pt idx="138">
                  <c:v>2.6675344303441761E-3</c:v>
                </c:pt>
                <c:pt idx="139">
                  <c:v>-1.023549441484306E-3</c:v>
                </c:pt>
                <c:pt idx="140">
                  <c:v>2.6277797042126849E-3</c:v>
                </c:pt>
                <c:pt idx="141">
                  <c:v>-3.1901735825332622E-3</c:v>
                </c:pt>
                <c:pt idx="142">
                  <c:v>-3.73376527331164E-2</c:v>
                </c:pt>
                <c:pt idx="143">
                  <c:v>-5.4369308359282442E-2</c:v>
                </c:pt>
                <c:pt idx="144">
                  <c:v>-2.8997549971135683E-2</c:v>
                </c:pt>
                <c:pt idx="145">
                  <c:v>5.6329049731278502E-3</c:v>
                </c:pt>
                <c:pt idx="146">
                  <c:v>2.5179556281099025E-2</c:v>
                </c:pt>
                <c:pt idx="147">
                  <c:v>2.9538299500384113E-2</c:v>
                </c:pt>
                <c:pt idx="148">
                  <c:v>1.504543183918905E-2</c:v>
                </c:pt>
                <c:pt idx="149">
                  <c:v>-2.0476969370115228E-2</c:v>
                </c:pt>
                <c:pt idx="150">
                  <c:v>9.2041989371463018E-3</c:v>
                </c:pt>
                <c:pt idx="151">
                  <c:v>-1.4414423727089343E-3</c:v>
                </c:pt>
                <c:pt idx="152">
                  <c:v>-2.0958363401305746E-2</c:v>
                </c:pt>
                <c:pt idx="153">
                  <c:v>-4.6413038536256224E-2</c:v>
                </c:pt>
                <c:pt idx="154">
                  <c:v>-4.0301106738592551E-2</c:v>
                </c:pt>
                <c:pt idx="155">
                  <c:v>1.6821259235317854E-3</c:v>
                </c:pt>
                <c:pt idx="156">
                  <c:v>-1.9613160307235589E-2</c:v>
                </c:pt>
                <c:pt idx="157">
                  <c:v>-2.0913975142089924E-2</c:v>
                </c:pt>
                <c:pt idx="158">
                  <c:v>1.4004944956466758E-2</c:v>
                </c:pt>
                <c:pt idx="159">
                  <c:v>7.0717049609818616E-3</c:v>
                </c:pt>
                <c:pt idx="160">
                  <c:v>1.6097216700039496E-4</c:v>
                </c:pt>
                <c:pt idx="161">
                  <c:v>2.8524500202925296E-2</c:v>
                </c:pt>
                <c:pt idx="162">
                  <c:v>9.3404459918406957E-3</c:v>
                </c:pt>
                <c:pt idx="163">
                  <c:v>1.015523579643407E-2</c:v>
                </c:pt>
                <c:pt idx="164">
                  <c:v>-8.1785171990258476E-3</c:v>
                </c:pt>
                <c:pt idx="165">
                  <c:v>-3.2399251113711003E-2</c:v>
                </c:pt>
                <c:pt idx="166">
                  <c:v>-4.1019967479215325E-2</c:v>
                </c:pt>
                <c:pt idx="167">
                  <c:v>-4.3268424146962303E-2</c:v>
                </c:pt>
                <c:pt idx="168">
                  <c:v>-3.3392209621858626E-2</c:v>
                </c:pt>
                <c:pt idx="169">
                  <c:v>1.2823977254168284E-2</c:v>
                </c:pt>
                <c:pt idx="170">
                  <c:v>-2.8742120204192645E-2</c:v>
                </c:pt>
                <c:pt idx="171">
                  <c:v>2.8082183223148149E-2</c:v>
                </c:pt>
                <c:pt idx="172">
                  <c:v>3.0323860324621421E-4</c:v>
                </c:pt>
                <c:pt idx="173">
                  <c:v>8.7271527186025821E-3</c:v>
                </c:pt>
                <c:pt idx="174">
                  <c:v>1.1458718693106107E-2</c:v>
                </c:pt>
                <c:pt idx="175">
                  <c:v>-1.690193141740437E-2</c:v>
                </c:pt>
                <c:pt idx="176">
                  <c:v>7.4965657112660011E-3</c:v>
                </c:pt>
                <c:pt idx="177">
                  <c:v>6.5677704748363652E-3</c:v>
                </c:pt>
                <c:pt idx="178">
                  <c:v>3.0098597370644242E-2</c:v>
                </c:pt>
                <c:pt idx="179">
                  <c:v>3.9785631217609918E-2</c:v>
                </c:pt>
                <c:pt idx="180">
                  <c:v>3.5173523947143792E-2</c:v>
                </c:pt>
                <c:pt idx="181">
                  <c:v>3.5911103566048652E-2</c:v>
                </c:pt>
                <c:pt idx="182">
                  <c:v>2.2774934722990636E-2</c:v>
                </c:pt>
                <c:pt idx="183">
                  <c:v>4.8403912480665667E-3</c:v>
                </c:pt>
                <c:pt idx="184">
                  <c:v>7.5061713048185652E-4</c:v>
                </c:pt>
                <c:pt idx="185">
                  <c:v>1.4769611449665376E-3</c:v>
                </c:pt>
                <c:pt idx="186">
                  <c:v>1.2464990433205259E-2</c:v>
                </c:pt>
                <c:pt idx="187">
                  <c:v>-1.33332010347047E-2</c:v>
                </c:pt>
                <c:pt idx="188">
                  <c:v>8.7603012350676579E-3</c:v>
                </c:pt>
                <c:pt idx="189">
                  <c:v>-6.5516223695318843E-3</c:v>
                </c:pt>
                <c:pt idx="190">
                  <c:v>-8.8800820664882707E-3</c:v>
                </c:pt>
                <c:pt idx="191">
                  <c:v>-2.3663792177179843E-2</c:v>
                </c:pt>
                <c:pt idx="192">
                  <c:v>-2.2407818540088442E-2</c:v>
                </c:pt>
                <c:pt idx="193">
                  <c:v>6.1052659072657889E-4</c:v>
                </c:pt>
                <c:pt idx="194">
                  <c:v>-2.3903026474757283E-2</c:v>
                </c:pt>
                <c:pt idx="195">
                  <c:v>1.7182430607862287E-2</c:v>
                </c:pt>
                <c:pt idx="196">
                  <c:v>3.0379545954986042E-2</c:v>
                </c:pt>
                <c:pt idx="197">
                  <c:v>1.2298780524023556E-2</c:v>
                </c:pt>
                <c:pt idx="198">
                  <c:v>2.7289538431638505E-3</c:v>
                </c:pt>
                <c:pt idx="199">
                  <c:v>3.5127903052902809E-3</c:v>
                </c:pt>
                <c:pt idx="200">
                  <c:v>-2.0867829378286018E-2</c:v>
                </c:pt>
                <c:pt idx="201">
                  <c:v>-2.5486665740022119E-3</c:v>
                </c:pt>
                <c:pt idx="202">
                  <c:v>1.7703977162922158E-2</c:v>
                </c:pt>
                <c:pt idx="203">
                  <c:v>-8.4111629536565147E-3</c:v>
                </c:pt>
                <c:pt idx="204">
                  <c:v>-1.1154996619275437E-2</c:v>
                </c:pt>
                <c:pt idx="205">
                  <c:v>1.3365722213695364E-2</c:v>
                </c:pt>
                <c:pt idx="206">
                  <c:v>1.9066722415894688E-2</c:v>
                </c:pt>
                <c:pt idx="207">
                  <c:v>3.5824609892831205E-2</c:v>
                </c:pt>
                <c:pt idx="208">
                  <c:v>3.9815242808460383E-2</c:v>
                </c:pt>
                <c:pt idx="209">
                  <c:v>5.3671608296115281E-2</c:v>
                </c:pt>
                <c:pt idx="210">
                  <c:v>4.2433199141235889E-2</c:v>
                </c:pt>
                <c:pt idx="211">
                  <c:v>2.5283819131018959E-2</c:v>
                </c:pt>
                <c:pt idx="212">
                  <c:v>1.0159463949422687E-2</c:v>
                </c:pt>
                <c:pt idx="213">
                  <c:v>6.3953797584543892E-2</c:v>
                </c:pt>
                <c:pt idx="214">
                  <c:v>-1.8090850574090211E-2</c:v>
                </c:pt>
                <c:pt idx="215">
                  <c:v>-7.8851428563407211E-2</c:v>
                </c:pt>
                <c:pt idx="216">
                  <c:v>-0.16156340765275701</c:v>
                </c:pt>
                <c:pt idx="217">
                  <c:v>-0.10264107437675918</c:v>
                </c:pt>
                <c:pt idx="218">
                  <c:v>-9.2255345637031638E-2</c:v>
                </c:pt>
                <c:pt idx="219">
                  <c:v>-7.8993557817536697E-2</c:v>
                </c:pt>
                <c:pt idx="220">
                  <c:v>-3.22707640234281E-2</c:v>
                </c:pt>
                <c:pt idx="221">
                  <c:v>7.7754662119756901E-2</c:v>
                </c:pt>
                <c:pt idx="222">
                  <c:v>-1.9701402314600713E-2</c:v>
                </c:pt>
                <c:pt idx="223">
                  <c:v>-3.0810601656094505E-2</c:v>
                </c:pt>
                <c:pt idx="224">
                  <c:v>1.9482871338533769E-2</c:v>
                </c:pt>
                <c:pt idx="225">
                  <c:v>3.414255774600683E-2</c:v>
                </c:pt>
                <c:pt idx="226">
                  <c:v>3.8891771623280391E-2</c:v>
                </c:pt>
                <c:pt idx="227">
                  <c:v>3.1080643352101589E-3</c:v>
                </c:pt>
                <c:pt idx="228">
                  <c:v>4.8611014078741022E-3</c:v>
                </c:pt>
                <c:pt idx="229">
                  <c:v>-9.463032284482864E-3</c:v>
                </c:pt>
                <c:pt idx="230">
                  <c:v>-2.7318029708418123E-2</c:v>
                </c:pt>
                <c:pt idx="231">
                  <c:v>-1.6193044235727427E-2</c:v>
                </c:pt>
                <c:pt idx="232">
                  <c:v>-2.95755545999139E-2</c:v>
                </c:pt>
                <c:pt idx="233">
                  <c:v>-1.8705873191333211E-2</c:v>
                </c:pt>
                <c:pt idx="234">
                  <c:v>-1.9568256739114886E-2</c:v>
                </c:pt>
                <c:pt idx="235">
                  <c:v>-3.1309297661483271E-2</c:v>
                </c:pt>
                <c:pt idx="236">
                  <c:v>-2.634466262891344E-2</c:v>
                </c:pt>
                <c:pt idx="237">
                  <c:v>-2.407330845860578E-2</c:v>
                </c:pt>
                <c:pt idx="238">
                  <c:v>-4.6236051075524642E-2</c:v>
                </c:pt>
                <c:pt idx="239">
                  <c:v>-3.2718249658865162E-2</c:v>
                </c:pt>
                <c:pt idx="240">
                  <c:v>-4.9700604453652986E-2</c:v>
                </c:pt>
                <c:pt idx="241">
                  <c:v>-4.0405810336507031E-2</c:v>
                </c:pt>
                <c:pt idx="242">
                  <c:v>-2.6581743210121189E-2</c:v>
                </c:pt>
                <c:pt idx="243">
                  <c:v>-1.7229169934408262E-2</c:v>
                </c:pt>
                <c:pt idx="244">
                  <c:v>-1.2946436565588471E-2</c:v>
                </c:pt>
                <c:pt idx="245">
                  <c:v>-1.6009507372459097E-2</c:v>
                </c:pt>
                <c:pt idx="246">
                  <c:v>-5.9741041274499196E-3</c:v>
                </c:pt>
                <c:pt idx="247">
                  <c:v>2.0516260023047295E-2</c:v>
                </c:pt>
                <c:pt idx="248">
                  <c:v>3.395625082572451E-2</c:v>
                </c:pt>
                <c:pt idx="249">
                  <c:v>6.7943287588319023E-2</c:v>
                </c:pt>
                <c:pt idx="250">
                  <c:v>0.1110088550991577</c:v>
                </c:pt>
                <c:pt idx="251">
                  <c:v>0.12942475729223446</c:v>
                </c:pt>
                <c:pt idx="252">
                  <c:v>0.14581277870148668</c:v>
                </c:pt>
                <c:pt idx="253">
                  <c:v>0.23168665924849385</c:v>
                </c:pt>
                <c:pt idx="254">
                  <c:v>0.26026205592189555</c:v>
                </c:pt>
                <c:pt idx="255">
                  <c:v>0.31613438015890338</c:v>
                </c:pt>
                <c:pt idx="256">
                  <c:v>0.35304842839742356</c:v>
                </c:pt>
                <c:pt idx="257">
                  <c:v>0.46436720947206744</c:v>
                </c:pt>
                <c:pt idx="258">
                  <c:v>0.50367004639015711</c:v>
                </c:pt>
                <c:pt idx="259">
                  <c:v>0.55018080930389424</c:v>
                </c:pt>
                <c:pt idx="260">
                  <c:v>0.49873197568051708</c:v>
                </c:pt>
                <c:pt idx="261">
                  <c:v>-4.1889984660687611</c:v>
                </c:pt>
                <c:pt idx="262">
                  <c:v>8.5871722092567992E-2</c:v>
                </c:pt>
                <c:pt idx="263">
                  <c:v>0.2382765717353923</c:v>
                </c:pt>
                <c:pt idx="264">
                  <c:v>0.18718279331047505</c:v>
                </c:pt>
                <c:pt idx="265">
                  <c:v>0.55631496871836283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8EC-4759-9547-CC9DABC18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1880"/>
        <c:axId val="235125800"/>
      </c:lineChart>
      <c:catAx>
        <c:axId val="23512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2664"/>
        <c:crosses val="autoZero"/>
        <c:auto val="1"/>
        <c:lblAlgn val="ctr"/>
        <c:lblOffset val="100"/>
        <c:tickLblSkip val="12"/>
        <c:tickMarkSkip val="8"/>
        <c:noMultiLvlLbl val="0"/>
      </c:catAx>
      <c:valAx>
        <c:axId val="23512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1488"/>
        <c:crosses val="autoZero"/>
        <c:crossBetween val="between"/>
      </c:valAx>
      <c:valAx>
        <c:axId val="23512580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1880"/>
        <c:crosses val="max"/>
        <c:crossBetween val="between"/>
      </c:valAx>
      <c:catAx>
        <c:axId val="235121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1258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Prices,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237936386194872"/>
        </c:manualLayout>
      </c:layout>
      <c:lineChart>
        <c:grouping val="standard"/>
        <c:varyColors val="0"/>
        <c:ser>
          <c:idx val="1"/>
          <c:order val="0"/>
          <c:tx>
            <c:strRef>
              <c:f>'Main dataset, graphs'!$AP$8</c:f>
              <c:strCache>
                <c:ptCount val="1"/>
                <c:pt idx="0">
                  <c:v>RGDP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graphs'!$AP$9:$AP$274</c:f>
              <c:numCache>
                <c:formatCode>0.00</c:formatCode>
                <c:ptCount val="266"/>
                <c:pt idx="0">
                  <c:v>8.2047876130069142E-3</c:v>
                </c:pt>
                <c:pt idx="1">
                  <c:v>7.5732676175963576E-3</c:v>
                </c:pt>
                <c:pt idx="2">
                  <c:v>1.357045611901242E-2</c:v>
                </c:pt>
                <c:pt idx="3">
                  <c:v>2.049095440474602E-3</c:v>
                </c:pt>
                <c:pt idx="4">
                  <c:v>2.3160958682302279E-2</c:v>
                </c:pt>
                <c:pt idx="5">
                  <c:v>7.4566167555971674E-3</c:v>
                </c:pt>
                <c:pt idx="6">
                  <c:v>-5.6774124389082914E-3</c:v>
                </c:pt>
                <c:pt idx="7">
                  <c:v>-9.2950940123426307E-3</c:v>
                </c:pt>
                <c:pt idx="8">
                  <c:v>9.3813105913636008E-3</c:v>
                </c:pt>
                <c:pt idx="9">
                  <c:v>-4.1752422165526326E-3</c:v>
                </c:pt>
                <c:pt idx="10">
                  <c:v>-1.1391461859313168E-2</c:v>
                </c:pt>
                <c:pt idx="11">
                  <c:v>-2.0240329603577578E-2</c:v>
                </c:pt>
                <c:pt idx="12">
                  <c:v>-7.5444361221865819E-3</c:v>
                </c:pt>
                <c:pt idx="13">
                  <c:v>-2.7852791318011327E-2</c:v>
                </c:pt>
                <c:pt idx="14">
                  <c:v>-1.8118487236289837E-2</c:v>
                </c:pt>
                <c:pt idx="15">
                  <c:v>-1.7964919073227392E-2</c:v>
                </c:pt>
                <c:pt idx="16">
                  <c:v>-2.3744332606472796E-2</c:v>
                </c:pt>
                <c:pt idx="17">
                  <c:v>-2.059422098038155E-2</c:v>
                </c:pt>
                <c:pt idx="18">
                  <c:v>-4.5297928266823106E-3</c:v>
                </c:pt>
                <c:pt idx="19">
                  <c:v>2.168657163804788E-2</c:v>
                </c:pt>
                <c:pt idx="20">
                  <c:v>2.9201866234242146E-2</c:v>
                </c:pt>
                <c:pt idx="21">
                  <c:v>8.7634230280269065E-3</c:v>
                </c:pt>
                <c:pt idx="22">
                  <c:v>1.4325125773563485E-2</c:v>
                </c:pt>
                <c:pt idx="23">
                  <c:v>2.5691038445250669E-2</c:v>
                </c:pt>
                <c:pt idx="24">
                  <c:v>2.1039898342451124E-2</c:v>
                </c:pt>
                <c:pt idx="25">
                  <c:v>1.2324691048860359E-2</c:v>
                </c:pt>
                <c:pt idx="26">
                  <c:v>-2.6265926442636811E-3</c:v>
                </c:pt>
                <c:pt idx="27">
                  <c:v>-2.6619750725167535E-3</c:v>
                </c:pt>
                <c:pt idx="28">
                  <c:v>-1.7729572688764961E-2</c:v>
                </c:pt>
                <c:pt idx="29">
                  <c:v>-2.3221729296825089E-3</c:v>
                </c:pt>
                <c:pt idx="30">
                  <c:v>-2.0394733468943826E-2</c:v>
                </c:pt>
                <c:pt idx="31">
                  <c:v>-2.4568351411943468E-2</c:v>
                </c:pt>
                <c:pt idx="32">
                  <c:v>-2.0583067873287675E-2</c:v>
                </c:pt>
                <c:pt idx="33">
                  <c:v>2.1606828125779742E-3</c:v>
                </c:pt>
                <c:pt idx="34">
                  <c:v>8.7548800205663468E-3</c:v>
                </c:pt>
                <c:pt idx="35">
                  <c:v>1.1537407186601456E-2</c:v>
                </c:pt>
                <c:pt idx="36">
                  <c:v>6.736101173920872E-3</c:v>
                </c:pt>
                <c:pt idx="37">
                  <c:v>1.4420036431531003E-2</c:v>
                </c:pt>
                <c:pt idx="38">
                  <c:v>9.2925933836891517E-3</c:v>
                </c:pt>
                <c:pt idx="39">
                  <c:v>2.8092567375352928E-2</c:v>
                </c:pt>
                <c:pt idx="40">
                  <c:v>2.0576383042678614E-2</c:v>
                </c:pt>
                <c:pt idx="41">
                  <c:v>-2.0172299111287373E-4</c:v>
                </c:pt>
                <c:pt idx="42">
                  <c:v>-1.3407857336584783E-3</c:v>
                </c:pt>
                <c:pt idx="43">
                  <c:v>1.0097843742180146E-2</c:v>
                </c:pt>
                <c:pt idx="44">
                  <c:v>2.8545862324413918E-4</c:v>
                </c:pt>
                <c:pt idx="45">
                  <c:v>-6.8833389748004237E-3</c:v>
                </c:pt>
                <c:pt idx="46">
                  <c:v>-1.2678823545195783E-2</c:v>
                </c:pt>
                <c:pt idx="47">
                  <c:v>-2.6507066730580675E-2</c:v>
                </c:pt>
                <c:pt idx="48">
                  <c:v>-7.9828139249098484E-3</c:v>
                </c:pt>
                <c:pt idx="49">
                  <c:v>-7.3509943198732941E-3</c:v>
                </c:pt>
                <c:pt idx="50">
                  <c:v>-8.4271193371971975E-3</c:v>
                </c:pt>
                <c:pt idx="51">
                  <c:v>-1.9665770843545261E-2</c:v>
                </c:pt>
                <c:pt idx="52">
                  <c:v>1.6359699916991488E-2</c:v>
                </c:pt>
                <c:pt idx="53">
                  <c:v>4.4083958129430556E-3</c:v>
                </c:pt>
                <c:pt idx="54">
                  <c:v>1.1885489481073819E-2</c:v>
                </c:pt>
                <c:pt idx="55">
                  <c:v>1.3700935546204107E-2</c:v>
                </c:pt>
                <c:pt idx="56">
                  <c:v>-7.0279635031855747E-3</c:v>
                </c:pt>
                <c:pt idx="57">
                  <c:v>-2.4290279846184148E-4</c:v>
                </c:pt>
                <c:pt idx="58">
                  <c:v>-1.1696071755515902E-3</c:v>
                </c:pt>
                <c:pt idx="59">
                  <c:v>-1.2036589385425955E-2</c:v>
                </c:pt>
                <c:pt idx="60">
                  <c:v>-2.0886435655185664E-2</c:v>
                </c:pt>
                <c:pt idx="61">
                  <c:v>-1.335228104226438E-2</c:v>
                </c:pt>
                <c:pt idx="62">
                  <c:v>-2.5758484609781362E-3</c:v>
                </c:pt>
                <c:pt idx="63">
                  <c:v>-1.7635956057890922E-3</c:v>
                </c:pt>
                <c:pt idx="64">
                  <c:v>-1.9908472022972745E-2</c:v>
                </c:pt>
                <c:pt idx="65">
                  <c:v>-7.0562891114978044E-3</c:v>
                </c:pt>
                <c:pt idx="66">
                  <c:v>4.3962273921405171E-3</c:v>
                </c:pt>
                <c:pt idx="67">
                  <c:v>-2.5300041460631917E-3</c:v>
                </c:pt>
                <c:pt idx="68">
                  <c:v>-9.7753273704128674E-3</c:v>
                </c:pt>
                <c:pt idx="69">
                  <c:v>6.1683500362139654E-3</c:v>
                </c:pt>
                <c:pt idx="70">
                  <c:v>9.0063475571753315E-3</c:v>
                </c:pt>
                <c:pt idx="71">
                  <c:v>1.6562399449000509E-2</c:v>
                </c:pt>
                <c:pt idx="72">
                  <c:v>6.2524890946608735E-2</c:v>
                </c:pt>
                <c:pt idx="73">
                  <c:v>4.807952631486323E-2</c:v>
                </c:pt>
                <c:pt idx="74">
                  <c:v>3.4805073819992316E-2</c:v>
                </c:pt>
                <c:pt idx="75">
                  <c:v>2.5594837759614464E-2</c:v>
                </c:pt>
                <c:pt idx="76">
                  <c:v>-6.6991932388464903E-3</c:v>
                </c:pt>
                <c:pt idx="77">
                  <c:v>1.1171667198080826E-2</c:v>
                </c:pt>
                <c:pt idx="78">
                  <c:v>6.9011277511386027E-3</c:v>
                </c:pt>
                <c:pt idx="79">
                  <c:v>-1.134946204591003E-2</c:v>
                </c:pt>
                <c:pt idx="80">
                  <c:v>-8.6373338291654278E-3</c:v>
                </c:pt>
                <c:pt idx="81">
                  <c:v>-3.1858285095458072E-2</c:v>
                </c:pt>
                <c:pt idx="82">
                  <c:v>-3.8705218547205433E-2</c:v>
                </c:pt>
                <c:pt idx="83">
                  <c:v>-2.9049615577795507E-2</c:v>
                </c:pt>
                <c:pt idx="84">
                  <c:v>-1.6659231681156683E-2</c:v>
                </c:pt>
                <c:pt idx="85">
                  <c:v>-2.6118742078852009E-2</c:v>
                </c:pt>
                <c:pt idx="86">
                  <c:v>-1.9028168137333878E-2</c:v>
                </c:pt>
                <c:pt idx="87">
                  <c:v>3.4434143944395146E-4</c:v>
                </c:pt>
                <c:pt idx="88">
                  <c:v>-2.521291468591258E-3</c:v>
                </c:pt>
                <c:pt idx="89">
                  <c:v>-1.5130233423125361E-2</c:v>
                </c:pt>
                <c:pt idx="90">
                  <c:v>-1.3938732336221449E-2</c:v>
                </c:pt>
                <c:pt idx="91">
                  <c:v>-7.6432154759764614E-4</c:v>
                </c:pt>
                <c:pt idx="92">
                  <c:v>4.526635434972448E-3</c:v>
                </c:pt>
                <c:pt idx="93">
                  <c:v>9.5217682266763859E-3</c:v>
                </c:pt>
                <c:pt idx="94">
                  <c:v>1.8532557425080753E-2</c:v>
                </c:pt>
                <c:pt idx="95">
                  <c:v>2.6100803067514278E-2</c:v>
                </c:pt>
                <c:pt idx="96">
                  <c:v>1.6394827452154814E-2</c:v>
                </c:pt>
                <c:pt idx="97">
                  <c:v>5.7492528905488172E-2</c:v>
                </c:pt>
                <c:pt idx="98">
                  <c:v>2.7939350136778174E-2</c:v>
                </c:pt>
                <c:pt idx="99">
                  <c:v>3.6415894296355944E-2</c:v>
                </c:pt>
                <c:pt idx="100">
                  <c:v>2.5110317826481321E-2</c:v>
                </c:pt>
                <c:pt idx="101">
                  <c:v>-1.162287428986275E-4</c:v>
                </c:pt>
                <c:pt idx="102">
                  <c:v>-2.4061712044254335E-3</c:v>
                </c:pt>
                <c:pt idx="103">
                  <c:v>-1.7819073953967646E-2</c:v>
                </c:pt>
                <c:pt idx="104">
                  <c:v>-2.108782982402424E-2</c:v>
                </c:pt>
                <c:pt idx="105">
                  <c:v>-2.085723620506208E-2</c:v>
                </c:pt>
                <c:pt idx="106">
                  <c:v>-1.301027452238479E-2</c:v>
                </c:pt>
                <c:pt idx="107">
                  <c:v>-1.708511468670082E-2</c:v>
                </c:pt>
                <c:pt idx="108">
                  <c:v>-2.0948350046245068E-2</c:v>
                </c:pt>
                <c:pt idx="109">
                  <c:v>-1.5166634355795239E-2</c:v>
                </c:pt>
                <c:pt idx="110">
                  <c:v>-1.6808121960835365E-2</c:v>
                </c:pt>
                <c:pt idx="111">
                  <c:v>-1.5101755231603065E-2</c:v>
                </c:pt>
                <c:pt idx="112">
                  <c:v>-2.8553730404539124E-3</c:v>
                </c:pt>
                <c:pt idx="113">
                  <c:v>-3.1569911616387003E-3</c:v>
                </c:pt>
                <c:pt idx="114">
                  <c:v>6.4944309769288111E-4</c:v>
                </c:pt>
                <c:pt idx="115">
                  <c:v>2.4337828683727025E-3</c:v>
                </c:pt>
                <c:pt idx="116">
                  <c:v>3.4364834438935787E-3</c:v>
                </c:pt>
                <c:pt idx="117">
                  <c:v>-1.3301849437064917E-2</c:v>
                </c:pt>
                <c:pt idx="118">
                  <c:v>-1.5408762090306283E-2</c:v>
                </c:pt>
                <c:pt idx="119">
                  <c:v>-6.1400595597120855E-3</c:v>
                </c:pt>
                <c:pt idx="120">
                  <c:v>-6.692640810674888E-3</c:v>
                </c:pt>
                <c:pt idx="121">
                  <c:v>4.7703268269163601E-3</c:v>
                </c:pt>
                <c:pt idx="122">
                  <c:v>-4.2820283190749819E-3</c:v>
                </c:pt>
                <c:pt idx="123">
                  <c:v>-1.0104532524543686E-2</c:v>
                </c:pt>
                <c:pt idx="124">
                  <c:v>-7.7428739310398953E-3</c:v>
                </c:pt>
                <c:pt idx="125">
                  <c:v>-1.0528497476094856E-2</c:v>
                </c:pt>
                <c:pt idx="126">
                  <c:v>-1.5726309401209448E-2</c:v>
                </c:pt>
                <c:pt idx="127">
                  <c:v>-9.2195023703638412E-3</c:v>
                </c:pt>
                <c:pt idx="128">
                  <c:v>-8.0301341587141195E-3</c:v>
                </c:pt>
                <c:pt idx="129">
                  <c:v>-3.7912793665721978E-3</c:v>
                </c:pt>
                <c:pt idx="130">
                  <c:v>1.1150719400413678E-2</c:v>
                </c:pt>
                <c:pt idx="131">
                  <c:v>1.2361155602688356E-2</c:v>
                </c:pt>
                <c:pt idx="132">
                  <c:v>2.2209590877970697E-2</c:v>
                </c:pt>
                <c:pt idx="133">
                  <c:v>1.9314362980066946E-2</c:v>
                </c:pt>
                <c:pt idx="134">
                  <c:v>2.6338613438168679E-2</c:v>
                </c:pt>
                <c:pt idx="135">
                  <c:v>2.9092213090107677E-2</c:v>
                </c:pt>
                <c:pt idx="136">
                  <c:v>2.6890110789459243E-2</c:v>
                </c:pt>
                <c:pt idx="137">
                  <c:v>2.7712899573486993E-2</c:v>
                </c:pt>
                <c:pt idx="138">
                  <c:v>2.384753265345374E-2</c:v>
                </c:pt>
                <c:pt idx="139">
                  <c:v>1.9490358724889134E-2</c:v>
                </c:pt>
                <c:pt idx="140">
                  <c:v>2.1676134731842822E-2</c:v>
                </c:pt>
                <c:pt idx="141">
                  <c:v>2.2792495640107546E-2</c:v>
                </c:pt>
                <c:pt idx="142">
                  <c:v>8.6263691150918476E-3</c:v>
                </c:pt>
                <c:pt idx="143">
                  <c:v>2.5805853126303901E-3</c:v>
                </c:pt>
                <c:pt idx="144">
                  <c:v>-3.93836432141903E-3</c:v>
                </c:pt>
                <c:pt idx="145">
                  <c:v>-8.7470627914747467E-3</c:v>
                </c:pt>
                <c:pt idx="146">
                  <c:v>-1.4401419585013286E-2</c:v>
                </c:pt>
                <c:pt idx="147">
                  <c:v>-1.4499357397758317E-2</c:v>
                </c:pt>
                <c:pt idx="148">
                  <c:v>-1.8693819190589878E-2</c:v>
                </c:pt>
                <c:pt idx="149">
                  <c:v>-2.316798226712713E-2</c:v>
                </c:pt>
                <c:pt idx="150">
                  <c:v>-2.1095164396006894E-2</c:v>
                </c:pt>
                <c:pt idx="151">
                  <c:v>-1.6874958365187709E-2</c:v>
                </c:pt>
                <c:pt idx="152">
                  <c:v>-1.4001309730632627E-2</c:v>
                </c:pt>
                <c:pt idx="153">
                  <c:v>-1.4852048750954694E-2</c:v>
                </c:pt>
                <c:pt idx="154">
                  <c:v>-1.2159229026194041E-2</c:v>
                </c:pt>
                <c:pt idx="155">
                  <c:v>-1.0197883612018899E-2</c:v>
                </c:pt>
                <c:pt idx="156">
                  <c:v>-4.2788472025847568E-3</c:v>
                </c:pt>
                <c:pt idx="157">
                  <c:v>1.462337354713128E-3</c:v>
                </c:pt>
                <c:pt idx="158">
                  <c:v>4.8618899789953929E-3</c:v>
                </c:pt>
                <c:pt idx="159">
                  <c:v>5.2408365213434394E-3</c:v>
                </c:pt>
                <c:pt idx="160">
                  <c:v>1.5506348877796228E-3</c:v>
                </c:pt>
                <c:pt idx="161">
                  <c:v>-1.881327819148737E-3</c:v>
                </c:pt>
                <c:pt idx="162">
                  <c:v>2.746194665395052E-4</c:v>
                </c:pt>
                <c:pt idx="163">
                  <c:v>-6.4233066120014115E-3</c:v>
                </c:pt>
                <c:pt idx="164">
                  <c:v>-7.5293658873256675E-3</c:v>
                </c:pt>
                <c:pt idx="165">
                  <c:v>-1.2948340621189658E-2</c:v>
                </c:pt>
                <c:pt idx="166">
                  <c:v>-9.4262855577920135E-3</c:v>
                </c:pt>
                <c:pt idx="167">
                  <c:v>-5.5442671632484064E-3</c:v>
                </c:pt>
                <c:pt idx="168">
                  <c:v>5.3622814490719151E-3</c:v>
                </c:pt>
                <c:pt idx="169">
                  <c:v>4.7205065084092723E-3</c:v>
                </c:pt>
                <c:pt idx="170">
                  <c:v>2.8772948792301634E-3</c:v>
                </c:pt>
                <c:pt idx="171">
                  <c:v>5.3864677874386757E-3</c:v>
                </c:pt>
                <c:pt idx="172">
                  <c:v>5.5813141006684219E-3</c:v>
                </c:pt>
                <c:pt idx="173">
                  <c:v>6.8701880354726796E-3</c:v>
                </c:pt>
                <c:pt idx="174">
                  <c:v>4.1056734273254847E-3</c:v>
                </c:pt>
                <c:pt idx="175">
                  <c:v>5.2367744461374599E-3</c:v>
                </c:pt>
                <c:pt idx="176">
                  <c:v>2.2943199815177451E-3</c:v>
                </c:pt>
                <c:pt idx="177">
                  <c:v>-4.3565752561356419E-3</c:v>
                </c:pt>
                <c:pt idx="178">
                  <c:v>4.1416060733805438E-3</c:v>
                </c:pt>
                <c:pt idx="179">
                  <c:v>1.0720030164094396E-2</c:v>
                </c:pt>
                <c:pt idx="180">
                  <c:v>9.4929012882243313E-3</c:v>
                </c:pt>
                <c:pt idx="181">
                  <c:v>7.2517990722733572E-3</c:v>
                </c:pt>
                <c:pt idx="182">
                  <c:v>3.2845113382151681E-3</c:v>
                </c:pt>
                <c:pt idx="183">
                  <c:v>-2.9889022932287901E-3</c:v>
                </c:pt>
                <c:pt idx="184">
                  <c:v>1.7567466644905494E-3</c:v>
                </c:pt>
                <c:pt idx="185">
                  <c:v>1.8260773986433776E-3</c:v>
                </c:pt>
                <c:pt idx="186">
                  <c:v>1.2309024846590688E-3</c:v>
                </c:pt>
                <c:pt idx="187">
                  <c:v>-2.6194768875971164E-3</c:v>
                </c:pt>
                <c:pt idx="188">
                  <c:v>-5.5920908959325999E-3</c:v>
                </c:pt>
                <c:pt idx="189">
                  <c:v>-7.914434154843164E-3</c:v>
                </c:pt>
                <c:pt idx="190">
                  <c:v>-8.9898412880042855E-3</c:v>
                </c:pt>
                <c:pt idx="191">
                  <c:v>-7.3359654437119559E-3</c:v>
                </c:pt>
                <c:pt idx="192">
                  <c:v>-6.5750774887458618E-3</c:v>
                </c:pt>
                <c:pt idx="193">
                  <c:v>-4.7820150867572409E-3</c:v>
                </c:pt>
                <c:pt idx="194">
                  <c:v>-6.0553009427088966E-4</c:v>
                </c:pt>
                <c:pt idx="195">
                  <c:v>2.9493845615338188E-3</c:v>
                </c:pt>
                <c:pt idx="196">
                  <c:v>-5.8748596688573684E-4</c:v>
                </c:pt>
                <c:pt idx="197">
                  <c:v>-2.7475097326821185E-3</c:v>
                </c:pt>
                <c:pt idx="198">
                  <c:v>-7.4563628065753562E-3</c:v>
                </c:pt>
                <c:pt idx="199">
                  <c:v>-1.0667817966412585E-2</c:v>
                </c:pt>
                <c:pt idx="200">
                  <c:v>-8.1085055947713869E-3</c:v>
                </c:pt>
                <c:pt idx="201">
                  <c:v>-2.6060696507475001E-3</c:v>
                </c:pt>
                <c:pt idx="202">
                  <c:v>4.090282140753132E-3</c:v>
                </c:pt>
                <c:pt idx="203">
                  <c:v>1.2341983807520052E-2</c:v>
                </c:pt>
                <c:pt idx="204">
                  <c:v>1.3099072663576905E-2</c:v>
                </c:pt>
                <c:pt idx="205">
                  <c:v>1.0922447717096162E-2</c:v>
                </c:pt>
                <c:pt idx="206">
                  <c:v>8.4624380319482384E-3</c:v>
                </c:pt>
                <c:pt idx="207">
                  <c:v>9.9672940709556457E-3</c:v>
                </c:pt>
                <c:pt idx="208">
                  <c:v>1.7003215901308266E-2</c:v>
                </c:pt>
                <c:pt idx="209">
                  <c:v>2.1105067463928151E-2</c:v>
                </c:pt>
                <c:pt idx="210">
                  <c:v>2.6503820967736402E-2</c:v>
                </c:pt>
                <c:pt idx="211">
                  <c:v>2.9803539260210954E-2</c:v>
                </c:pt>
                <c:pt idx="212">
                  <c:v>3.4421115994815565E-2</c:v>
                </c:pt>
                <c:pt idx="213">
                  <c:v>2.8101919601061454E-2</c:v>
                </c:pt>
                <c:pt idx="214">
                  <c:v>1.2583578221148528E-2</c:v>
                </c:pt>
                <c:pt idx="215">
                  <c:v>-9.1344769414689608E-3</c:v>
                </c:pt>
                <c:pt idx="216">
                  <c:v>-2.6576974200006376E-2</c:v>
                </c:pt>
                <c:pt idx="217">
                  <c:v>-2.8598619583739548E-2</c:v>
                </c:pt>
                <c:pt idx="218">
                  <c:v>-2.7750768388687064E-2</c:v>
                </c:pt>
                <c:pt idx="219">
                  <c:v>-2.5513829823335499E-2</c:v>
                </c:pt>
                <c:pt idx="220">
                  <c:v>-2.0023677154597408E-2</c:v>
                </c:pt>
                <c:pt idx="221">
                  <c:v>-1.1433936981360304E-2</c:v>
                </c:pt>
                <c:pt idx="222">
                  <c:v>-5.0144751654794817E-3</c:v>
                </c:pt>
                <c:pt idx="223">
                  <c:v>-7.3409801898769445E-3</c:v>
                </c:pt>
                <c:pt idx="224">
                  <c:v>-5.7680755848465992E-3</c:v>
                </c:pt>
                <c:pt idx="225">
                  <c:v>-7.6864137352750106E-3</c:v>
                </c:pt>
                <c:pt idx="226">
                  <c:v>-7.7481096993636811E-3</c:v>
                </c:pt>
                <c:pt idx="227">
                  <c:v>-9.5594231412761133E-3</c:v>
                </c:pt>
                <c:pt idx="228">
                  <c:v>-5.8818815236652E-3</c:v>
                </c:pt>
                <c:pt idx="229">
                  <c:v>-1.132156669221196E-2</c:v>
                </c:pt>
                <c:pt idx="230">
                  <c:v>-3.7083167725651123E-3</c:v>
                </c:pt>
                <c:pt idx="231">
                  <c:v>-1.0675817016336353E-2</c:v>
                </c:pt>
                <c:pt idx="232">
                  <c:v>-1.0892669536884725E-2</c:v>
                </c:pt>
                <c:pt idx="233">
                  <c:v>-7.585595369999254E-3</c:v>
                </c:pt>
                <c:pt idx="234">
                  <c:v>-3.4640290266079177E-3</c:v>
                </c:pt>
                <c:pt idx="235">
                  <c:v>-2.949568171883854E-3</c:v>
                </c:pt>
                <c:pt idx="236">
                  <c:v>-2.49190635150498E-4</c:v>
                </c:pt>
                <c:pt idx="237">
                  <c:v>8.4271218159237549E-4</c:v>
                </c:pt>
                <c:pt idx="238">
                  <c:v>3.0962368590436995E-4</c:v>
                </c:pt>
                <c:pt idx="239">
                  <c:v>9.5343631158684161E-4</c:v>
                </c:pt>
                <c:pt idx="240">
                  <c:v>9.4957127827655086E-4</c:v>
                </c:pt>
                <c:pt idx="241">
                  <c:v>3.2180962843781913E-3</c:v>
                </c:pt>
                <c:pt idx="242">
                  <c:v>1.9859541188633756E-3</c:v>
                </c:pt>
                <c:pt idx="243">
                  <c:v>4.5224687496840943E-3</c:v>
                </c:pt>
                <c:pt idx="244">
                  <c:v>2.0786581061074116E-3</c:v>
                </c:pt>
                <c:pt idx="245">
                  <c:v>2.5481786547647545E-3</c:v>
                </c:pt>
                <c:pt idx="246">
                  <c:v>1.6163833774811565E-3</c:v>
                </c:pt>
                <c:pt idx="247">
                  <c:v>4.1173709566493244E-3</c:v>
                </c:pt>
                <c:pt idx="248">
                  <c:v>6.90797867440196E-3</c:v>
                </c:pt>
                <c:pt idx="249">
                  <c:v>7.2560797752760919E-3</c:v>
                </c:pt>
                <c:pt idx="250">
                  <c:v>9.2890407048749069E-3</c:v>
                </c:pt>
                <c:pt idx="251">
                  <c:v>1.1791246851986514E-2</c:v>
                </c:pt>
                <c:pt idx="252">
                  <c:v>1.2151763550427575E-2</c:v>
                </c:pt>
                <c:pt idx="253">
                  <c:v>1.5725991968610131E-2</c:v>
                </c:pt>
                <c:pt idx="254">
                  <c:v>2.211567223733546E-2</c:v>
                </c:pt>
                <c:pt idx="255">
                  <c:v>2.572280803740945E-2</c:v>
                </c:pt>
                <c:pt idx="256">
                  <c:v>3.2647874918925623E-2</c:v>
                </c:pt>
                <c:pt idx="257">
                  <c:v>3.6764380664029872E-2</c:v>
                </c:pt>
                <c:pt idx="258">
                  <c:v>4.409777268304893E-2</c:v>
                </c:pt>
                <c:pt idx="259">
                  <c:v>4.7328155690642859E-2</c:v>
                </c:pt>
                <c:pt idx="260">
                  <c:v>2.2148914409923393E-2</c:v>
                </c:pt>
                <c:pt idx="261">
                  <c:v>-0.19095503421100979</c:v>
                </c:pt>
                <c:pt idx="262">
                  <c:v>-3.0071948931770009E-2</c:v>
                </c:pt>
                <c:pt idx="263">
                  <c:v>-1.3904804436682738E-2</c:v>
                </c:pt>
                <c:pt idx="264">
                  <c:v>-2.6167276317277555E-2</c:v>
                </c:pt>
                <c:pt idx="265">
                  <c:v>2.412241251025371E-2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514-4652-913B-8B712777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5016"/>
        <c:axId val="235122272"/>
      </c:lineChart>
      <c:lineChart>
        <c:grouping val="standard"/>
        <c:varyColors val="0"/>
        <c:ser>
          <c:idx val="0"/>
          <c:order val="1"/>
          <c:tx>
            <c:v>Prices (RHS)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graphs'!$A$9:$A$274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'Main dataset, graphs'!$AV$9:$AV$274</c:f>
              <c:numCache>
                <c:formatCode>0.00</c:formatCode>
                <c:ptCount val="266"/>
                <c:pt idx="0">
                  <c:v>-2.1782530447896242E-2</c:v>
                </c:pt>
                <c:pt idx="1">
                  <c:v>-3.1883606089498251E-2</c:v>
                </c:pt>
                <c:pt idx="2">
                  <c:v>-1.7278455059198894E-2</c:v>
                </c:pt>
                <c:pt idx="3">
                  <c:v>-3.2212096233443788E-3</c:v>
                </c:pt>
                <c:pt idx="4">
                  <c:v>-1.3170019979936498E-2</c:v>
                </c:pt>
                <c:pt idx="5">
                  <c:v>5.495164860420676E-4</c:v>
                </c:pt>
                <c:pt idx="6">
                  <c:v>1.3920508067152726E-2</c:v>
                </c:pt>
                <c:pt idx="7">
                  <c:v>2.7021513016696863E-2</c:v>
                </c:pt>
                <c:pt idx="8">
                  <c:v>-4.5309768738979184E-3</c:v>
                </c:pt>
                <c:pt idx="9">
                  <c:v>9.1831144808718346E-3</c:v>
                </c:pt>
                <c:pt idx="10">
                  <c:v>2.2755610781420632E-2</c:v>
                </c:pt>
                <c:pt idx="11">
                  <c:v>3.6233504754486168E-2</c:v>
                </c:pt>
                <c:pt idx="12">
                  <c:v>2.8594815511442828E-2</c:v>
                </c:pt>
                <c:pt idx="13">
                  <c:v>2.1334625167310106E-2</c:v>
                </c:pt>
                <c:pt idx="14">
                  <c:v>1.4423938856448881E-2</c:v>
                </c:pt>
                <c:pt idx="15">
                  <c:v>7.8204275724904626E-3</c:v>
                </c:pt>
                <c:pt idx="16">
                  <c:v>1.4727473472808672E-3</c:v>
                </c:pt>
                <c:pt idx="17">
                  <c:v>1.6378075643265655E-2</c:v>
                </c:pt>
                <c:pt idx="18">
                  <c:v>-1.0680967335530589E-2</c:v>
                </c:pt>
                <c:pt idx="19">
                  <c:v>-1.6611542495366338E-2</c:v>
                </c:pt>
                <c:pt idx="20">
                  <c:v>-2.2527771929244489E-2</c:v>
                </c:pt>
                <c:pt idx="21">
                  <c:v>-7.4265771204438114E-3</c:v>
                </c:pt>
                <c:pt idx="22">
                  <c:v>-1.3451027288283957E-2</c:v>
                </c:pt>
                <c:pt idx="23">
                  <c:v>-1.9579322447887515E-2</c:v>
                </c:pt>
                <c:pt idx="24">
                  <c:v>-5.2153777174186455E-3</c:v>
                </c:pt>
                <c:pt idx="25">
                  <c:v>-1.1608732746718919E-2</c:v>
                </c:pt>
                <c:pt idx="26">
                  <c:v>2.1857528647349689E-2</c:v>
                </c:pt>
                <c:pt idx="27">
                  <c:v>-4.6303402341207889E-3</c:v>
                </c:pt>
                <c:pt idx="28">
                  <c:v>8.3267659803729632E-3</c:v>
                </c:pt>
                <c:pt idx="29">
                  <c:v>1.3097482342032674E-3</c:v>
                </c:pt>
                <c:pt idx="30">
                  <c:v>1.3522898283825358E-2</c:v>
                </c:pt>
                <c:pt idx="31">
                  <c:v>6.1128044255631675E-3</c:v>
                </c:pt>
                <c:pt idx="32">
                  <c:v>-2.0946225141483144E-2</c:v>
                </c:pt>
                <c:pt idx="33">
                  <c:v>-9.4294451496750309E-3</c:v>
                </c:pt>
                <c:pt idx="34">
                  <c:v>-1.760753408326976E-2</c:v>
                </c:pt>
                <c:pt idx="35">
                  <c:v>-7.0247386242050514E-3</c:v>
                </c:pt>
                <c:pt idx="36">
                  <c:v>-1.577697151480173E-2</c:v>
                </c:pt>
                <c:pt idx="37">
                  <c:v>-6.1190371115038555E-3</c:v>
                </c:pt>
                <c:pt idx="38">
                  <c:v>2.9286654974849391E-3</c:v>
                </c:pt>
                <c:pt idx="39">
                  <c:v>-6.6214553459758019E-3</c:v>
                </c:pt>
                <c:pt idx="40">
                  <c:v>1.6149667791525157E-3</c:v>
                </c:pt>
                <c:pt idx="41">
                  <c:v>9.3213586266696069E-3</c:v>
                </c:pt>
                <c:pt idx="42">
                  <c:v>1.6528665517838492E-2</c:v>
                </c:pt>
                <c:pt idx="43">
                  <c:v>6.1670045846982102E-3</c:v>
                </c:pt>
                <c:pt idx="44">
                  <c:v>1.2726246938845387E-2</c:v>
                </c:pt>
                <c:pt idx="45">
                  <c:v>1.8824484840622713E-2</c:v>
                </c:pt>
                <c:pt idx="46">
                  <c:v>2.4463103726003688E-2</c:v>
                </c:pt>
                <c:pt idx="47">
                  <c:v>2.9631260335928777E-2</c:v>
                </c:pt>
                <c:pt idx="48">
                  <c:v>2.0415260216377629E-3</c:v>
                </c:pt>
                <c:pt idx="49">
                  <c:v>6.682296747914096E-3</c:v>
                </c:pt>
                <c:pt idx="50">
                  <c:v>-5.282953576686289E-3</c:v>
                </c:pt>
                <c:pt idx="51">
                  <c:v>-1.6525026455114222E-3</c:v>
                </c:pt>
                <c:pt idx="52">
                  <c:v>-1.4482871217027515E-2</c:v>
                </c:pt>
                <c:pt idx="53">
                  <c:v>-1.2080166228085387E-2</c:v>
                </c:pt>
                <c:pt idx="54">
                  <c:v>-1.0482668535919615E-2</c:v>
                </c:pt>
                <c:pt idx="55">
                  <c:v>-9.7211254665607871E-3</c:v>
                </c:pt>
                <c:pt idx="56">
                  <c:v>4.9950167188674843E-3</c:v>
                </c:pt>
                <c:pt idx="57">
                  <c:v>-1.0798272129985964E-2</c:v>
                </c:pt>
                <c:pt idx="58">
                  <c:v>-1.2677927309513004E-2</c:v>
                </c:pt>
                <c:pt idx="59">
                  <c:v>-1.2901241651082085E-3</c:v>
                </c:pt>
                <c:pt idx="60">
                  <c:v>8.5827307007682041E-3</c:v>
                </c:pt>
                <c:pt idx="61">
                  <c:v>1.6970334990966451E-2</c:v>
                </c:pt>
                <c:pt idx="62">
                  <c:v>1.0821551665083362E-2</c:v>
                </c:pt>
                <c:pt idx="63">
                  <c:v>1.6620896433227283E-2</c:v>
                </c:pt>
                <c:pt idx="64">
                  <c:v>2.0944478172364445E-2</c:v>
                </c:pt>
                <c:pt idx="65">
                  <c:v>1.1508346204641917E-2</c:v>
                </c:pt>
                <c:pt idx="66">
                  <c:v>9.9592969909778617E-4</c:v>
                </c:pt>
                <c:pt idx="67">
                  <c:v>1.3204909233937023E-3</c:v>
                </c:pt>
                <c:pt idx="68">
                  <c:v>-1.1675769624163834E-2</c:v>
                </c:pt>
                <c:pt idx="69">
                  <c:v>-1.4375425383469587E-2</c:v>
                </c:pt>
                <c:pt idx="70">
                  <c:v>-3.0089821745633127E-2</c:v>
                </c:pt>
                <c:pt idx="71">
                  <c:v>-1.4019515515137027E-2</c:v>
                </c:pt>
                <c:pt idx="72">
                  <c:v>-3.2861403659555588E-2</c:v>
                </c:pt>
                <c:pt idx="73">
                  <c:v>-6.3809777373035725E-2</c:v>
                </c:pt>
                <c:pt idx="74">
                  <c:v>-5.3945918380497559E-2</c:v>
                </c:pt>
                <c:pt idx="75">
                  <c:v>-4.7047061112721167E-2</c:v>
                </c:pt>
                <c:pt idx="76">
                  <c:v>-6.2142411376373552E-2</c:v>
                </c:pt>
                <c:pt idx="77">
                  <c:v>-5.0537816171966288E-2</c:v>
                </c:pt>
                <c:pt idx="78">
                  <c:v>-3.3223903079125705E-2</c:v>
                </c:pt>
                <c:pt idx="79">
                  <c:v>-1.1171034855576245E-2</c:v>
                </c:pt>
                <c:pt idx="80">
                  <c:v>1.4716182754819673E-2</c:v>
                </c:pt>
                <c:pt idx="81">
                  <c:v>4.3624900742184725E-2</c:v>
                </c:pt>
                <c:pt idx="82">
                  <c:v>4.7442323607164383E-2</c:v>
                </c:pt>
                <c:pt idx="83">
                  <c:v>4.9473525172976096E-2</c:v>
                </c:pt>
                <c:pt idx="84">
                  <c:v>4.3555329533662146E-2</c:v>
                </c:pt>
                <c:pt idx="85">
                  <c:v>3.6779238817609805E-2</c:v>
                </c:pt>
                <c:pt idx="86">
                  <c:v>2.3203524667596565E-2</c:v>
                </c:pt>
                <c:pt idx="87">
                  <c:v>2.1173915277837185E-2</c:v>
                </c:pt>
                <c:pt idx="88">
                  <c:v>1.8240306405864715E-2</c:v>
                </c:pt>
                <c:pt idx="89">
                  <c:v>1.9988259039579681E-2</c:v>
                </c:pt>
                <c:pt idx="90">
                  <c:v>4.7325893163443489E-3</c:v>
                </c:pt>
                <c:pt idx="91">
                  <c:v>-5.3841007327632973E-3</c:v>
                </c:pt>
                <c:pt idx="92">
                  <c:v>-5.707745531634778E-3</c:v>
                </c:pt>
                <c:pt idx="93">
                  <c:v>-1.1766316611000249E-2</c:v>
                </c:pt>
                <c:pt idx="94">
                  <c:v>-3.2629977922531861E-2</c:v>
                </c:pt>
                <c:pt idx="95">
                  <c:v>-4.3885744605606458E-2</c:v>
                </c:pt>
                <c:pt idx="96">
                  <c:v>-4.1612813004579863E-2</c:v>
                </c:pt>
                <c:pt idx="97">
                  <c:v>-5.3368103082466867E-2</c:v>
                </c:pt>
                <c:pt idx="98">
                  <c:v>-1.0308672619963044E-2</c:v>
                </c:pt>
                <c:pt idx="99">
                  <c:v>-3.0455032154783623E-3</c:v>
                </c:pt>
                <c:pt idx="100">
                  <c:v>1.1008163348338762E-2</c:v>
                </c:pt>
                <c:pt idx="101">
                  <c:v>2.7535235633614707E-2</c:v>
                </c:pt>
                <c:pt idx="102">
                  <c:v>3.2600312836604584E-2</c:v>
                </c:pt>
                <c:pt idx="103">
                  <c:v>4.7590772376365997E-2</c:v>
                </c:pt>
                <c:pt idx="104">
                  <c:v>4.5947154626977404E-2</c:v>
                </c:pt>
                <c:pt idx="105">
                  <c:v>3.5430838259499886E-2</c:v>
                </c:pt>
                <c:pt idx="106">
                  <c:v>2.5957328952700198E-2</c:v>
                </c:pt>
                <c:pt idx="107">
                  <c:v>3.2802319808768132E-2</c:v>
                </c:pt>
                <c:pt idx="108">
                  <c:v>3.4108275179506986E-2</c:v>
                </c:pt>
                <c:pt idx="109">
                  <c:v>2.1540635731980728E-2</c:v>
                </c:pt>
                <c:pt idx="110">
                  <c:v>1.5878141234704657E-2</c:v>
                </c:pt>
                <c:pt idx="111">
                  <c:v>1.6802961490812951E-2</c:v>
                </c:pt>
                <c:pt idx="112">
                  <c:v>1.5586139915558128E-2</c:v>
                </c:pt>
                <c:pt idx="113">
                  <c:v>1.2384142227008788E-3</c:v>
                </c:pt>
                <c:pt idx="114">
                  <c:v>-1.2571131753658094E-3</c:v>
                </c:pt>
                <c:pt idx="115">
                  <c:v>-5.0277391655484394E-4</c:v>
                </c:pt>
                <c:pt idx="116">
                  <c:v>-1.5415917582743077E-2</c:v>
                </c:pt>
                <c:pt idx="117">
                  <c:v>-5.7422858047484482E-4</c:v>
                </c:pt>
                <c:pt idx="118">
                  <c:v>-6.6833777089585489E-3</c:v>
                </c:pt>
                <c:pt idx="119">
                  <c:v>-4.7969902231677075E-3</c:v>
                </c:pt>
                <c:pt idx="120">
                  <c:v>-1.8107560315262727E-2</c:v>
                </c:pt>
                <c:pt idx="121">
                  <c:v>-5.9807653257766269E-3</c:v>
                </c:pt>
                <c:pt idx="122">
                  <c:v>-4.1450348952114524E-3</c:v>
                </c:pt>
                <c:pt idx="123">
                  <c:v>-6.5944747488000388E-5</c:v>
                </c:pt>
                <c:pt idx="124">
                  <c:v>-1.3063438021001073E-2</c:v>
                </c:pt>
                <c:pt idx="125">
                  <c:v>-1.6535350927104897E-2</c:v>
                </c:pt>
                <c:pt idx="126">
                  <c:v>-1.787977298791299E-2</c:v>
                </c:pt>
                <c:pt idx="127">
                  <c:v>-1.7225582715710175E-2</c:v>
                </c:pt>
                <c:pt idx="128">
                  <c:v>-2.1607113470283767E-2</c:v>
                </c:pt>
                <c:pt idx="129">
                  <c:v>-1.7219739277592794E-2</c:v>
                </c:pt>
                <c:pt idx="130">
                  <c:v>-1.5660727740926195E-2</c:v>
                </c:pt>
                <c:pt idx="131">
                  <c:v>-1.9022128704299313E-2</c:v>
                </c:pt>
                <c:pt idx="132">
                  <c:v>-2.4953694389803438E-2</c:v>
                </c:pt>
                <c:pt idx="133">
                  <c:v>-2.2564747493443171E-2</c:v>
                </c:pt>
                <c:pt idx="134">
                  <c:v>-1.8566239458498668E-2</c:v>
                </c:pt>
                <c:pt idx="135">
                  <c:v>-1.0952419173539063E-2</c:v>
                </c:pt>
                <c:pt idx="136">
                  <c:v>-1.0014622619474167E-2</c:v>
                </c:pt>
                <c:pt idx="137">
                  <c:v>-1.3366476502523206E-2</c:v>
                </c:pt>
                <c:pt idx="138">
                  <c:v>-3.0483041550501966E-3</c:v>
                </c:pt>
                <c:pt idx="139">
                  <c:v>2.9396583211203087E-3</c:v>
                </c:pt>
                <c:pt idx="140">
                  <c:v>1.1827715743999434E-3</c:v>
                </c:pt>
                <c:pt idx="141">
                  <c:v>8.8189142047494506E-3</c:v>
                </c:pt>
                <c:pt idx="142">
                  <c:v>2.3540990259442562E-2</c:v>
                </c:pt>
                <c:pt idx="143">
                  <c:v>1.4990894479959493E-2</c:v>
                </c:pt>
                <c:pt idx="144">
                  <c:v>2.2764678188267773E-2</c:v>
                </c:pt>
                <c:pt idx="145">
                  <c:v>2.3812498440820562E-2</c:v>
                </c:pt>
                <c:pt idx="146">
                  <c:v>2.3583845440146689E-2</c:v>
                </c:pt>
                <c:pt idx="147">
                  <c:v>2.3849520303580007E-2</c:v>
                </c:pt>
                <c:pt idx="148">
                  <c:v>2.2959273296595306E-2</c:v>
                </c:pt>
                <c:pt idx="149">
                  <c:v>1.5996805852017459E-2</c:v>
                </c:pt>
                <c:pt idx="150">
                  <c:v>3.0085504106782679E-3</c:v>
                </c:pt>
                <c:pt idx="151">
                  <c:v>2.2160371061517026E-3</c:v>
                </c:pt>
                <c:pt idx="152">
                  <c:v>1.0061689821974973E-2</c:v>
                </c:pt>
                <c:pt idx="153">
                  <c:v>4.3833609317633915E-4</c:v>
                </c:pt>
                <c:pt idx="154">
                  <c:v>2.6312970651192202E-3</c:v>
                </c:pt>
                <c:pt idx="155">
                  <c:v>3.7739933296609962E-4</c:v>
                </c:pt>
                <c:pt idx="156">
                  <c:v>-3.0948935380799014E-3</c:v>
                </c:pt>
                <c:pt idx="157">
                  <c:v>-1.2608319599194395E-2</c:v>
                </c:pt>
                <c:pt idx="158">
                  <c:v>-1.7001671278043418E-2</c:v>
                </c:pt>
                <c:pt idx="159">
                  <c:v>-8.4124111253238709E-3</c:v>
                </c:pt>
                <c:pt idx="160">
                  <c:v>-1.2279398462596625E-2</c:v>
                </c:pt>
                <c:pt idx="161">
                  <c:v>-9.6305580243454258E-3</c:v>
                </c:pt>
                <c:pt idx="162">
                  <c:v>-6.8027031964623674E-3</c:v>
                </c:pt>
                <c:pt idx="163">
                  <c:v>-2.2602362518302499E-3</c:v>
                </c:pt>
                <c:pt idx="164">
                  <c:v>2.4363361289534424E-3</c:v>
                </c:pt>
                <c:pt idx="165">
                  <c:v>1.630066852477885E-2</c:v>
                </c:pt>
                <c:pt idx="166">
                  <c:v>1.9754622073007155E-2</c:v>
                </c:pt>
                <c:pt idx="167">
                  <c:v>1.8960431426407354E-2</c:v>
                </c:pt>
                <c:pt idx="168">
                  <c:v>5.1379441302223938E-4</c:v>
                </c:pt>
                <c:pt idx="169">
                  <c:v>-4.3510101776629284E-3</c:v>
                </c:pt>
                <c:pt idx="170">
                  <c:v>1.4740440851850778E-2</c:v>
                </c:pt>
                <c:pt idx="171">
                  <c:v>-1.2167115307219589E-2</c:v>
                </c:pt>
                <c:pt idx="172">
                  <c:v>-9.1802816703925316E-3</c:v>
                </c:pt>
                <c:pt idx="173">
                  <c:v>-7.6728691471732446E-3</c:v>
                </c:pt>
                <c:pt idx="174">
                  <c:v>-3.2031813304937984E-3</c:v>
                </c:pt>
                <c:pt idx="175">
                  <c:v>9.9815389403650201E-3</c:v>
                </c:pt>
                <c:pt idx="176">
                  <c:v>5.5465915586436765E-3</c:v>
                </c:pt>
                <c:pt idx="177">
                  <c:v>-4.7945806643605593E-3</c:v>
                </c:pt>
                <c:pt idx="178">
                  <c:v>-1.0838425067551505E-2</c:v>
                </c:pt>
                <c:pt idx="179">
                  <c:v>-1.1102978246305462E-2</c:v>
                </c:pt>
                <c:pt idx="180">
                  <c:v>1.4626486929891769E-4</c:v>
                </c:pt>
                <c:pt idx="181">
                  <c:v>1.0150469585159527E-3</c:v>
                </c:pt>
                <c:pt idx="182">
                  <c:v>2.8168315892340701E-4</c:v>
                </c:pt>
                <c:pt idx="183">
                  <c:v>-2.0546022537448749E-3</c:v>
                </c:pt>
                <c:pt idx="184">
                  <c:v>-8.8746147860634395E-3</c:v>
                </c:pt>
                <c:pt idx="185">
                  <c:v>1.2783284671717965E-3</c:v>
                </c:pt>
                <c:pt idx="186">
                  <c:v>-7.3122594967820476E-3</c:v>
                </c:pt>
                <c:pt idx="187">
                  <c:v>-6.1571978709942243E-3</c:v>
                </c:pt>
                <c:pt idx="188">
                  <c:v>-5.2376571533683247E-3</c:v>
                </c:pt>
                <c:pt idx="189">
                  <c:v>-4.5522657265255617E-3</c:v>
                </c:pt>
                <c:pt idx="190">
                  <c:v>-1.3147415205922997E-3</c:v>
                </c:pt>
                <c:pt idx="191">
                  <c:v>-1.0962815649975255E-3</c:v>
                </c:pt>
                <c:pt idx="192">
                  <c:v>-1.0913897842730336E-3</c:v>
                </c:pt>
                <c:pt idx="193">
                  <c:v>-4.0270749577988596E-3</c:v>
                </c:pt>
                <c:pt idx="194">
                  <c:v>-1.6857499398614806E-3</c:v>
                </c:pt>
                <c:pt idx="195">
                  <c:v>-9.1275582872363259E-4</c:v>
                </c:pt>
                <c:pt idx="196">
                  <c:v>-7.0506320170000691E-3</c:v>
                </c:pt>
                <c:pt idx="197">
                  <c:v>1.420286344032462E-3</c:v>
                </c:pt>
                <c:pt idx="198">
                  <c:v>-9.7210648117496135E-4</c:v>
                </c:pt>
                <c:pt idx="199">
                  <c:v>1.7908225941880573E-3</c:v>
                </c:pt>
                <c:pt idx="200">
                  <c:v>-3.4380522477706066E-3</c:v>
                </c:pt>
                <c:pt idx="201">
                  <c:v>5.5685892000756354E-3</c:v>
                </c:pt>
                <c:pt idx="202">
                  <c:v>-4.947637251924597E-3</c:v>
                </c:pt>
                <c:pt idx="203">
                  <c:v>-1.9039752189087267E-5</c:v>
                </c:pt>
                <c:pt idx="204">
                  <c:v>-2.8531991644644705E-3</c:v>
                </c:pt>
                <c:pt idx="205">
                  <c:v>1.9051840729211733E-3</c:v>
                </c:pt>
                <c:pt idx="206">
                  <c:v>2.8193247664809462E-3</c:v>
                </c:pt>
                <c:pt idx="207">
                  <c:v>1.240576111489311E-3</c:v>
                </c:pt>
                <c:pt idx="208">
                  <c:v>-2.9484988319339323E-4</c:v>
                </c:pt>
                <c:pt idx="209">
                  <c:v>-5.3812723657564732E-4</c:v>
                </c:pt>
                <c:pt idx="210">
                  <c:v>1.7265771187924273E-3</c:v>
                </c:pt>
                <c:pt idx="211">
                  <c:v>4.0359525256157269E-3</c:v>
                </c:pt>
                <c:pt idx="212">
                  <c:v>7.6067282323872831E-3</c:v>
                </c:pt>
                <c:pt idx="213">
                  <c:v>2.8838723084101403E-3</c:v>
                </c:pt>
                <c:pt idx="214">
                  <c:v>7.8385977320127864E-3</c:v>
                </c:pt>
                <c:pt idx="215">
                  <c:v>1.1668376697944183E-2</c:v>
                </c:pt>
                <c:pt idx="216">
                  <c:v>2.7003318025213829E-3</c:v>
                </c:pt>
                <c:pt idx="217">
                  <c:v>2.118002595836721E-3</c:v>
                </c:pt>
                <c:pt idx="218">
                  <c:v>6.3210605283972043E-3</c:v>
                </c:pt>
                <c:pt idx="219">
                  <c:v>-4.4927217360912763E-3</c:v>
                </c:pt>
                <c:pt idx="220">
                  <c:v>-5.023504865064865E-5</c:v>
                </c:pt>
                <c:pt idx="221">
                  <c:v>2.130360754396321E-3</c:v>
                </c:pt>
                <c:pt idx="222">
                  <c:v>-5.9533198952452793E-3</c:v>
                </c:pt>
                <c:pt idx="223">
                  <c:v>-3.5867745066138212E-3</c:v>
                </c:pt>
                <c:pt idx="224">
                  <c:v>7.8847620801472118E-3</c:v>
                </c:pt>
                <c:pt idx="225">
                  <c:v>-3.253366979102168E-3</c:v>
                </c:pt>
                <c:pt idx="226">
                  <c:v>-2.9969579619804065E-3</c:v>
                </c:pt>
                <c:pt idx="227">
                  <c:v>1.7976092713993808E-3</c:v>
                </c:pt>
                <c:pt idx="228">
                  <c:v>-4.585719463102933E-3</c:v>
                </c:pt>
                <c:pt idx="229">
                  <c:v>-1.9594385164030115E-3</c:v>
                </c:pt>
                <c:pt idx="230">
                  <c:v>2.886205626780658E-3</c:v>
                </c:pt>
                <c:pt idx="231">
                  <c:v>4.411059188027977E-3</c:v>
                </c:pt>
                <c:pt idx="232">
                  <c:v>4.7000741290226244E-4</c:v>
                </c:pt>
                <c:pt idx="233">
                  <c:v>-2.336637824188692E-3</c:v>
                </c:pt>
                <c:pt idx="234">
                  <c:v>4.7037315337217223E-3</c:v>
                </c:pt>
                <c:pt idx="235">
                  <c:v>7.3421895139320625E-3</c:v>
                </c:pt>
                <c:pt idx="236">
                  <c:v>5.6545748648550997E-3</c:v>
                </c:pt>
                <c:pt idx="237">
                  <c:v>3.9606051220282268E-3</c:v>
                </c:pt>
                <c:pt idx="238">
                  <c:v>6.5208437167729727E-3</c:v>
                </c:pt>
                <c:pt idx="239">
                  <c:v>4.8105301011247548E-4</c:v>
                </c:pt>
                <c:pt idx="240">
                  <c:v>-2.4163977053079932E-3</c:v>
                </c:pt>
                <c:pt idx="241">
                  <c:v>9.8026098361625458E-4</c:v>
                </c:pt>
                <c:pt idx="242">
                  <c:v>-5.3076582606674805E-3</c:v>
                </c:pt>
                <c:pt idx="243">
                  <c:v>-1.3866412362861347E-2</c:v>
                </c:pt>
                <c:pt idx="244">
                  <c:v>-6.6483842038760343E-3</c:v>
                </c:pt>
                <c:pt idx="245">
                  <c:v>-7.7410348365436477E-4</c:v>
                </c:pt>
                <c:pt idx="246">
                  <c:v>-1.3995817179219827E-3</c:v>
                </c:pt>
                <c:pt idx="247">
                  <c:v>8.7840366370794953E-4</c:v>
                </c:pt>
                <c:pt idx="248">
                  <c:v>-1.6032104104546363E-4</c:v>
                </c:pt>
                <c:pt idx="249">
                  <c:v>-4.4838569856038291E-3</c:v>
                </c:pt>
                <c:pt idx="250">
                  <c:v>-6.9582714314240235E-3</c:v>
                </c:pt>
                <c:pt idx="251">
                  <c:v>-1.5146346506567099E-3</c:v>
                </c:pt>
                <c:pt idx="252">
                  <c:v>-3.4285718298434631E-3</c:v>
                </c:pt>
                <c:pt idx="253">
                  <c:v>-3.5530323782868578E-3</c:v>
                </c:pt>
                <c:pt idx="254">
                  <c:v>-3.9101230815266064E-3</c:v>
                </c:pt>
                <c:pt idx="255">
                  <c:v>-8.4616539497224252E-3</c:v>
                </c:pt>
                <c:pt idx="256">
                  <c:v>-7.2644061046505115E-3</c:v>
                </c:pt>
                <c:pt idx="257">
                  <c:v>-1.0219232365544784E-2</c:v>
                </c:pt>
                <c:pt idx="258">
                  <c:v>-1.0408339647475451E-2</c:v>
                </c:pt>
                <c:pt idx="259">
                  <c:v>-1.5626107488786012E-2</c:v>
                </c:pt>
                <c:pt idx="260">
                  <c:v>-8.3872824721504813E-3</c:v>
                </c:pt>
                <c:pt idx="261">
                  <c:v>5.648512056461108E-2</c:v>
                </c:pt>
                <c:pt idx="262">
                  <c:v>1.464631682323958E-2</c:v>
                </c:pt>
                <c:pt idx="263">
                  <c:v>2.6971642459514555E-3</c:v>
                </c:pt>
                <c:pt idx="264">
                  <c:v>9.2169361015601581E-3</c:v>
                </c:pt>
                <c:pt idx="265">
                  <c:v>-9.1388955681477313E-3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14-4652-913B-8B7127770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6976"/>
        <c:axId val="235126584"/>
      </c:lineChart>
      <c:catAx>
        <c:axId val="235125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2272"/>
        <c:crosses val="autoZero"/>
        <c:auto val="1"/>
        <c:lblAlgn val="ctr"/>
        <c:lblOffset val="100"/>
        <c:tickLblSkip val="12"/>
        <c:tickMarkSkip val="8"/>
        <c:noMultiLvlLbl val="0"/>
      </c:catAx>
      <c:valAx>
        <c:axId val="2351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5016"/>
        <c:crosses val="autoZero"/>
        <c:crossBetween val="between"/>
      </c:valAx>
      <c:valAx>
        <c:axId val="23512658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6976"/>
        <c:crosses val="max"/>
        <c:crossBetween val="between"/>
      </c:valAx>
      <c:catAx>
        <c:axId val="235126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126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Business cylces of </a:t>
            </a:r>
            <a:r>
              <a:rPr lang="en-US" b="1" baseline="0"/>
              <a:t>GDP and Employment, 1955-2021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74909338182566"/>
          <c:y val="0.13649761353169396"/>
          <c:w val="0.85950927952777767"/>
          <c:h val="0.64237936386194872"/>
        </c:manualLayout>
      </c:layout>
      <c:lineChart>
        <c:grouping val="standard"/>
        <c:varyColors val="0"/>
        <c:ser>
          <c:idx val="1"/>
          <c:order val="0"/>
          <c:tx>
            <c:v>RGDP</c:v>
          </c:tx>
          <c:spPr>
            <a:ln w="2222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'Main dataset, graphs'!$A$9:$A$274</c15:sqref>
                  </c15:fullRef>
                </c:ext>
              </c:extLst>
              <c:f>'Main dataset, graphs'!$A$13:$A$252</c:f>
              <c:strCache>
                <c:ptCount val="240"/>
                <c:pt idx="0">
                  <c:v>Q1-1956</c:v>
                </c:pt>
                <c:pt idx="1">
                  <c:v>Q2-1956</c:v>
                </c:pt>
                <c:pt idx="2">
                  <c:v>Q3-1956</c:v>
                </c:pt>
                <c:pt idx="3">
                  <c:v>Q4-1956</c:v>
                </c:pt>
                <c:pt idx="4">
                  <c:v>Q1-1957</c:v>
                </c:pt>
                <c:pt idx="5">
                  <c:v>Q2-1957</c:v>
                </c:pt>
                <c:pt idx="6">
                  <c:v>Q3-1957</c:v>
                </c:pt>
                <c:pt idx="7">
                  <c:v>Q4-1957</c:v>
                </c:pt>
                <c:pt idx="8">
                  <c:v>Q1-1958</c:v>
                </c:pt>
                <c:pt idx="9">
                  <c:v>Q2-1958</c:v>
                </c:pt>
                <c:pt idx="10">
                  <c:v>Q3-1958</c:v>
                </c:pt>
                <c:pt idx="11">
                  <c:v>Q4-1958</c:v>
                </c:pt>
                <c:pt idx="12">
                  <c:v>Q1-1959</c:v>
                </c:pt>
                <c:pt idx="13">
                  <c:v>Q2-1959</c:v>
                </c:pt>
                <c:pt idx="14">
                  <c:v>Q3-1959</c:v>
                </c:pt>
                <c:pt idx="15">
                  <c:v>Q4-1959</c:v>
                </c:pt>
                <c:pt idx="16">
                  <c:v>Q1-1960</c:v>
                </c:pt>
                <c:pt idx="17">
                  <c:v>Q2-1960</c:v>
                </c:pt>
                <c:pt idx="18">
                  <c:v>Q3-1960</c:v>
                </c:pt>
                <c:pt idx="19">
                  <c:v>Q4-1960</c:v>
                </c:pt>
                <c:pt idx="20">
                  <c:v>Q1-1961</c:v>
                </c:pt>
                <c:pt idx="21">
                  <c:v>Q2-1961</c:v>
                </c:pt>
                <c:pt idx="22">
                  <c:v>Q3-1961</c:v>
                </c:pt>
                <c:pt idx="23">
                  <c:v>Q4-1961</c:v>
                </c:pt>
                <c:pt idx="24">
                  <c:v>Q1-1962</c:v>
                </c:pt>
                <c:pt idx="25">
                  <c:v>Q2-1962</c:v>
                </c:pt>
                <c:pt idx="26">
                  <c:v>Q3-1962</c:v>
                </c:pt>
                <c:pt idx="27">
                  <c:v>Q4-1962</c:v>
                </c:pt>
                <c:pt idx="28">
                  <c:v>Q1-1963</c:v>
                </c:pt>
                <c:pt idx="29">
                  <c:v>Q2-1963</c:v>
                </c:pt>
                <c:pt idx="30">
                  <c:v>Q3-1963</c:v>
                </c:pt>
                <c:pt idx="31">
                  <c:v>Q4-1963</c:v>
                </c:pt>
                <c:pt idx="32">
                  <c:v>Q1-1964</c:v>
                </c:pt>
                <c:pt idx="33">
                  <c:v>Q2-1964</c:v>
                </c:pt>
                <c:pt idx="34">
                  <c:v>Q3-1964</c:v>
                </c:pt>
                <c:pt idx="35">
                  <c:v>Q4-1964</c:v>
                </c:pt>
                <c:pt idx="36">
                  <c:v>Q1-1965</c:v>
                </c:pt>
                <c:pt idx="37">
                  <c:v>Q2-1965</c:v>
                </c:pt>
                <c:pt idx="38">
                  <c:v>Q3-1965</c:v>
                </c:pt>
                <c:pt idx="39">
                  <c:v>Q4-1965</c:v>
                </c:pt>
                <c:pt idx="40">
                  <c:v>Q1-1966</c:v>
                </c:pt>
                <c:pt idx="41">
                  <c:v>Q2-1966</c:v>
                </c:pt>
                <c:pt idx="42">
                  <c:v>Q3-1966</c:v>
                </c:pt>
                <c:pt idx="43">
                  <c:v>Q4-1966</c:v>
                </c:pt>
                <c:pt idx="44">
                  <c:v>Q1-1967</c:v>
                </c:pt>
                <c:pt idx="45">
                  <c:v>Q2-1967</c:v>
                </c:pt>
                <c:pt idx="46">
                  <c:v>Q3-1967</c:v>
                </c:pt>
                <c:pt idx="47">
                  <c:v>Q4-1967</c:v>
                </c:pt>
                <c:pt idx="48">
                  <c:v>Q1-1968</c:v>
                </c:pt>
                <c:pt idx="49">
                  <c:v>Q2-1968</c:v>
                </c:pt>
                <c:pt idx="50">
                  <c:v>Q3-1968</c:v>
                </c:pt>
                <c:pt idx="51">
                  <c:v>Q4-1968</c:v>
                </c:pt>
                <c:pt idx="52">
                  <c:v>Q1-1969</c:v>
                </c:pt>
                <c:pt idx="53">
                  <c:v>Q2-1969</c:v>
                </c:pt>
                <c:pt idx="54">
                  <c:v>Q3-1969</c:v>
                </c:pt>
                <c:pt idx="55">
                  <c:v>Q4-1969</c:v>
                </c:pt>
                <c:pt idx="56">
                  <c:v>Q1-1970</c:v>
                </c:pt>
                <c:pt idx="57">
                  <c:v>Q2-1970</c:v>
                </c:pt>
                <c:pt idx="58">
                  <c:v>Q3-1970</c:v>
                </c:pt>
                <c:pt idx="59">
                  <c:v>Q4-1970</c:v>
                </c:pt>
                <c:pt idx="60">
                  <c:v>Q1-1971</c:v>
                </c:pt>
                <c:pt idx="61">
                  <c:v>Q2-1971</c:v>
                </c:pt>
                <c:pt idx="62">
                  <c:v>Q3-1971</c:v>
                </c:pt>
                <c:pt idx="63">
                  <c:v>Q4-1971</c:v>
                </c:pt>
                <c:pt idx="64">
                  <c:v>Q1-1972</c:v>
                </c:pt>
                <c:pt idx="65">
                  <c:v>Q2-1972</c:v>
                </c:pt>
                <c:pt idx="66">
                  <c:v>Q3-1972</c:v>
                </c:pt>
                <c:pt idx="67">
                  <c:v>Q4-1972</c:v>
                </c:pt>
                <c:pt idx="68">
                  <c:v>Q1-1973</c:v>
                </c:pt>
                <c:pt idx="69">
                  <c:v>Q2-1973</c:v>
                </c:pt>
                <c:pt idx="70">
                  <c:v>Q3-1973</c:v>
                </c:pt>
                <c:pt idx="71">
                  <c:v>Q4-1973</c:v>
                </c:pt>
                <c:pt idx="72">
                  <c:v>Q1-1974</c:v>
                </c:pt>
                <c:pt idx="73">
                  <c:v>Q2-1974</c:v>
                </c:pt>
                <c:pt idx="74">
                  <c:v>Q3-1974</c:v>
                </c:pt>
                <c:pt idx="75">
                  <c:v>Q4-1974</c:v>
                </c:pt>
                <c:pt idx="76">
                  <c:v>Q1-1975</c:v>
                </c:pt>
                <c:pt idx="77">
                  <c:v>Q2-1975</c:v>
                </c:pt>
                <c:pt idx="78">
                  <c:v>Q3-1975</c:v>
                </c:pt>
                <c:pt idx="79">
                  <c:v>Q4-1975</c:v>
                </c:pt>
                <c:pt idx="80">
                  <c:v>Q1-1976</c:v>
                </c:pt>
                <c:pt idx="81">
                  <c:v>Q2-1976</c:v>
                </c:pt>
                <c:pt idx="82">
                  <c:v>Q3-1976</c:v>
                </c:pt>
                <c:pt idx="83">
                  <c:v>Q4-1976</c:v>
                </c:pt>
                <c:pt idx="84">
                  <c:v>Q1-1977</c:v>
                </c:pt>
                <c:pt idx="85">
                  <c:v>Q2-1977</c:v>
                </c:pt>
                <c:pt idx="86">
                  <c:v>Q3-1977</c:v>
                </c:pt>
                <c:pt idx="87">
                  <c:v>Q4-1977</c:v>
                </c:pt>
                <c:pt idx="88">
                  <c:v>Q1-1978</c:v>
                </c:pt>
                <c:pt idx="89">
                  <c:v>Q2-1978</c:v>
                </c:pt>
                <c:pt idx="90">
                  <c:v>Q3-1978</c:v>
                </c:pt>
                <c:pt idx="91">
                  <c:v>Q4-1978</c:v>
                </c:pt>
                <c:pt idx="92">
                  <c:v>Q1-1979</c:v>
                </c:pt>
                <c:pt idx="93">
                  <c:v>Q2-1979</c:v>
                </c:pt>
                <c:pt idx="94">
                  <c:v>Q3-1979</c:v>
                </c:pt>
                <c:pt idx="95">
                  <c:v>Q4-1979</c:v>
                </c:pt>
                <c:pt idx="96">
                  <c:v>Q1-1980</c:v>
                </c:pt>
                <c:pt idx="97">
                  <c:v>Q2-1980</c:v>
                </c:pt>
                <c:pt idx="98">
                  <c:v>Q3-1980</c:v>
                </c:pt>
                <c:pt idx="99">
                  <c:v>Q4-1980</c:v>
                </c:pt>
                <c:pt idx="100">
                  <c:v>Q1-1981</c:v>
                </c:pt>
                <c:pt idx="101">
                  <c:v>Q2-1981</c:v>
                </c:pt>
                <c:pt idx="102">
                  <c:v>Q3-1981</c:v>
                </c:pt>
                <c:pt idx="103">
                  <c:v>Q4-1981</c:v>
                </c:pt>
                <c:pt idx="104">
                  <c:v>Q1-1982</c:v>
                </c:pt>
                <c:pt idx="105">
                  <c:v>Q2-1982</c:v>
                </c:pt>
                <c:pt idx="106">
                  <c:v>Q3-1982</c:v>
                </c:pt>
                <c:pt idx="107">
                  <c:v>Q4-1982</c:v>
                </c:pt>
                <c:pt idx="108">
                  <c:v>Q1-1983</c:v>
                </c:pt>
                <c:pt idx="109">
                  <c:v>Q2-1983</c:v>
                </c:pt>
                <c:pt idx="110">
                  <c:v>Q3-1983</c:v>
                </c:pt>
                <c:pt idx="111">
                  <c:v>Q4-1983</c:v>
                </c:pt>
                <c:pt idx="112">
                  <c:v>Q1-1984</c:v>
                </c:pt>
                <c:pt idx="113">
                  <c:v>Q2-1984</c:v>
                </c:pt>
                <c:pt idx="114">
                  <c:v>Q3-1984</c:v>
                </c:pt>
                <c:pt idx="115">
                  <c:v>Q4-1984</c:v>
                </c:pt>
                <c:pt idx="116">
                  <c:v>Q1-1985</c:v>
                </c:pt>
                <c:pt idx="117">
                  <c:v>Q2-1985</c:v>
                </c:pt>
                <c:pt idx="118">
                  <c:v>Q3-1985</c:v>
                </c:pt>
                <c:pt idx="119">
                  <c:v>Q4-1985</c:v>
                </c:pt>
                <c:pt idx="120">
                  <c:v>Q1-1986</c:v>
                </c:pt>
                <c:pt idx="121">
                  <c:v>Q2-1986</c:v>
                </c:pt>
                <c:pt idx="122">
                  <c:v>Q3-1986</c:v>
                </c:pt>
                <c:pt idx="123">
                  <c:v>Q4-1986</c:v>
                </c:pt>
                <c:pt idx="124">
                  <c:v>Q1-1987</c:v>
                </c:pt>
                <c:pt idx="125">
                  <c:v>Q2-1987</c:v>
                </c:pt>
                <c:pt idx="126">
                  <c:v>Q3-1987</c:v>
                </c:pt>
                <c:pt idx="127">
                  <c:v>Q4-1987</c:v>
                </c:pt>
                <c:pt idx="128">
                  <c:v>Q1-1988</c:v>
                </c:pt>
                <c:pt idx="129">
                  <c:v>Q2-1988</c:v>
                </c:pt>
                <c:pt idx="130">
                  <c:v>Q3-1988</c:v>
                </c:pt>
                <c:pt idx="131">
                  <c:v>Q4-1988</c:v>
                </c:pt>
                <c:pt idx="132">
                  <c:v>Q1-1989</c:v>
                </c:pt>
                <c:pt idx="133">
                  <c:v>Q2-1989</c:v>
                </c:pt>
                <c:pt idx="134">
                  <c:v>Q3-1989</c:v>
                </c:pt>
                <c:pt idx="135">
                  <c:v>Q4-1989</c:v>
                </c:pt>
                <c:pt idx="136">
                  <c:v>Q1-1990</c:v>
                </c:pt>
                <c:pt idx="137">
                  <c:v>Q2-1990</c:v>
                </c:pt>
                <c:pt idx="138">
                  <c:v>Q3-1990</c:v>
                </c:pt>
                <c:pt idx="139">
                  <c:v>Q4-1990</c:v>
                </c:pt>
                <c:pt idx="140">
                  <c:v>Q1-1991</c:v>
                </c:pt>
                <c:pt idx="141">
                  <c:v>Q2-1991</c:v>
                </c:pt>
                <c:pt idx="142">
                  <c:v>Q3-1991</c:v>
                </c:pt>
                <c:pt idx="143">
                  <c:v>Q4-1991</c:v>
                </c:pt>
                <c:pt idx="144">
                  <c:v>Q1-1992</c:v>
                </c:pt>
                <c:pt idx="145">
                  <c:v>Q2-1992</c:v>
                </c:pt>
                <c:pt idx="146">
                  <c:v>Q3-1992</c:v>
                </c:pt>
                <c:pt idx="147">
                  <c:v>Q4-1992</c:v>
                </c:pt>
                <c:pt idx="148">
                  <c:v>Q1-1993</c:v>
                </c:pt>
                <c:pt idx="149">
                  <c:v>Q2-1993</c:v>
                </c:pt>
                <c:pt idx="150">
                  <c:v>Q3-1993</c:v>
                </c:pt>
                <c:pt idx="151">
                  <c:v>Q4-1993</c:v>
                </c:pt>
                <c:pt idx="152">
                  <c:v>Q1-1994</c:v>
                </c:pt>
                <c:pt idx="153">
                  <c:v>Q2-1994</c:v>
                </c:pt>
                <c:pt idx="154">
                  <c:v>Q3-1994</c:v>
                </c:pt>
                <c:pt idx="155">
                  <c:v>Q4-1994</c:v>
                </c:pt>
                <c:pt idx="156">
                  <c:v>Q1-1995</c:v>
                </c:pt>
                <c:pt idx="157">
                  <c:v>Q2-1995</c:v>
                </c:pt>
                <c:pt idx="158">
                  <c:v>Q3-1995</c:v>
                </c:pt>
                <c:pt idx="159">
                  <c:v>Q4-1995</c:v>
                </c:pt>
                <c:pt idx="160">
                  <c:v>Q1-1996</c:v>
                </c:pt>
                <c:pt idx="161">
                  <c:v>Q2-1996</c:v>
                </c:pt>
                <c:pt idx="162">
                  <c:v>Q3-1996</c:v>
                </c:pt>
                <c:pt idx="163">
                  <c:v>Q4-1996</c:v>
                </c:pt>
                <c:pt idx="164">
                  <c:v>Q1-1997</c:v>
                </c:pt>
                <c:pt idx="165">
                  <c:v>Q2-1997</c:v>
                </c:pt>
                <c:pt idx="166">
                  <c:v>Q3-1997</c:v>
                </c:pt>
                <c:pt idx="167">
                  <c:v>Q4-1997</c:v>
                </c:pt>
                <c:pt idx="168">
                  <c:v>Q1-1998</c:v>
                </c:pt>
                <c:pt idx="169">
                  <c:v>Q2-1998</c:v>
                </c:pt>
                <c:pt idx="170">
                  <c:v>Q3-1998</c:v>
                </c:pt>
                <c:pt idx="171">
                  <c:v>Q4-1998</c:v>
                </c:pt>
                <c:pt idx="172">
                  <c:v>Q1-1999</c:v>
                </c:pt>
                <c:pt idx="173">
                  <c:v>Q2-1999</c:v>
                </c:pt>
                <c:pt idx="174">
                  <c:v>Q3-1999</c:v>
                </c:pt>
                <c:pt idx="175">
                  <c:v>Q4-1999</c:v>
                </c:pt>
                <c:pt idx="176">
                  <c:v>Q1-2000</c:v>
                </c:pt>
                <c:pt idx="177">
                  <c:v>Q2-2000</c:v>
                </c:pt>
                <c:pt idx="178">
                  <c:v>Q3-2000</c:v>
                </c:pt>
                <c:pt idx="179">
                  <c:v>Q4-2000</c:v>
                </c:pt>
                <c:pt idx="180">
                  <c:v>Q1-2001</c:v>
                </c:pt>
                <c:pt idx="181">
                  <c:v>Q2-2001</c:v>
                </c:pt>
                <c:pt idx="182">
                  <c:v>Q3-2001</c:v>
                </c:pt>
                <c:pt idx="183">
                  <c:v>Q4-2001</c:v>
                </c:pt>
                <c:pt idx="184">
                  <c:v>Q1-2002</c:v>
                </c:pt>
                <c:pt idx="185">
                  <c:v>Q2-2002</c:v>
                </c:pt>
                <c:pt idx="186">
                  <c:v>Q3-2002</c:v>
                </c:pt>
                <c:pt idx="187">
                  <c:v>Q4-2002</c:v>
                </c:pt>
                <c:pt idx="188">
                  <c:v>Q1-2003</c:v>
                </c:pt>
                <c:pt idx="189">
                  <c:v>Q2-2003</c:v>
                </c:pt>
                <c:pt idx="190">
                  <c:v>Q3-2003</c:v>
                </c:pt>
                <c:pt idx="191">
                  <c:v>Q4-2003</c:v>
                </c:pt>
                <c:pt idx="192">
                  <c:v>Q1-2004</c:v>
                </c:pt>
                <c:pt idx="193">
                  <c:v>Q2-2004</c:v>
                </c:pt>
                <c:pt idx="194">
                  <c:v>Q3-2004</c:v>
                </c:pt>
                <c:pt idx="195">
                  <c:v>Q4-2004</c:v>
                </c:pt>
                <c:pt idx="196">
                  <c:v>Q1-2005</c:v>
                </c:pt>
                <c:pt idx="197">
                  <c:v>Q2-2005</c:v>
                </c:pt>
                <c:pt idx="198">
                  <c:v>Q3-2005</c:v>
                </c:pt>
                <c:pt idx="199">
                  <c:v>Q4-2005</c:v>
                </c:pt>
                <c:pt idx="200">
                  <c:v>Q1-2006</c:v>
                </c:pt>
                <c:pt idx="201">
                  <c:v>Q2-2006</c:v>
                </c:pt>
                <c:pt idx="202">
                  <c:v>Q3-2006</c:v>
                </c:pt>
                <c:pt idx="203">
                  <c:v>Q4-2006</c:v>
                </c:pt>
                <c:pt idx="204">
                  <c:v>Q1-2007</c:v>
                </c:pt>
                <c:pt idx="205">
                  <c:v>Q2-2007</c:v>
                </c:pt>
                <c:pt idx="206">
                  <c:v>Q3-2007</c:v>
                </c:pt>
                <c:pt idx="207">
                  <c:v>Q4-2007</c:v>
                </c:pt>
                <c:pt idx="208">
                  <c:v>Q1-2008</c:v>
                </c:pt>
                <c:pt idx="209">
                  <c:v>Q2-2008</c:v>
                </c:pt>
                <c:pt idx="210">
                  <c:v>Q3-2008</c:v>
                </c:pt>
                <c:pt idx="211">
                  <c:v>Q4-2008</c:v>
                </c:pt>
                <c:pt idx="212">
                  <c:v>Q1-2009</c:v>
                </c:pt>
                <c:pt idx="213">
                  <c:v>Q2-2009</c:v>
                </c:pt>
                <c:pt idx="214">
                  <c:v>Q3-2009</c:v>
                </c:pt>
                <c:pt idx="215">
                  <c:v>Q4-2009</c:v>
                </c:pt>
                <c:pt idx="216">
                  <c:v>Q1-2010</c:v>
                </c:pt>
                <c:pt idx="217">
                  <c:v>Q2-2010</c:v>
                </c:pt>
                <c:pt idx="218">
                  <c:v>Q3-2010</c:v>
                </c:pt>
                <c:pt idx="219">
                  <c:v>Q4-2010</c:v>
                </c:pt>
                <c:pt idx="220">
                  <c:v>Q1-2011</c:v>
                </c:pt>
                <c:pt idx="221">
                  <c:v>Q2-2011</c:v>
                </c:pt>
                <c:pt idx="222">
                  <c:v>Q3-2011</c:v>
                </c:pt>
                <c:pt idx="223">
                  <c:v>Q4-2011</c:v>
                </c:pt>
                <c:pt idx="224">
                  <c:v>Q1-2012</c:v>
                </c:pt>
                <c:pt idx="225">
                  <c:v>Q2-2012</c:v>
                </c:pt>
                <c:pt idx="226">
                  <c:v>Q3-2012</c:v>
                </c:pt>
                <c:pt idx="227">
                  <c:v>Q4-2012</c:v>
                </c:pt>
                <c:pt idx="228">
                  <c:v>Q1-2013</c:v>
                </c:pt>
                <c:pt idx="229">
                  <c:v>Q2-2013</c:v>
                </c:pt>
                <c:pt idx="230">
                  <c:v>Q3-2013</c:v>
                </c:pt>
                <c:pt idx="231">
                  <c:v>Q4-2013</c:v>
                </c:pt>
                <c:pt idx="232">
                  <c:v>Q1-2014</c:v>
                </c:pt>
                <c:pt idx="233">
                  <c:v>Q2-2014</c:v>
                </c:pt>
                <c:pt idx="234">
                  <c:v>Q3-2014</c:v>
                </c:pt>
                <c:pt idx="235">
                  <c:v>Q4-2014</c:v>
                </c:pt>
                <c:pt idx="236">
                  <c:v>Q1-2015</c:v>
                </c:pt>
                <c:pt idx="237">
                  <c:v>Q2-2015</c:v>
                </c:pt>
                <c:pt idx="238">
                  <c:v>Q3-2015</c:v>
                </c:pt>
                <c:pt idx="239">
                  <c:v>Q4-2015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dataset, graphs'!$AP$9:$AP$274</c15:sqref>
                  </c15:fullRef>
                </c:ext>
              </c:extLst>
              <c:f>'Main dataset, graphs'!$AP$13:$AP$252</c:f>
              <c:numCache>
                <c:formatCode>0.00</c:formatCode>
                <c:ptCount val="240"/>
                <c:pt idx="0">
                  <c:v>2.3160958682302279E-2</c:v>
                </c:pt>
                <c:pt idx="1">
                  <c:v>7.4566167555971674E-3</c:v>
                </c:pt>
                <c:pt idx="2">
                  <c:v>-5.6774124389082914E-3</c:v>
                </c:pt>
                <c:pt idx="3">
                  <c:v>-9.2950940123426307E-3</c:v>
                </c:pt>
                <c:pt idx="4">
                  <c:v>9.3813105913636008E-3</c:v>
                </c:pt>
                <c:pt idx="5">
                  <c:v>-4.1752422165526326E-3</c:v>
                </c:pt>
                <c:pt idx="6">
                  <c:v>-1.1391461859313168E-2</c:v>
                </c:pt>
                <c:pt idx="7">
                  <c:v>-2.0240329603577578E-2</c:v>
                </c:pt>
                <c:pt idx="8">
                  <c:v>-7.5444361221865819E-3</c:v>
                </c:pt>
                <c:pt idx="9">
                  <c:v>-2.7852791318011327E-2</c:v>
                </c:pt>
                <c:pt idx="10">
                  <c:v>-1.8118487236289837E-2</c:v>
                </c:pt>
                <c:pt idx="11">
                  <c:v>-1.7964919073227392E-2</c:v>
                </c:pt>
                <c:pt idx="12">
                  <c:v>-2.3744332606472796E-2</c:v>
                </c:pt>
                <c:pt idx="13">
                  <c:v>-2.059422098038155E-2</c:v>
                </c:pt>
                <c:pt idx="14">
                  <c:v>-4.5297928266823106E-3</c:v>
                </c:pt>
                <c:pt idx="15">
                  <c:v>2.168657163804788E-2</c:v>
                </c:pt>
                <c:pt idx="16">
                  <c:v>2.9201866234242146E-2</c:v>
                </c:pt>
                <c:pt idx="17">
                  <c:v>8.7634230280269065E-3</c:v>
                </c:pt>
                <c:pt idx="18">
                  <c:v>1.4325125773563485E-2</c:v>
                </c:pt>
                <c:pt idx="19">
                  <c:v>2.5691038445250669E-2</c:v>
                </c:pt>
                <c:pt idx="20">
                  <c:v>2.1039898342451124E-2</c:v>
                </c:pt>
                <c:pt idx="21">
                  <c:v>1.2324691048860359E-2</c:v>
                </c:pt>
                <c:pt idx="22">
                  <c:v>-2.6265926442636811E-3</c:v>
                </c:pt>
                <c:pt idx="23">
                  <c:v>-2.6619750725167535E-3</c:v>
                </c:pt>
                <c:pt idx="24">
                  <c:v>-1.7729572688764961E-2</c:v>
                </c:pt>
                <c:pt idx="25">
                  <c:v>-2.3221729296825089E-3</c:v>
                </c:pt>
                <c:pt idx="26">
                  <c:v>-2.0394733468943826E-2</c:v>
                </c:pt>
                <c:pt idx="27">
                  <c:v>-2.4568351411943468E-2</c:v>
                </c:pt>
                <c:pt idx="28">
                  <c:v>-2.0583067873287675E-2</c:v>
                </c:pt>
                <c:pt idx="29">
                  <c:v>2.1606828125779742E-3</c:v>
                </c:pt>
                <c:pt idx="30">
                  <c:v>8.7548800205663468E-3</c:v>
                </c:pt>
                <c:pt idx="31">
                  <c:v>1.1537407186601456E-2</c:v>
                </c:pt>
                <c:pt idx="32">
                  <c:v>6.736101173920872E-3</c:v>
                </c:pt>
                <c:pt idx="33">
                  <c:v>1.4420036431531003E-2</c:v>
                </c:pt>
                <c:pt idx="34">
                  <c:v>9.2925933836891517E-3</c:v>
                </c:pt>
                <c:pt idx="35">
                  <c:v>2.8092567375352928E-2</c:v>
                </c:pt>
                <c:pt idx="36">
                  <c:v>2.0576383042678614E-2</c:v>
                </c:pt>
                <c:pt idx="37">
                  <c:v>-2.0172299111287373E-4</c:v>
                </c:pt>
                <c:pt idx="38">
                  <c:v>-1.3407857336584783E-3</c:v>
                </c:pt>
                <c:pt idx="39">
                  <c:v>1.0097843742180146E-2</c:v>
                </c:pt>
                <c:pt idx="40">
                  <c:v>2.8545862324413918E-4</c:v>
                </c:pt>
                <c:pt idx="41">
                  <c:v>-6.8833389748004237E-3</c:v>
                </c:pt>
                <c:pt idx="42">
                  <c:v>-1.2678823545195783E-2</c:v>
                </c:pt>
                <c:pt idx="43">
                  <c:v>-2.6507066730580675E-2</c:v>
                </c:pt>
                <c:pt idx="44">
                  <c:v>-7.9828139249098484E-3</c:v>
                </c:pt>
                <c:pt idx="45">
                  <c:v>-7.3509943198732941E-3</c:v>
                </c:pt>
                <c:pt idx="46">
                  <c:v>-8.4271193371971975E-3</c:v>
                </c:pt>
                <c:pt idx="47">
                  <c:v>-1.9665770843545261E-2</c:v>
                </c:pt>
                <c:pt idx="48">
                  <c:v>1.6359699916991488E-2</c:v>
                </c:pt>
                <c:pt idx="49">
                  <c:v>4.4083958129430556E-3</c:v>
                </c:pt>
                <c:pt idx="50">
                  <c:v>1.1885489481073819E-2</c:v>
                </c:pt>
                <c:pt idx="51">
                  <c:v>1.3700935546204107E-2</c:v>
                </c:pt>
                <c:pt idx="52">
                  <c:v>-7.0279635031855747E-3</c:v>
                </c:pt>
                <c:pt idx="53">
                  <c:v>-2.4290279846184148E-4</c:v>
                </c:pt>
                <c:pt idx="54">
                  <c:v>-1.1696071755515902E-3</c:v>
                </c:pt>
                <c:pt idx="55">
                  <c:v>-1.2036589385425955E-2</c:v>
                </c:pt>
                <c:pt idx="56">
                  <c:v>-2.0886435655185664E-2</c:v>
                </c:pt>
                <c:pt idx="57">
                  <c:v>-1.335228104226438E-2</c:v>
                </c:pt>
                <c:pt idx="58">
                  <c:v>-2.5758484609781362E-3</c:v>
                </c:pt>
                <c:pt idx="59">
                  <c:v>-1.7635956057890922E-3</c:v>
                </c:pt>
                <c:pt idx="60">
                  <c:v>-1.9908472022972745E-2</c:v>
                </c:pt>
                <c:pt idx="61">
                  <c:v>-7.0562891114978044E-3</c:v>
                </c:pt>
                <c:pt idx="62">
                  <c:v>4.3962273921405171E-3</c:v>
                </c:pt>
                <c:pt idx="63">
                  <c:v>-2.5300041460631917E-3</c:v>
                </c:pt>
                <c:pt idx="64">
                  <c:v>-9.7753273704128674E-3</c:v>
                </c:pt>
                <c:pt idx="65">
                  <c:v>6.1683500362139654E-3</c:v>
                </c:pt>
                <c:pt idx="66">
                  <c:v>9.0063475571753315E-3</c:v>
                </c:pt>
                <c:pt idx="67">
                  <c:v>1.6562399449000509E-2</c:v>
                </c:pt>
                <c:pt idx="68">
                  <c:v>6.2524890946608735E-2</c:v>
                </c:pt>
                <c:pt idx="69">
                  <c:v>4.807952631486323E-2</c:v>
                </c:pt>
                <c:pt idx="70">
                  <c:v>3.4805073819992316E-2</c:v>
                </c:pt>
                <c:pt idx="71">
                  <c:v>2.5594837759614464E-2</c:v>
                </c:pt>
                <c:pt idx="72">
                  <c:v>-6.6991932388464903E-3</c:v>
                </c:pt>
                <c:pt idx="73">
                  <c:v>1.1171667198080826E-2</c:v>
                </c:pt>
                <c:pt idx="74">
                  <c:v>6.9011277511386027E-3</c:v>
                </c:pt>
                <c:pt idx="75">
                  <c:v>-1.134946204591003E-2</c:v>
                </c:pt>
                <c:pt idx="76">
                  <c:v>-8.6373338291654278E-3</c:v>
                </c:pt>
                <c:pt idx="77">
                  <c:v>-3.1858285095458072E-2</c:v>
                </c:pt>
                <c:pt idx="78">
                  <c:v>-3.8705218547205433E-2</c:v>
                </c:pt>
                <c:pt idx="79">
                  <c:v>-2.9049615577795507E-2</c:v>
                </c:pt>
                <c:pt idx="80">
                  <c:v>-1.6659231681156683E-2</c:v>
                </c:pt>
                <c:pt idx="81">
                  <c:v>-2.6118742078852009E-2</c:v>
                </c:pt>
                <c:pt idx="82">
                  <c:v>-1.9028168137333878E-2</c:v>
                </c:pt>
                <c:pt idx="83">
                  <c:v>3.4434143944395146E-4</c:v>
                </c:pt>
                <c:pt idx="84">
                  <c:v>-2.521291468591258E-3</c:v>
                </c:pt>
                <c:pt idx="85">
                  <c:v>-1.5130233423125361E-2</c:v>
                </c:pt>
                <c:pt idx="86">
                  <c:v>-1.3938732336221449E-2</c:v>
                </c:pt>
                <c:pt idx="87">
                  <c:v>-7.6432154759764614E-4</c:v>
                </c:pt>
                <c:pt idx="88">
                  <c:v>4.526635434972448E-3</c:v>
                </c:pt>
                <c:pt idx="89">
                  <c:v>9.5217682266763859E-3</c:v>
                </c:pt>
                <c:pt idx="90">
                  <c:v>1.8532557425080753E-2</c:v>
                </c:pt>
                <c:pt idx="91">
                  <c:v>2.6100803067514278E-2</c:v>
                </c:pt>
                <c:pt idx="92">
                  <c:v>1.6394827452154814E-2</c:v>
                </c:pt>
                <c:pt idx="93">
                  <c:v>5.7492528905488172E-2</c:v>
                </c:pt>
                <c:pt idx="94">
                  <c:v>2.7939350136778174E-2</c:v>
                </c:pt>
                <c:pt idx="95">
                  <c:v>3.6415894296355944E-2</c:v>
                </c:pt>
                <c:pt idx="96">
                  <c:v>2.5110317826481321E-2</c:v>
                </c:pt>
                <c:pt idx="97">
                  <c:v>-1.162287428986275E-4</c:v>
                </c:pt>
                <c:pt idx="98">
                  <c:v>-2.4061712044254335E-3</c:v>
                </c:pt>
                <c:pt idx="99">
                  <c:v>-1.7819073953967646E-2</c:v>
                </c:pt>
                <c:pt idx="100">
                  <c:v>-2.108782982402424E-2</c:v>
                </c:pt>
                <c:pt idx="101">
                  <c:v>-2.085723620506208E-2</c:v>
                </c:pt>
                <c:pt idx="102">
                  <c:v>-1.301027452238479E-2</c:v>
                </c:pt>
                <c:pt idx="103">
                  <c:v>-1.708511468670082E-2</c:v>
                </c:pt>
                <c:pt idx="104">
                  <c:v>-2.0948350046245068E-2</c:v>
                </c:pt>
                <c:pt idx="105">
                  <c:v>-1.5166634355795239E-2</c:v>
                </c:pt>
                <c:pt idx="106">
                  <c:v>-1.6808121960835365E-2</c:v>
                </c:pt>
                <c:pt idx="107">
                  <c:v>-1.5101755231603065E-2</c:v>
                </c:pt>
                <c:pt idx="108">
                  <c:v>-2.8553730404539124E-3</c:v>
                </c:pt>
                <c:pt idx="109">
                  <c:v>-3.1569911616387003E-3</c:v>
                </c:pt>
                <c:pt idx="110">
                  <c:v>6.4944309769288111E-4</c:v>
                </c:pt>
                <c:pt idx="111">
                  <c:v>2.4337828683727025E-3</c:v>
                </c:pt>
                <c:pt idx="112">
                  <c:v>3.4364834438935787E-3</c:v>
                </c:pt>
                <c:pt idx="113">
                  <c:v>-1.3301849437064917E-2</c:v>
                </c:pt>
                <c:pt idx="114">
                  <c:v>-1.5408762090306283E-2</c:v>
                </c:pt>
                <c:pt idx="115">
                  <c:v>-6.1400595597120855E-3</c:v>
                </c:pt>
                <c:pt idx="116">
                  <c:v>-6.692640810674888E-3</c:v>
                </c:pt>
                <c:pt idx="117">
                  <c:v>4.7703268269163601E-3</c:v>
                </c:pt>
                <c:pt idx="118">
                  <c:v>-4.2820283190749819E-3</c:v>
                </c:pt>
                <c:pt idx="119">
                  <c:v>-1.0104532524543686E-2</c:v>
                </c:pt>
                <c:pt idx="120">
                  <c:v>-7.7428739310398953E-3</c:v>
                </c:pt>
                <c:pt idx="121">
                  <c:v>-1.0528497476094856E-2</c:v>
                </c:pt>
                <c:pt idx="122">
                  <c:v>-1.5726309401209448E-2</c:v>
                </c:pt>
                <c:pt idx="123">
                  <c:v>-9.2195023703638412E-3</c:v>
                </c:pt>
                <c:pt idx="124">
                  <c:v>-8.0301341587141195E-3</c:v>
                </c:pt>
                <c:pt idx="125">
                  <c:v>-3.7912793665721978E-3</c:v>
                </c:pt>
                <c:pt idx="126">
                  <c:v>1.1150719400413678E-2</c:v>
                </c:pt>
                <c:pt idx="127">
                  <c:v>1.2361155602688356E-2</c:v>
                </c:pt>
                <c:pt idx="128">
                  <c:v>2.2209590877970697E-2</c:v>
                </c:pt>
                <c:pt idx="129">
                  <c:v>1.9314362980066946E-2</c:v>
                </c:pt>
                <c:pt idx="130">
                  <c:v>2.6338613438168679E-2</c:v>
                </c:pt>
                <c:pt idx="131">
                  <c:v>2.9092213090107677E-2</c:v>
                </c:pt>
                <c:pt idx="132">
                  <c:v>2.6890110789459243E-2</c:v>
                </c:pt>
                <c:pt idx="133">
                  <c:v>2.7712899573486993E-2</c:v>
                </c:pt>
                <c:pt idx="134">
                  <c:v>2.384753265345374E-2</c:v>
                </c:pt>
                <c:pt idx="135">
                  <c:v>1.9490358724889134E-2</c:v>
                </c:pt>
                <c:pt idx="136">
                  <c:v>2.1676134731842822E-2</c:v>
                </c:pt>
                <c:pt idx="137">
                  <c:v>2.2792495640107546E-2</c:v>
                </c:pt>
                <c:pt idx="138">
                  <c:v>8.6263691150918476E-3</c:v>
                </c:pt>
                <c:pt idx="139">
                  <c:v>2.5805853126303901E-3</c:v>
                </c:pt>
                <c:pt idx="140">
                  <c:v>-3.93836432141903E-3</c:v>
                </c:pt>
                <c:pt idx="141">
                  <c:v>-8.7470627914747467E-3</c:v>
                </c:pt>
                <c:pt idx="142">
                  <c:v>-1.4401419585013286E-2</c:v>
                </c:pt>
                <c:pt idx="143">
                  <c:v>-1.4499357397758317E-2</c:v>
                </c:pt>
                <c:pt idx="144">
                  <c:v>-1.8693819190589878E-2</c:v>
                </c:pt>
                <c:pt idx="145">
                  <c:v>-2.316798226712713E-2</c:v>
                </c:pt>
                <c:pt idx="146">
                  <c:v>-2.1095164396006894E-2</c:v>
                </c:pt>
                <c:pt idx="147">
                  <c:v>-1.6874958365187709E-2</c:v>
                </c:pt>
                <c:pt idx="148">
                  <c:v>-1.4001309730632627E-2</c:v>
                </c:pt>
                <c:pt idx="149">
                  <c:v>-1.4852048750954694E-2</c:v>
                </c:pt>
                <c:pt idx="150">
                  <c:v>-1.2159229026194041E-2</c:v>
                </c:pt>
                <c:pt idx="151">
                  <c:v>-1.0197883612018899E-2</c:v>
                </c:pt>
                <c:pt idx="152">
                  <c:v>-4.2788472025847568E-3</c:v>
                </c:pt>
                <c:pt idx="153">
                  <c:v>1.462337354713128E-3</c:v>
                </c:pt>
                <c:pt idx="154">
                  <c:v>4.8618899789953929E-3</c:v>
                </c:pt>
                <c:pt idx="155">
                  <c:v>5.2408365213434394E-3</c:v>
                </c:pt>
                <c:pt idx="156">
                  <c:v>1.5506348877796228E-3</c:v>
                </c:pt>
                <c:pt idx="157">
                  <c:v>-1.881327819148737E-3</c:v>
                </c:pt>
                <c:pt idx="158">
                  <c:v>2.746194665395052E-4</c:v>
                </c:pt>
                <c:pt idx="159">
                  <c:v>-6.4233066120014115E-3</c:v>
                </c:pt>
                <c:pt idx="160">
                  <c:v>-7.5293658873256675E-3</c:v>
                </c:pt>
                <c:pt idx="161">
                  <c:v>-1.2948340621189658E-2</c:v>
                </c:pt>
                <c:pt idx="162">
                  <c:v>-9.4262855577920135E-3</c:v>
                </c:pt>
                <c:pt idx="163">
                  <c:v>-5.5442671632484064E-3</c:v>
                </c:pt>
                <c:pt idx="164">
                  <c:v>5.3622814490719151E-3</c:v>
                </c:pt>
                <c:pt idx="165">
                  <c:v>4.7205065084092723E-3</c:v>
                </c:pt>
                <c:pt idx="166">
                  <c:v>2.8772948792301634E-3</c:v>
                </c:pt>
                <c:pt idx="167">
                  <c:v>5.3864677874386757E-3</c:v>
                </c:pt>
                <c:pt idx="168">
                  <c:v>5.5813141006684219E-3</c:v>
                </c:pt>
                <c:pt idx="169">
                  <c:v>6.8701880354726796E-3</c:v>
                </c:pt>
                <c:pt idx="170">
                  <c:v>4.1056734273254847E-3</c:v>
                </c:pt>
                <c:pt idx="171">
                  <c:v>5.2367744461374599E-3</c:v>
                </c:pt>
                <c:pt idx="172">
                  <c:v>2.2943199815177451E-3</c:v>
                </c:pt>
                <c:pt idx="173">
                  <c:v>-4.3565752561356419E-3</c:v>
                </c:pt>
                <c:pt idx="174">
                  <c:v>4.1416060733805438E-3</c:v>
                </c:pt>
                <c:pt idx="175">
                  <c:v>1.0720030164094396E-2</c:v>
                </c:pt>
                <c:pt idx="176">
                  <c:v>9.4929012882243313E-3</c:v>
                </c:pt>
                <c:pt idx="177">
                  <c:v>7.2517990722733572E-3</c:v>
                </c:pt>
                <c:pt idx="178">
                  <c:v>3.2845113382151681E-3</c:v>
                </c:pt>
                <c:pt idx="179">
                  <c:v>-2.9889022932287901E-3</c:v>
                </c:pt>
                <c:pt idx="180">
                  <c:v>1.7567466644905494E-3</c:v>
                </c:pt>
                <c:pt idx="181">
                  <c:v>1.8260773986433776E-3</c:v>
                </c:pt>
                <c:pt idx="182">
                  <c:v>1.2309024846590688E-3</c:v>
                </c:pt>
                <c:pt idx="183">
                  <c:v>-2.6194768875971164E-3</c:v>
                </c:pt>
                <c:pt idx="184">
                  <c:v>-5.5920908959325999E-3</c:v>
                </c:pt>
                <c:pt idx="185">
                  <c:v>-7.914434154843164E-3</c:v>
                </c:pt>
                <c:pt idx="186">
                  <c:v>-8.9898412880042855E-3</c:v>
                </c:pt>
                <c:pt idx="187">
                  <c:v>-7.3359654437119559E-3</c:v>
                </c:pt>
                <c:pt idx="188">
                  <c:v>-6.5750774887458618E-3</c:v>
                </c:pt>
                <c:pt idx="189">
                  <c:v>-4.7820150867572409E-3</c:v>
                </c:pt>
                <c:pt idx="190">
                  <c:v>-6.0553009427088966E-4</c:v>
                </c:pt>
                <c:pt idx="191">
                  <c:v>2.9493845615338188E-3</c:v>
                </c:pt>
                <c:pt idx="192">
                  <c:v>-5.8748596688573684E-4</c:v>
                </c:pt>
                <c:pt idx="193">
                  <c:v>-2.7475097326821185E-3</c:v>
                </c:pt>
                <c:pt idx="194">
                  <c:v>-7.4563628065753562E-3</c:v>
                </c:pt>
                <c:pt idx="195">
                  <c:v>-1.0667817966412585E-2</c:v>
                </c:pt>
                <c:pt idx="196">
                  <c:v>-8.1085055947713869E-3</c:v>
                </c:pt>
                <c:pt idx="197">
                  <c:v>-2.6060696507475001E-3</c:v>
                </c:pt>
                <c:pt idx="198">
                  <c:v>4.090282140753132E-3</c:v>
                </c:pt>
                <c:pt idx="199">
                  <c:v>1.2341983807520052E-2</c:v>
                </c:pt>
                <c:pt idx="200">
                  <c:v>1.3099072663576905E-2</c:v>
                </c:pt>
                <c:pt idx="201">
                  <c:v>1.0922447717096162E-2</c:v>
                </c:pt>
                <c:pt idx="202">
                  <c:v>8.4624380319482384E-3</c:v>
                </c:pt>
                <c:pt idx="203">
                  <c:v>9.9672940709556457E-3</c:v>
                </c:pt>
                <c:pt idx="204">
                  <c:v>1.7003215901308266E-2</c:v>
                </c:pt>
                <c:pt idx="205">
                  <c:v>2.1105067463928151E-2</c:v>
                </c:pt>
                <c:pt idx="206">
                  <c:v>2.6503820967736402E-2</c:v>
                </c:pt>
                <c:pt idx="207">
                  <c:v>2.9803539260210954E-2</c:v>
                </c:pt>
                <c:pt idx="208">
                  <c:v>3.4421115994815565E-2</c:v>
                </c:pt>
                <c:pt idx="209">
                  <c:v>2.8101919601061454E-2</c:v>
                </c:pt>
                <c:pt idx="210">
                  <c:v>1.2583578221148528E-2</c:v>
                </c:pt>
                <c:pt idx="211">
                  <c:v>-9.1344769414689608E-3</c:v>
                </c:pt>
                <c:pt idx="212">
                  <c:v>-2.6576974200006376E-2</c:v>
                </c:pt>
                <c:pt idx="213">
                  <c:v>-2.8598619583739548E-2</c:v>
                </c:pt>
                <c:pt idx="214">
                  <c:v>-2.7750768388687064E-2</c:v>
                </c:pt>
                <c:pt idx="215">
                  <c:v>-2.5513829823335499E-2</c:v>
                </c:pt>
                <c:pt idx="216">
                  <c:v>-2.0023677154597408E-2</c:v>
                </c:pt>
                <c:pt idx="217">
                  <c:v>-1.1433936981360304E-2</c:v>
                </c:pt>
                <c:pt idx="218">
                  <c:v>-5.0144751654794817E-3</c:v>
                </c:pt>
                <c:pt idx="219">
                  <c:v>-7.3409801898769445E-3</c:v>
                </c:pt>
                <c:pt idx="220">
                  <c:v>-5.7680755848465992E-3</c:v>
                </c:pt>
                <c:pt idx="221">
                  <c:v>-7.6864137352750106E-3</c:v>
                </c:pt>
                <c:pt idx="222">
                  <c:v>-7.7481096993636811E-3</c:v>
                </c:pt>
                <c:pt idx="223">
                  <c:v>-9.5594231412761133E-3</c:v>
                </c:pt>
                <c:pt idx="224">
                  <c:v>-5.8818815236652E-3</c:v>
                </c:pt>
                <c:pt idx="225">
                  <c:v>-1.132156669221196E-2</c:v>
                </c:pt>
                <c:pt idx="226">
                  <c:v>-3.7083167725651123E-3</c:v>
                </c:pt>
                <c:pt idx="227">
                  <c:v>-1.0675817016336353E-2</c:v>
                </c:pt>
                <c:pt idx="228">
                  <c:v>-1.0892669536884725E-2</c:v>
                </c:pt>
                <c:pt idx="229">
                  <c:v>-7.585595369999254E-3</c:v>
                </c:pt>
                <c:pt idx="230">
                  <c:v>-3.4640290266079177E-3</c:v>
                </c:pt>
                <c:pt idx="231">
                  <c:v>-2.949568171883854E-3</c:v>
                </c:pt>
                <c:pt idx="232">
                  <c:v>-2.49190635150498E-4</c:v>
                </c:pt>
                <c:pt idx="233">
                  <c:v>8.4271218159237549E-4</c:v>
                </c:pt>
                <c:pt idx="234">
                  <c:v>3.0962368590436995E-4</c:v>
                </c:pt>
                <c:pt idx="235">
                  <c:v>9.5343631158684161E-4</c:v>
                </c:pt>
                <c:pt idx="236">
                  <c:v>9.4957127827655086E-4</c:v>
                </c:pt>
                <c:pt idx="237">
                  <c:v>3.2180962843781913E-3</c:v>
                </c:pt>
                <c:pt idx="238">
                  <c:v>1.9859541188633756E-3</c:v>
                </c:pt>
                <c:pt idx="239">
                  <c:v>4.5224687496840943E-3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465-4D7D-8602-7B243096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8152"/>
        <c:axId val="235127368"/>
      </c:lineChart>
      <c:lineChart>
        <c:grouping val="standard"/>
        <c:varyColors val="0"/>
        <c:ser>
          <c:idx val="0"/>
          <c:order val="1"/>
          <c:tx>
            <c:v>employment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'Main dataset, graphs'!$AW$9:$AW$68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'Main dataset, graphs'!$BC$9:$BC$68</c:f>
              <c:numCache>
                <c:formatCode>0.00</c:formatCode>
                <c:ptCount val="60"/>
                <c:pt idx="0">
                  <c:v>-3.004267929174631E-3</c:v>
                </c:pt>
                <c:pt idx="1">
                  <c:v>-4.8515199723215829E-3</c:v>
                </c:pt>
                <c:pt idx="2">
                  <c:v>-1.8131835192717105E-2</c:v>
                </c:pt>
                <c:pt idx="3">
                  <c:v>-1.8246417291043926E-2</c:v>
                </c:pt>
                <c:pt idx="4">
                  <c:v>-3.5670603865955997E-3</c:v>
                </c:pt>
                <c:pt idx="5">
                  <c:v>4.4718037939475153E-3</c:v>
                </c:pt>
                <c:pt idx="6">
                  <c:v>8.0778532789551605E-3</c:v>
                </c:pt>
                <c:pt idx="7">
                  <c:v>5.3774986206143183E-3</c:v>
                </c:pt>
                <c:pt idx="8">
                  <c:v>1.3316013292440587E-2</c:v>
                </c:pt>
                <c:pt idx="9">
                  <c:v>2.0173501607807509E-2</c:v>
                </c:pt>
                <c:pt idx="10">
                  <c:v>2.371785090841172E-2</c:v>
                </c:pt>
                <c:pt idx="11">
                  <c:v>6.8248612369448125E-3</c:v>
                </c:pt>
                <c:pt idx="12">
                  <c:v>-2.7334667271361468E-4</c:v>
                </c:pt>
                <c:pt idx="13">
                  <c:v>2.8644774858399558E-4</c:v>
                </c:pt>
                <c:pt idx="14">
                  <c:v>-4.4544144491869275E-3</c:v>
                </c:pt>
                <c:pt idx="15">
                  <c:v>-1.382166765119841E-2</c:v>
                </c:pt>
                <c:pt idx="16">
                  <c:v>-1.5139064022060111E-2</c:v>
                </c:pt>
                <c:pt idx="17">
                  <c:v>8.3894110248596832E-3</c:v>
                </c:pt>
                <c:pt idx="18">
                  <c:v>1.2076504292208412E-2</c:v>
                </c:pt>
                <c:pt idx="19">
                  <c:v>8.9799400524750439E-3</c:v>
                </c:pt>
                <c:pt idx="20">
                  <c:v>8.5401790039618675E-4</c:v>
                </c:pt>
                <c:pt idx="21">
                  <c:v>2.4769003655329414E-3</c:v>
                </c:pt>
                <c:pt idx="22">
                  <c:v>9.2924376707497203E-3</c:v>
                </c:pt>
                <c:pt idx="23">
                  <c:v>2.4992063527687236E-2</c:v>
                </c:pt>
                <c:pt idx="24">
                  <c:v>2.1993304321766161E-2</c:v>
                </c:pt>
                <c:pt idx="25">
                  <c:v>-1.8897901162157282E-2</c:v>
                </c:pt>
                <c:pt idx="26">
                  <c:v>-3.783701954928631E-2</c:v>
                </c:pt>
                <c:pt idx="27">
                  <c:v>-5.1581497524196607E-2</c:v>
                </c:pt>
                <c:pt idx="28">
                  <c:v>-3.0943676298088363E-2</c:v>
                </c:pt>
                <c:pt idx="29">
                  <c:v>-1.8009885987027019E-2</c:v>
                </c:pt>
                <c:pt idx="30">
                  <c:v>-1.6912496679921674E-2</c:v>
                </c:pt>
                <c:pt idx="31">
                  <c:v>-6.4872065132046686E-3</c:v>
                </c:pt>
                <c:pt idx="32">
                  <c:v>2.6190619597370457E-2</c:v>
                </c:pt>
                <c:pt idx="33">
                  <c:v>5.3131680789332947E-2</c:v>
                </c:pt>
                <c:pt idx="34">
                  <c:v>5.8014295363975066E-2</c:v>
                </c:pt>
                <c:pt idx="35">
                  <c:v>2.4146235024334217E-2</c:v>
                </c:pt>
                <c:pt idx="36">
                  <c:v>-5.2091552401876129E-3</c:v>
                </c:pt>
                <c:pt idx="37">
                  <c:v>-2.4316161508846079E-2</c:v>
                </c:pt>
                <c:pt idx="38">
                  <c:v>-2.3508580716937288E-2</c:v>
                </c:pt>
                <c:pt idx="39">
                  <c:v>-2.0434300338658673E-2</c:v>
                </c:pt>
                <c:pt idx="40">
                  <c:v>-1.789199363163263E-2</c:v>
                </c:pt>
                <c:pt idx="41">
                  <c:v>-8.6612463351176672E-3</c:v>
                </c:pt>
                <c:pt idx="42">
                  <c:v>-7.2606643720671826E-3</c:v>
                </c:pt>
                <c:pt idx="43">
                  <c:v>-4.2340125661297634E-3</c:v>
                </c:pt>
                <c:pt idx="44">
                  <c:v>9.9719282333055048E-4</c:v>
                </c:pt>
                <c:pt idx="45">
                  <c:v>1.8643542472318586E-3</c:v>
                </c:pt>
                <c:pt idx="46">
                  <c:v>-1.1616194261918622E-3</c:v>
                </c:pt>
                <c:pt idx="47">
                  <c:v>1.0407709065095361E-2</c:v>
                </c:pt>
                <c:pt idx="48">
                  <c:v>9.0210478549348494E-3</c:v>
                </c:pt>
                <c:pt idx="49">
                  <c:v>1.2313091189030345E-2</c:v>
                </c:pt>
                <c:pt idx="50">
                  <c:v>1.5172626567814262E-2</c:v>
                </c:pt>
                <c:pt idx="51">
                  <c:v>1.4553929927604514E-2</c:v>
                </c:pt>
                <c:pt idx="52">
                  <c:v>1.9176923773445154E-2</c:v>
                </c:pt>
                <c:pt idx="53">
                  <c:v>-9.544688944103541E-3</c:v>
                </c:pt>
                <c:pt idx="54">
                  <c:v>-1.4042952058789027E-2</c:v>
                </c:pt>
                <c:pt idx="55">
                  <c:v>-1.190210521305346E-2</c:v>
                </c:pt>
                <c:pt idx="56">
                  <c:v>-1.2354074385635627E-2</c:v>
                </c:pt>
                <c:pt idx="57">
                  <c:v>-1.0437200975809802E-2</c:v>
                </c:pt>
                <c:pt idx="58">
                  <c:v>6.9080691382783499E-3</c:v>
                </c:pt>
                <c:pt idx="59">
                  <c:v>9.9198479928741534E-3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465-4D7D-8602-7B243096A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235126192"/>
        <c:axId val="235128544"/>
      </c:lineChart>
      <c:catAx>
        <c:axId val="235128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7368"/>
        <c:crosses val="autoZero"/>
        <c:auto val="1"/>
        <c:lblAlgn val="ctr"/>
        <c:lblOffset val="100"/>
        <c:tickLblSkip val="16"/>
        <c:tickMarkSkip val="16"/>
        <c:noMultiLvlLbl val="0"/>
      </c:catAx>
      <c:valAx>
        <c:axId val="235127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low"/>
        <c:spPr>
          <a:noFill/>
          <a:ln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8152"/>
        <c:crosses val="autoZero"/>
        <c:crossBetween val="between"/>
      </c:valAx>
      <c:valAx>
        <c:axId val="23512854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235126192"/>
        <c:crosses val="max"/>
        <c:crossBetween val="between"/>
      </c:valAx>
      <c:catAx>
        <c:axId val="235126192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8544"/>
        <c:crosses val="max"/>
        <c:auto val="1"/>
        <c:lblAlgn val="ctr"/>
        <c:lblOffset val="100"/>
        <c:tickLblSkip val="4"/>
        <c:tickMarkSkip val="4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GDP</a:t>
            </a:r>
            <a:r>
              <a:rPr lang="en-US" b="1" baseline="0"/>
              <a:t> decomposition expenditure approach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653303472201106E-2"/>
          <c:y val="2.7883396704689482E-2"/>
          <c:w val="0.85317308309434292"/>
          <c:h val="0.76755785754917516"/>
        </c:manualLayout>
      </c:layout>
      <c:lineChart>
        <c:grouping val="standard"/>
        <c:varyColors val="0"/>
        <c:ser>
          <c:idx val="1"/>
          <c:order val="1"/>
          <c:tx>
            <c:strRef>
              <c:f>'GDP exp appr decompos'!$L$8</c:f>
              <c:strCache>
                <c:ptCount val="1"/>
                <c:pt idx="0">
                  <c:v>Cons_gov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'GDP exp appr decompos'!$J$9:$J$274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exp appr decompos'!$L$9:$L$274</c:f>
              <c:numCache>
                <c:formatCode>0.000000</c:formatCode>
                <c:ptCount val="266"/>
                <c:pt idx="0">
                  <c:v>0.17517152658662091</c:v>
                </c:pt>
                <c:pt idx="1">
                  <c:v>0.17068487305312566</c:v>
                </c:pt>
                <c:pt idx="2">
                  <c:v>0.16872427983539096</c:v>
                </c:pt>
                <c:pt idx="3">
                  <c:v>0.16407355021216408</c:v>
                </c:pt>
                <c:pt idx="4">
                  <c:v>0.16506000393468423</c:v>
                </c:pt>
                <c:pt idx="5">
                  <c:v>0.16944875776397517</c:v>
                </c:pt>
                <c:pt idx="6">
                  <c:v>0.17007452703993886</c:v>
                </c:pt>
                <c:pt idx="7">
                  <c:v>0.16890380313199105</c:v>
                </c:pt>
                <c:pt idx="8">
                  <c:v>0.17094494047619047</c:v>
                </c:pt>
                <c:pt idx="9">
                  <c:v>0.16471234884573105</c:v>
                </c:pt>
                <c:pt idx="10">
                  <c:v>0.16520179372197311</c:v>
                </c:pt>
                <c:pt idx="11">
                  <c:v>0.16150598170302605</c:v>
                </c:pt>
                <c:pt idx="12">
                  <c:v>0.15818526824219423</c:v>
                </c:pt>
                <c:pt idx="13">
                  <c:v>0.16148199930094373</c:v>
                </c:pt>
                <c:pt idx="14">
                  <c:v>0.16025420817588457</c:v>
                </c:pt>
                <c:pt idx="15">
                  <c:v>0.16067473164082466</c:v>
                </c:pt>
                <c:pt idx="16">
                  <c:v>0.16471188169301376</c:v>
                </c:pt>
                <c:pt idx="17">
                  <c:v>0.16304705495228694</c:v>
                </c:pt>
                <c:pt idx="18">
                  <c:v>0.16262295081967212</c:v>
                </c:pt>
                <c:pt idx="19">
                  <c:v>0.15846129491847397</c:v>
                </c:pt>
                <c:pt idx="20">
                  <c:v>0.15760784924466595</c:v>
                </c:pt>
                <c:pt idx="21">
                  <c:v>0.16136994754705339</c:v>
                </c:pt>
                <c:pt idx="22">
                  <c:v>0.15921532846715328</c:v>
                </c:pt>
                <c:pt idx="23">
                  <c:v>0.16035767511177348</c:v>
                </c:pt>
                <c:pt idx="24">
                  <c:v>0.16254725210817098</c:v>
                </c:pt>
                <c:pt idx="25">
                  <c:v>0.16385577202675197</c:v>
                </c:pt>
                <c:pt idx="26">
                  <c:v>0.16052853528254146</c:v>
                </c:pt>
                <c:pt idx="27">
                  <c:v>0.1607675906183369</c:v>
                </c:pt>
                <c:pt idx="28">
                  <c:v>0.16676016830294529</c:v>
                </c:pt>
                <c:pt idx="29">
                  <c:v>0.16511500547645125</c:v>
                </c:pt>
                <c:pt idx="30">
                  <c:v>0.16494985090810518</c:v>
                </c:pt>
                <c:pt idx="31">
                  <c:v>0.16459794927145169</c:v>
                </c:pt>
                <c:pt idx="32">
                  <c:v>0.15998913486350672</c:v>
                </c:pt>
                <c:pt idx="33">
                  <c:v>0.15526587506453279</c:v>
                </c:pt>
                <c:pt idx="34">
                  <c:v>0.15645653279105237</c:v>
                </c:pt>
                <c:pt idx="35">
                  <c:v>0.15396942800788954</c:v>
                </c:pt>
                <c:pt idx="36">
                  <c:v>0.15559376151295592</c:v>
                </c:pt>
                <c:pt idx="37">
                  <c:v>0.1534629981024668</c:v>
                </c:pt>
                <c:pt idx="38">
                  <c:v>0.15273909006499536</c:v>
                </c:pt>
                <c:pt idx="39">
                  <c:v>0.14990962494351559</c:v>
                </c:pt>
                <c:pt idx="40">
                  <c:v>0.15424706143269018</c:v>
                </c:pt>
                <c:pt idx="41">
                  <c:v>0.16188479364378724</c:v>
                </c:pt>
                <c:pt idx="42">
                  <c:v>0.16115479909512012</c:v>
                </c:pt>
                <c:pt idx="43">
                  <c:v>0.16189369121842967</c:v>
                </c:pt>
                <c:pt idx="44">
                  <c:v>0.16042057047678535</c:v>
                </c:pt>
                <c:pt idx="45">
                  <c:v>0.1644157970124821</c:v>
                </c:pt>
                <c:pt idx="46">
                  <c:v>0.16482523101647248</c:v>
                </c:pt>
                <c:pt idx="47">
                  <c:v>0.16653410220719825</c:v>
                </c:pt>
                <c:pt idx="48">
                  <c:v>0.17116141732283466</c:v>
                </c:pt>
                <c:pt idx="49">
                  <c:v>0.16879500720115218</c:v>
                </c:pt>
                <c:pt idx="50">
                  <c:v>0.17049680556879945</c:v>
                </c:pt>
                <c:pt idx="51">
                  <c:v>0.17275466013933347</c:v>
                </c:pt>
                <c:pt idx="52">
                  <c:v>0.16980452211512476</c:v>
                </c:pt>
                <c:pt idx="53">
                  <c:v>0.16823927363361224</c:v>
                </c:pt>
                <c:pt idx="54">
                  <c:v>0.16619207869531452</c:v>
                </c:pt>
                <c:pt idx="55">
                  <c:v>0.16247370635254524</c:v>
                </c:pt>
                <c:pt idx="56">
                  <c:v>0.16333112801852465</c:v>
                </c:pt>
                <c:pt idx="57">
                  <c:v>0.16294606485253382</c:v>
                </c:pt>
                <c:pt idx="58">
                  <c:v>0.16301315265045835</c:v>
                </c:pt>
                <c:pt idx="59">
                  <c:v>0.16265340997359018</c:v>
                </c:pt>
                <c:pt idx="60">
                  <c:v>0.16117326882370728</c:v>
                </c:pt>
                <c:pt idx="61">
                  <c:v>0.16514558887440242</c:v>
                </c:pt>
                <c:pt idx="62">
                  <c:v>0.16460934212372003</c:v>
                </c:pt>
                <c:pt idx="63">
                  <c:v>0.16268201828648832</c:v>
                </c:pt>
                <c:pt idx="64">
                  <c:v>0.16335378868729988</c:v>
                </c:pt>
                <c:pt idx="65">
                  <c:v>0.16768823795083554</c:v>
                </c:pt>
                <c:pt idx="66">
                  <c:v>0.16722930732683169</c:v>
                </c:pt>
                <c:pt idx="67">
                  <c:v>0.1667886327600927</c:v>
                </c:pt>
                <c:pt idx="68">
                  <c:v>0.17221017112557244</c:v>
                </c:pt>
                <c:pt idx="69">
                  <c:v>0.1672323534487718</c:v>
                </c:pt>
                <c:pt idx="70">
                  <c:v>0.17028107925421054</c:v>
                </c:pt>
                <c:pt idx="71">
                  <c:v>0.16736623983847829</c:v>
                </c:pt>
                <c:pt idx="72">
                  <c:v>0.16297405189620759</c:v>
                </c:pt>
                <c:pt idx="73">
                  <c:v>0.168160306112174</c:v>
                </c:pt>
                <c:pt idx="74">
                  <c:v>0.16965980435100014</c:v>
                </c:pt>
                <c:pt idx="75">
                  <c:v>0.16856834295910222</c:v>
                </c:pt>
                <c:pt idx="76">
                  <c:v>0.17884369525072211</c:v>
                </c:pt>
                <c:pt idx="77">
                  <c:v>0.17721127507289919</c:v>
                </c:pt>
                <c:pt idx="78">
                  <c:v>0.18500837520938024</c:v>
                </c:pt>
                <c:pt idx="79">
                  <c:v>0.19456343328395853</c:v>
                </c:pt>
                <c:pt idx="80">
                  <c:v>0.20705996492406434</c:v>
                </c:pt>
                <c:pt idx="81">
                  <c:v>0.20233352305065452</c:v>
                </c:pt>
                <c:pt idx="82">
                  <c:v>0.20665481157239587</c:v>
                </c:pt>
                <c:pt idx="83">
                  <c:v>0.20450864805337823</c:v>
                </c:pt>
                <c:pt idx="84">
                  <c:v>0.20206598828245451</c:v>
                </c:pt>
                <c:pt idx="85">
                  <c:v>0.2071833989008679</c:v>
                </c:pt>
                <c:pt idx="86">
                  <c:v>0.20311096949859514</c:v>
                </c:pt>
                <c:pt idx="87">
                  <c:v>0.19463013997653414</c:v>
                </c:pt>
                <c:pt idx="88">
                  <c:v>0.18975451890441233</c:v>
                </c:pt>
                <c:pt idx="89">
                  <c:v>0.19076648386685371</c:v>
                </c:pt>
                <c:pt idx="90">
                  <c:v>0.18896719440170728</c:v>
                </c:pt>
                <c:pt idx="91">
                  <c:v>0.1842548847368296</c:v>
                </c:pt>
                <c:pt idx="92">
                  <c:v>0.18477274789077383</c:v>
                </c:pt>
                <c:pt idx="93">
                  <c:v>0.18259333565945568</c:v>
                </c:pt>
                <c:pt idx="94">
                  <c:v>0.18214785596131824</c:v>
                </c:pt>
                <c:pt idx="95">
                  <c:v>0.1822219493225265</c:v>
                </c:pt>
                <c:pt idx="96">
                  <c:v>0.18044918852426492</c:v>
                </c:pt>
                <c:pt idx="97">
                  <c:v>0.17842831700801426</c:v>
                </c:pt>
                <c:pt idx="98">
                  <c:v>0.17818970686796712</c:v>
                </c:pt>
                <c:pt idx="99">
                  <c:v>0.17798951722290135</c:v>
                </c:pt>
                <c:pt idx="100">
                  <c:v>0.18282950423216446</c:v>
                </c:pt>
                <c:pt idx="101">
                  <c:v>0.18829372563812397</c:v>
                </c:pt>
                <c:pt idx="102">
                  <c:v>0.19456238248316857</c:v>
                </c:pt>
                <c:pt idx="103">
                  <c:v>0.19660329680016456</c:v>
                </c:pt>
                <c:pt idx="104">
                  <c:v>0.19290611625610124</c:v>
                </c:pt>
                <c:pt idx="105">
                  <c:v>0.19518870440286881</c:v>
                </c:pt>
                <c:pt idx="106">
                  <c:v>0.19428852378416028</c:v>
                </c:pt>
                <c:pt idx="107">
                  <c:v>0.18942614592024581</c:v>
                </c:pt>
                <c:pt idx="108">
                  <c:v>0.19195926648660525</c:v>
                </c:pt>
                <c:pt idx="109">
                  <c:v>0.19353366877479372</c:v>
                </c:pt>
                <c:pt idx="110">
                  <c:v>0.18972469756558968</c:v>
                </c:pt>
                <c:pt idx="111">
                  <c:v>0.18824925528565548</c:v>
                </c:pt>
                <c:pt idx="112">
                  <c:v>0.19119263052067989</c:v>
                </c:pt>
                <c:pt idx="113">
                  <c:v>0.19057880346633302</c:v>
                </c:pt>
                <c:pt idx="114">
                  <c:v>0.18541923376931685</c:v>
                </c:pt>
                <c:pt idx="115">
                  <c:v>0.18471576255868805</c:v>
                </c:pt>
                <c:pt idx="116">
                  <c:v>0.18151523097766706</c:v>
                </c:pt>
                <c:pt idx="117">
                  <c:v>0.18695340348323147</c:v>
                </c:pt>
                <c:pt idx="118">
                  <c:v>0.18831141415634037</c:v>
                </c:pt>
                <c:pt idx="119">
                  <c:v>0.18458742943476353</c:v>
                </c:pt>
                <c:pt idx="120">
                  <c:v>0.18247894395853578</c:v>
                </c:pt>
                <c:pt idx="121">
                  <c:v>0.17564588490099009</c:v>
                </c:pt>
                <c:pt idx="122">
                  <c:v>0.17542640014475225</c:v>
                </c:pt>
                <c:pt idx="123">
                  <c:v>0.17326257077033569</c:v>
                </c:pt>
                <c:pt idx="124">
                  <c:v>0.17669772285348298</c:v>
                </c:pt>
                <c:pt idx="125">
                  <c:v>0.17969727182090092</c:v>
                </c:pt>
                <c:pt idx="126">
                  <c:v>0.17789704545049301</c:v>
                </c:pt>
                <c:pt idx="127">
                  <c:v>0.17500389185823259</c:v>
                </c:pt>
                <c:pt idx="128">
                  <c:v>0.17418758793714295</c:v>
                </c:pt>
                <c:pt idx="129">
                  <c:v>0.17517996536128508</c:v>
                </c:pt>
                <c:pt idx="130">
                  <c:v>0.17097791798107256</c:v>
                </c:pt>
                <c:pt idx="131">
                  <c:v>0.17031707185263531</c:v>
                </c:pt>
                <c:pt idx="132">
                  <c:v>0.1678223958528981</c:v>
                </c:pt>
                <c:pt idx="133">
                  <c:v>0.16900849816742197</c:v>
                </c:pt>
                <c:pt idx="134">
                  <c:v>0.16406188978278929</c:v>
                </c:pt>
                <c:pt idx="135">
                  <c:v>0.16478381572798989</c:v>
                </c:pt>
                <c:pt idx="136">
                  <c:v>0.16347163512021756</c:v>
                </c:pt>
                <c:pt idx="137">
                  <c:v>0.1634619830507355</c:v>
                </c:pt>
                <c:pt idx="138">
                  <c:v>0.1646365371883296</c:v>
                </c:pt>
                <c:pt idx="139">
                  <c:v>0.16451564209970188</c:v>
                </c:pt>
                <c:pt idx="140">
                  <c:v>0.16410060364654305</c:v>
                </c:pt>
                <c:pt idx="141">
                  <c:v>0.16558583743768485</c:v>
                </c:pt>
                <c:pt idx="142">
                  <c:v>0.16803293169852657</c:v>
                </c:pt>
                <c:pt idx="143">
                  <c:v>0.17075376943454076</c:v>
                </c:pt>
                <c:pt idx="144">
                  <c:v>0.17025770043046243</c:v>
                </c:pt>
                <c:pt idx="145">
                  <c:v>0.17398864361944724</c:v>
                </c:pt>
                <c:pt idx="146">
                  <c:v>0.1774204479989156</c:v>
                </c:pt>
                <c:pt idx="147">
                  <c:v>0.17722871452420702</c:v>
                </c:pt>
                <c:pt idx="148">
                  <c:v>0.17876817708074844</c:v>
                </c:pt>
                <c:pt idx="149">
                  <c:v>0.18041174722989403</c:v>
                </c:pt>
                <c:pt idx="150">
                  <c:v>0.1827666066646178</c:v>
                </c:pt>
                <c:pt idx="151">
                  <c:v>0.18150265304249727</c:v>
                </c:pt>
                <c:pt idx="152">
                  <c:v>0.17909220306816384</c:v>
                </c:pt>
                <c:pt idx="153">
                  <c:v>0.17470887114589578</c:v>
                </c:pt>
                <c:pt idx="154">
                  <c:v>0.17440989037683285</c:v>
                </c:pt>
                <c:pt idx="155">
                  <c:v>0.17407819631789082</c:v>
                </c:pt>
                <c:pt idx="156">
                  <c:v>0.17487702073294636</c:v>
                </c:pt>
                <c:pt idx="157">
                  <c:v>0.17216155572176514</c:v>
                </c:pt>
                <c:pt idx="158">
                  <c:v>0.17438369737211812</c:v>
                </c:pt>
                <c:pt idx="159">
                  <c:v>0.17244606989322539</c:v>
                </c:pt>
                <c:pt idx="160">
                  <c:v>0.17271692840990382</c:v>
                </c:pt>
                <c:pt idx="161">
                  <c:v>0.1725119697825272</c:v>
                </c:pt>
                <c:pt idx="162">
                  <c:v>0.16997029762987209</c:v>
                </c:pt>
                <c:pt idx="163">
                  <c:v>0.17058763809541388</c:v>
                </c:pt>
                <c:pt idx="164">
                  <c:v>0.17341373814248542</c:v>
                </c:pt>
                <c:pt idx="165">
                  <c:v>0.16730181740565009</c:v>
                </c:pt>
                <c:pt idx="166">
                  <c:v>0.16477971512555933</c:v>
                </c:pt>
                <c:pt idx="167">
                  <c:v>0.16331359422169356</c:v>
                </c:pt>
                <c:pt idx="168">
                  <c:v>0.16478834113297861</c:v>
                </c:pt>
                <c:pt idx="169">
                  <c:v>0.16022889842632332</c:v>
                </c:pt>
                <c:pt idx="170">
                  <c:v>0.15713820494746258</c:v>
                </c:pt>
                <c:pt idx="171">
                  <c:v>0.16442763956880468</c:v>
                </c:pt>
                <c:pt idx="172">
                  <c:v>0.16400504782692696</c:v>
                </c:pt>
                <c:pt idx="173">
                  <c:v>0.16116187883795913</c:v>
                </c:pt>
                <c:pt idx="174">
                  <c:v>0.16155161803374335</c:v>
                </c:pt>
                <c:pt idx="175">
                  <c:v>0.15975488211293487</c:v>
                </c:pt>
                <c:pt idx="176">
                  <c:v>0.16350287435409405</c:v>
                </c:pt>
                <c:pt idx="177">
                  <c:v>0.16714406525356684</c:v>
                </c:pt>
                <c:pt idx="178">
                  <c:v>0.16745824975599258</c:v>
                </c:pt>
                <c:pt idx="179">
                  <c:v>0.16633703726070415</c:v>
                </c:pt>
                <c:pt idx="180">
                  <c:v>0.16388041398568337</c:v>
                </c:pt>
                <c:pt idx="181">
                  <c:v>0.16697073286657038</c:v>
                </c:pt>
                <c:pt idx="182">
                  <c:v>0.16992545632132575</c:v>
                </c:pt>
                <c:pt idx="183">
                  <c:v>0.17149817913278936</c:v>
                </c:pt>
                <c:pt idx="184">
                  <c:v>0.17409324938689461</c:v>
                </c:pt>
                <c:pt idx="185">
                  <c:v>0.17003679372016428</c:v>
                </c:pt>
                <c:pt idx="186">
                  <c:v>0.17504206648778936</c:v>
                </c:pt>
                <c:pt idx="187">
                  <c:v>0.17949304522940518</c:v>
                </c:pt>
                <c:pt idx="188">
                  <c:v>0.1805799588194921</c:v>
                </c:pt>
                <c:pt idx="189">
                  <c:v>0.18386772526300776</c:v>
                </c:pt>
                <c:pt idx="190">
                  <c:v>0.18351492025238073</c:v>
                </c:pt>
                <c:pt idx="191">
                  <c:v>0.18294075330486606</c:v>
                </c:pt>
                <c:pt idx="192">
                  <c:v>0.18663171263881201</c:v>
                </c:pt>
                <c:pt idx="193">
                  <c:v>0.19117533420910285</c:v>
                </c:pt>
                <c:pt idx="194">
                  <c:v>0.18956432741148821</c:v>
                </c:pt>
                <c:pt idx="195">
                  <c:v>0.19070957802997832</c:v>
                </c:pt>
                <c:pt idx="196">
                  <c:v>0.1911879020244846</c:v>
                </c:pt>
                <c:pt idx="197">
                  <c:v>0.19500779557065703</c:v>
                </c:pt>
                <c:pt idx="198">
                  <c:v>0.19739654343679242</c:v>
                </c:pt>
                <c:pt idx="199">
                  <c:v>0.19915575763731636</c:v>
                </c:pt>
                <c:pt idx="200">
                  <c:v>0.19673833916301203</c:v>
                </c:pt>
                <c:pt idx="201">
                  <c:v>0.19866967545960465</c:v>
                </c:pt>
                <c:pt idx="202">
                  <c:v>0.19900777765069197</c:v>
                </c:pt>
                <c:pt idx="203">
                  <c:v>0.19716580777826451</c:v>
                </c:pt>
                <c:pt idx="204">
                  <c:v>0.19927879895691322</c:v>
                </c:pt>
                <c:pt idx="205">
                  <c:v>0.19843890723506455</c:v>
                </c:pt>
                <c:pt idx="206">
                  <c:v>0.19917579444107714</c:v>
                </c:pt>
                <c:pt idx="207">
                  <c:v>0.1998783239798243</c:v>
                </c:pt>
                <c:pt idx="208">
                  <c:v>0.1963108519269777</c:v>
                </c:pt>
                <c:pt idx="209">
                  <c:v>0.19882569592254079</c:v>
                </c:pt>
                <c:pt idx="210">
                  <c:v>0.19913675567001574</c:v>
                </c:pt>
                <c:pt idx="211">
                  <c:v>0.19544933911774245</c:v>
                </c:pt>
                <c:pt idx="212">
                  <c:v>0.19880805015373557</c:v>
                </c:pt>
                <c:pt idx="213">
                  <c:v>0.20198538535778299</c:v>
                </c:pt>
                <c:pt idx="214">
                  <c:v>0.20521264489360203</c:v>
                </c:pt>
                <c:pt idx="215">
                  <c:v>0.21427734235657431</c:v>
                </c:pt>
                <c:pt idx="216">
                  <c:v>0.21847565686282161</c:v>
                </c:pt>
                <c:pt idx="217">
                  <c:v>0.21935641138014464</c:v>
                </c:pt>
                <c:pt idx="218">
                  <c:v>0.22201982677229998</c:v>
                </c:pt>
                <c:pt idx="219">
                  <c:v>0.22284570478829466</c:v>
                </c:pt>
                <c:pt idx="220">
                  <c:v>0.2191892179356662</c:v>
                </c:pt>
                <c:pt idx="221">
                  <c:v>0.21595764813689652</c:v>
                </c:pt>
                <c:pt idx="222">
                  <c:v>0.21420692971389338</c:v>
                </c:pt>
                <c:pt idx="223">
                  <c:v>0.21637979857674028</c:v>
                </c:pt>
                <c:pt idx="224">
                  <c:v>0.21463299230884361</c:v>
                </c:pt>
                <c:pt idx="225">
                  <c:v>0.20886732287575985</c:v>
                </c:pt>
                <c:pt idx="226">
                  <c:v>0.20859607003740985</c:v>
                </c:pt>
                <c:pt idx="227">
                  <c:v>0.20848557990440664</c:v>
                </c:pt>
                <c:pt idx="228">
                  <c:v>0.21382759872534388</c:v>
                </c:pt>
                <c:pt idx="229">
                  <c:v>0.20730380436963208</c:v>
                </c:pt>
                <c:pt idx="230">
                  <c:v>0.20450090609859833</c:v>
                </c:pt>
                <c:pt idx="231">
                  <c:v>0.20742991967778951</c:v>
                </c:pt>
                <c:pt idx="232">
                  <c:v>0.20309837513043677</c:v>
                </c:pt>
                <c:pt idx="233">
                  <c:v>0.20423304702603118</c:v>
                </c:pt>
                <c:pt idx="234">
                  <c:v>0.19792271854082774</c:v>
                </c:pt>
                <c:pt idx="235">
                  <c:v>0.20164579197418089</c:v>
                </c:pt>
                <c:pt idx="236">
                  <c:v>0.20054787843974317</c:v>
                </c:pt>
                <c:pt idx="237">
                  <c:v>0.19730567400208351</c:v>
                </c:pt>
                <c:pt idx="238">
                  <c:v>0.19936497646915829</c:v>
                </c:pt>
                <c:pt idx="239">
                  <c:v>0.19764791840566504</c:v>
                </c:pt>
                <c:pt idx="240">
                  <c:v>0.19622107133661715</c:v>
                </c:pt>
                <c:pt idx="241">
                  <c:v>0.19377307961010012</c:v>
                </c:pt>
                <c:pt idx="242">
                  <c:v>0.19648836547903004</c:v>
                </c:pt>
                <c:pt idx="243">
                  <c:v>0.19420216663286047</c:v>
                </c:pt>
                <c:pt idx="244">
                  <c:v>0.19377258713273576</c:v>
                </c:pt>
                <c:pt idx="245">
                  <c:v>0.19140544074018204</c:v>
                </c:pt>
                <c:pt idx="246">
                  <c:v>0.19131145215965226</c:v>
                </c:pt>
                <c:pt idx="247">
                  <c:v>0.18958344013849837</c:v>
                </c:pt>
                <c:pt idx="248">
                  <c:v>0.18849019205795914</c:v>
                </c:pt>
                <c:pt idx="249">
                  <c:v>0.18680112772957838</c:v>
                </c:pt>
                <c:pt idx="250">
                  <c:v>0.18719491692464665</c:v>
                </c:pt>
                <c:pt idx="251">
                  <c:v>0.18636158534147443</c:v>
                </c:pt>
                <c:pt idx="252">
                  <c:v>0.18632842618149578</c:v>
                </c:pt>
                <c:pt idx="253">
                  <c:v>0.18539081292240031</c:v>
                </c:pt>
                <c:pt idx="254">
                  <c:v>0.18552829940272991</c:v>
                </c:pt>
                <c:pt idx="255">
                  <c:v>0.18683700407997489</c:v>
                </c:pt>
                <c:pt idx="256">
                  <c:v>0.18991548864617841</c:v>
                </c:pt>
                <c:pt idx="257">
                  <c:v>0.18860650332268047</c:v>
                </c:pt>
                <c:pt idx="258">
                  <c:v>0.19141443632833349</c:v>
                </c:pt>
                <c:pt idx="259">
                  <c:v>0.19294334691367515</c:v>
                </c:pt>
                <c:pt idx="260">
                  <c:v>0.19580527359828251</c:v>
                </c:pt>
                <c:pt idx="261">
                  <c:v>0.25782138883475919</c:v>
                </c:pt>
                <c:pt idx="262">
                  <c:v>0.22848802187109032</c:v>
                </c:pt>
                <c:pt idx="263">
                  <c:v>0.23442382067187359</c:v>
                </c:pt>
                <c:pt idx="264">
                  <c:v>0.24141966469286241</c:v>
                </c:pt>
                <c:pt idx="265">
                  <c:v>0.23052282978329847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CFE-4A93-B3FE-394B0A14E977}"/>
            </c:ext>
          </c:extLst>
        </c:ser>
        <c:ser>
          <c:idx val="2"/>
          <c:order val="2"/>
          <c:tx>
            <c:strRef>
              <c:f>'GDP exp appr decompos'!$M$8</c:f>
              <c:strCache>
                <c:ptCount val="1"/>
                <c:pt idx="0">
                  <c:v>Investment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'GDP exp appr decompos'!$J$9:$J$274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exp appr decompos'!$M$9:$M$274</c:f>
              <c:numCache>
                <c:formatCode>0.000000</c:formatCode>
                <c:ptCount val="266"/>
                <c:pt idx="0">
                  <c:v>0.137221269296741</c:v>
                </c:pt>
                <c:pt idx="1">
                  <c:v>0.14209515681672713</c:v>
                </c:pt>
                <c:pt idx="2">
                  <c:v>0.14526748971193415</c:v>
                </c:pt>
                <c:pt idx="3">
                  <c:v>0.14730248535057588</c:v>
                </c:pt>
                <c:pt idx="4">
                  <c:v>0.14794412748376942</c:v>
                </c:pt>
                <c:pt idx="5">
                  <c:v>0.1513975155279503</c:v>
                </c:pt>
                <c:pt idx="6">
                  <c:v>0.15325816931014713</c:v>
                </c:pt>
                <c:pt idx="7">
                  <c:v>0.15417598806860552</c:v>
                </c:pt>
                <c:pt idx="8">
                  <c:v>0.15811011904761904</c:v>
                </c:pt>
                <c:pt idx="9">
                  <c:v>0.15939904727006229</c:v>
                </c:pt>
                <c:pt idx="10">
                  <c:v>0.15766816143497758</c:v>
                </c:pt>
                <c:pt idx="11">
                  <c:v>0.1597466572836031</c:v>
                </c:pt>
                <c:pt idx="12">
                  <c:v>0.16336035880627911</c:v>
                </c:pt>
                <c:pt idx="13">
                  <c:v>0.16515204473960154</c:v>
                </c:pt>
                <c:pt idx="14">
                  <c:v>0.1616283064239093</c:v>
                </c:pt>
                <c:pt idx="15">
                  <c:v>0.16067473164082466</c:v>
                </c:pt>
                <c:pt idx="16">
                  <c:v>0.15757266700662928</c:v>
                </c:pt>
                <c:pt idx="17">
                  <c:v>0.16090819348469892</c:v>
                </c:pt>
                <c:pt idx="18">
                  <c:v>0.15868852459016394</c:v>
                </c:pt>
                <c:pt idx="19">
                  <c:v>0.16526832357131549</c:v>
                </c:pt>
                <c:pt idx="20">
                  <c:v>0.16710792711415667</c:v>
                </c:pt>
                <c:pt idx="21">
                  <c:v>0.17016352977476087</c:v>
                </c:pt>
                <c:pt idx="22">
                  <c:v>0.1745742092457421</c:v>
                </c:pt>
                <c:pt idx="23">
                  <c:v>0.17779433681073026</c:v>
                </c:pt>
                <c:pt idx="24">
                  <c:v>0.18013957545798198</c:v>
                </c:pt>
                <c:pt idx="25">
                  <c:v>0.18508287292817679</c:v>
                </c:pt>
                <c:pt idx="26">
                  <c:v>0.18287883047511949</c:v>
                </c:pt>
                <c:pt idx="27">
                  <c:v>0.18152096659559347</c:v>
                </c:pt>
                <c:pt idx="28">
                  <c:v>0.17994389901823282</c:v>
                </c:pt>
                <c:pt idx="29">
                  <c:v>0.18044906900328586</c:v>
                </c:pt>
                <c:pt idx="30">
                  <c:v>0.17850365952832745</c:v>
                </c:pt>
                <c:pt idx="31">
                  <c:v>0.17701025364274151</c:v>
                </c:pt>
                <c:pt idx="32">
                  <c:v>0.16868124405812848</c:v>
                </c:pt>
                <c:pt idx="33">
                  <c:v>0.18249870934434692</c:v>
                </c:pt>
                <c:pt idx="34">
                  <c:v>0.18518047788510422</c:v>
                </c:pt>
                <c:pt idx="35">
                  <c:v>0.1870069033530572</c:v>
                </c:pt>
                <c:pt idx="36">
                  <c:v>0.19648778091612429</c:v>
                </c:pt>
                <c:pt idx="37">
                  <c:v>0.19520872865275143</c:v>
                </c:pt>
                <c:pt idx="38">
                  <c:v>0.19498607242339833</c:v>
                </c:pt>
                <c:pt idx="39">
                  <c:v>0.19419340262087664</c:v>
                </c:pt>
                <c:pt idx="40">
                  <c:v>0.19449988911066757</c:v>
                </c:pt>
                <c:pt idx="41">
                  <c:v>0.19609357757669388</c:v>
                </c:pt>
                <c:pt idx="42">
                  <c:v>0.19347193795109341</c:v>
                </c:pt>
                <c:pt idx="43">
                  <c:v>0.19761175103032866</c:v>
                </c:pt>
                <c:pt idx="44">
                  <c:v>0.194982302727462</c:v>
                </c:pt>
                <c:pt idx="45">
                  <c:v>0.19337016574585636</c:v>
                </c:pt>
                <c:pt idx="46">
                  <c:v>0.1965648854961832</c:v>
                </c:pt>
                <c:pt idx="47">
                  <c:v>0.19556571883078147</c:v>
                </c:pt>
                <c:pt idx="48">
                  <c:v>0.19822834645669291</c:v>
                </c:pt>
                <c:pt idx="49">
                  <c:v>0.20393662986077774</c:v>
                </c:pt>
                <c:pt idx="50">
                  <c:v>0.20043863831410316</c:v>
                </c:pt>
                <c:pt idx="51">
                  <c:v>0.19732630389757108</c:v>
                </c:pt>
                <c:pt idx="52">
                  <c:v>0.20475632825871543</c:v>
                </c:pt>
                <c:pt idx="53">
                  <c:v>0.20642691828378137</c:v>
                </c:pt>
                <c:pt idx="54">
                  <c:v>0.20743808784191906</c:v>
                </c:pt>
                <c:pt idx="55">
                  <c:v>0.21472444257467396</c:v>
                </c:pt>
                <c:pt idx="56">
                  <c:v>0.19756864042342046</c:v>
                </c:pt>
                <c:pt idx="57">
                  <c:v>0.20009776763891152</c:v>
                </c:pt>
                <c:pt idx="58">
                  <c:v>0.20797130330809088</c:v>
                </c:pt>
                <c:pt idx="59">
                  <c:v>0.21143389777846824</c:v>
                </c:pt>
                <c:pt idx="60">
                  <c:v>0.20925309948593893</c:v>
                </c:pt>
                <c:pt idx="61">
                  <c:v>0.22222222222222221</c:v>
                </c:pt>
                <c:pt idx="62">
                  <c:v>0.22162996212652547</c:v>
                </c:pt>
                <c:pt idx="63">
                  <c:v>0.22370470707754825</c:v>
                </c:pt>
                <c:pt idx="64">
                  <c:v>0.21438100320170758</c:v>
                </c:pt>
                <c:pt idx="65">
                  <c:v>0.22007871475579069</c:v>
                </c:pt>
                <c:pt idx="66">
                  <c:v>0.22149287321830458</c:v>
                </c:pt>
                <c:pt idx="67">
                  <c:v>0.22325893401634345</c:v>
                </c:pt>
                <c:pt idx="68">
                  <c:v>0.21836587129428778</c:v>
                </c:pt>
                <c:pt idx="69">
                  <c:v>0.21917965828683197</c:v>
                </c:pt>
                <c:pt idx="70">
                  <c:v>0.22075142229482342</c:v>
                </c:pt>
                <c:pt idx="71">
                  <c:v>0.21746984751075926</c:v>
                </c:pt>
                <c:pt idx="72">
                  <c:v>0.22544910179640718</c:v>
                </c:pt>
                <c:pt idx="73">
                  <c:v>0.22741919242775149</c:v>
                </c:pt>
                <c:pt idx="74">
                  <c:v>0.2271377816712902</c:v>
                </c:pt>
                <c:pt idx="75">
                  <c:v>0.232192327557872</c:v>
                </c:pt>
                <c:pt idx="76">
                  <c:v>0.24191486339315307</c:v>
                </c:pt>
                <c:pt idx="77">
                  <c:v>0.22501546346204826</c:v>
                </c:pt>
                <c:pt idx="78">
                  <c:v>0.22386934673366835</c:v>
                </c:pt>
                <c:pt idx="79">
                  <c:v>0.22282717482685455</c:v>
                </c:pt>
                <c:pt idx="80">
                  <c:v>0.20717190939960448</c:v>
                </c:pt>
                <c:pt idx="81">
                  <c:v>0.20820290267501423</c:v>
                </c:pt>
                <c:pt idx="82">
                  <c:v>0.20880924697353123</c:v>
                </c:pt>
                <c:pt idx="83">
                  <c:v>0.19780397745675973</c:v>
                </c:pt>
                <c:pt idx="84">
                  <c:v>0.19938328707986433</c:v>
                </c:pt>
                <c:pt idx="85">
                  <c:v>0.19985585152707289</c:v>
                </c:pt>
                <c:pt idx="86">
                  <c:v>0.19781015554847492</c:v>
                </c:pt>
                <c:pt idx="87">
                  <c:v>0.1944391388578133</c:v>
                </c:pt>
                <c:pt idx="88">
                  <c:v>0.18475543978740758</c:v>
                </c:pt>
                <c:pt idx="89">
                  <c:v>0.19372529014156359</c:v>
                </c:pt>
                <c:pt idx="90">
                  <c:v>0.19536949724552086</c:v>
                </c:pt>
                <c:pt idx="91">
                  <c:v>0.19933050022554069</c:v>
                </c:pt>
                <c:pt idx="92">
                  <c:v>0.19908373401070489</c:v>
                </c:pt>
                <c:pt idx="93">
                  <c:v>0.19833827634333567</c:v>
                </c:pt>
                <c:pt idx="94">
                  <c:v>0.20000424142172457</c:v>
                </c:pt>
                <c:pt idx="95">
                  <c:v>0.19972164231036882</c:v>
                </c:pt>
                <c:pt idx="96">
                  <c:v>0.20429744851394785</c:v>
                </c:pt>
                <c:pt idx="97">
                  <c:v>0.20707183140397745</c:v>
                </c:pt>
                <c:pt idx="98">
                  <c:v>0.20924900349218667</c:v>
                </c:pt>
                <c:pt idx="99">
                  <c:v>0.21240182862501467</c:v>
                </c:pt>
                <c:pt idx="100">
                  <c:v>0.20185409109230149</c:v>
                </c:pt>
                <c:pt idx="101">
                  <c:v>0.20261222180309318</c:v>
                </c:pt>
                <c:pt idx="102">
                  <c:v>0.19988475768787531</c:v>
                </c:pt>
                <c:pt idx="103">
                  <c:v>0.19760232715305734</c:v>
                </c:pt>
                <c:pt idx="104">
                  <c:v>0.18677984054506677</c:v>
                </c:pt>
                <c:pt idx="105">
                  <c:v>0.1889289674241042</c:v>
                </c:pt>
                <c:pt idx="106">
                  <c:v>0.1877330274101692</c:v>
                </c:pt>
                <c:pt idx="107">
                  <c:v>0.18438025613519277</c:v>
                </c:pt>
                <c:pt idx="108">
                  <c:v>0.17964358175779585</c:v>
                </c:pt>
                <c:pt idx="109">
                  <c:v>0.18563769787455164</c:v>
                </c:pt>
                <c:pt idx="110">
                  <c:v>0.18907751281923632</c:v>
                </c:pt>
                <c:pt idx="111">
                  <c:v>0.18988399409072196</c:v>
                </c:pt>
                <c:pt idx="112">
                  <c:v>0.18623600102873442</c:v>
                </c:pt>
                <c:pt idx="113">
                  <c:v>0.18332638213077529</c:v>
                </c:pt>
                <c:pt idx="114">
                  <c:v>0.18448094597497144</c:v>
                </c:pt>
                <c:pt idx="115">
                  <c:v>0.19135054114223995</c:v>
                </c:pt>
                <c:pt idx="116">
                  <c:v>0.19346837987850182</c:v>
                </c:pt>
                <c:pt idx="117">
                  <c:v>0.19668375812200944</c:v>
                </c:pt>
                <c:pt idx="118">
                  <c:v>0.19885584007092946</c:v>
                </c:pt>
                <c:pt idx="119">
                  <c:v>0.1973682867322043</c:v>
                </c:pt>
                <c:pt idx="120">
                  <c:v>0.21224084872044055</c:v>
                </c:pt>
                <c:pt idx="121">
                  <c:v>0.19244082611386137</c:v>
                </c:pt>
                <c:pt idx="122">
                  <c:v>0.19553934499604789</c:v>
                </c:pt>
                <c:pt idx="123">
                  <c:v>0.19507895497747474</c:v>
                </c:pt>
                <c:pt idx="124">
                  <c:v>0.19487987614387217</c:v>
                </c:pt>
                <c:pt idx="125">
                  <c:v>0.18948608719296656</c:v>
                </c:pt>
                <c:pt idx="126">
                  <c:v>0.19965943333987127</c:v>
                </c:pt>
                <c:pt idx="127">
                  <c:v>0.20670091501911333</c:v>
                </c:pt>
                <c:pt idx="128">
                  <c:v>0.19914902273228119</c:v>
                </c:pt>
                <c:pt idx="129">
                  <c:v>0.20525490646726149</c:v>
                </c:pt>
                <c:pt idx="130">
                  <c:v>0.21748422712933754</c:v>
                </c:pt>
                <c:pt idx="131">
                  <c:v>0.22043712218885347</c:v>
                </c:pt>
                <c:pt idx="132">
                  <c:v>0.22446189098831748</c:v>
                </c:pt>
                <c:pt idx="133">
                  <c:v>0.22884823022174561</c:v>
                </c:pt>
                <c:pt idx="134">
                  <c:v>0.22998487548906135</c:v>
                </c:pt>
                <c:pt idx="135">
                  <c:v>0.22793491107995931</c:v>
                </c:pt>
                <c:pt idx="136">
                  <c:v>0.2424678926254005</c:v>
                </c:pt>
                <c:pt idx="137">
                  <c:v>0.24081034129715376</c:v>
                </c:pt>
                <c:pt idx="138">
                  <c:v>0.24516464939288951</c:v>
                </c:pt>
                <c:pt idx="139">
                  <c:v>0.24066316967935897</c:v>
                </c:pt>
                <c:pt idx="140">
                  <c:v>0.24050289491370752</c:v>
                </c:pt>
                <c:pt idx="141">
                  <c:v>0.23413700635299622</c:v>
                </c:pt>
                <c:pt idx="142">
                  <c:v>0.23116379868791445</c:v>
                </c:pt>
                <c:pt idx="143">
                  <c:v>0.23109996417054818</c:v>
                </c:pt>
                <c:pt idx="144">
                  <c:v>0.21813366262362813</c:v>
                </c:pt>
                <c:pt idx="145">
                  <c:v>0.21289792939888716</c:v>
                </c:pt>
                <c:pt idx="146">
                  <c:v>0.20512386051713036</c:v>
                </c:pt>
                <c:pt idx="147">
                  <c:v>0.20430161380077907</c:v>
                </c:pt>
                <c:pt idx="148">
                  <c:v>0.20073232197903398</c:v>
                </c:pt>
                <c:pt idx="149">
                  <c:v>0.19593204300128739</c:v>
                </c:pt>
                <c:pt idx="150">
                  <c:v>0.19160227422399789</c:v>
                </c:pt>
                <c:pt idx="151">
                  <c:v>0.18849826459173374</c:v>
                </c:pt>
                <c:pt idx="152">
                  <c:v>0.18859191312140861</c:v>
                </c:pt>
                <c:pt idx="153">
                  <c:v>0.18661175455759985</c:v>
                </c:pt>
                <c:pt idx="154">
                  <c:v>0.18400773202536683</c:v>
                </c:pt>
                <c:pt idx="155">
                  <c:v>0.18657653702020768</c:v>
                </c:pt>
                <c:pt idx="156">
                  <c:v>0.18504733067087831</c:v>
                </c:pt>
                <c:pt idx="157">
                  <c:v>0.18217402144103714</c:v>
                </c:pt>
                <c:pt idx="158">
                  <c:v>0.18195038030592076</c:v>
                </c:pt>
                <c:pt idx="159">
                  <c:v>0.1813962240481716</c:v>
                </c:pt>
                <c:pt idx="160">
                  <c:v>0.17784936840740723</c:v>
                </c:pt>
                <c:pt idx="161">
                  <c:v>0.17943997076953008</c:v>
                </c:pt>
                <c:pt idx="162">
                  <c:v>0.18055963555145224</c:v>
                </c:pt>
                <c:pt idx="163">
                  <c:v>0.18331041357096051</c:v>
                </c:pt>
                <c:pt idx="164">
                  <c:v>0.18722271920224867</c:v>
                </c:pt>
                <c:pt idx="165">
                  <c:v>0.19143902775245575</c:v>
                </c:pt>
                <c:pt idx="166">
                  <c:v>0.18723996266801574</c:v>
                </c:pt>
                <c:pt idx="167">
                  <c:v>0.17742441093996247</c:v>
                </c:pt>
                <c:pt idx="168">
                  <c:v>0.16622005684125052</c:v>
                </c:pt>
                <c:pt idx="169">
                  <c:v>0.16786592121852753</c:v>
                </c:pt>
                <c:pt idx="170">
                  <c:v>0.1699953419157505</c:v>
                </c:pt>
                <c:pt idx="171">
                  <c:v>0.1801571701034585</c:v>
                </c:pt>
                <c:pt idx="172">
                  <c:v>0.17883612238102872</c:v>
                </c:pt>
                <c:pt idx="173">
                  <c:v>0.17672434744568125</c:v>
                </c:pt>
                <c:pt idx="174">
                  <c:v>0.17361993590204683</c:v>
                </c:pt>
                <c:pt idx="175">
                  <c:v>0.17524215903074097</c:v>
                </c:pt>
                <c:pt idx="176">
                  <c:v>0.1741164704559815</c:v>
                </c:pt>
                <c:pt idx="177">
                  <c:v>0.1754020865241096</c:v>
                </c:pt>
                <c:pt idx="178">
                  <c:v>0.17848277346121627</c:v>
                </c:pt>
                <c:pt idx="179">
                  <c:v>0.17456141675221934</c:v>
                </c:pt>
                <c:pt idx="180">
                  <c:v>0.17773534170070993</c:v>
                </c:pt>
                <c:pt idx="181">
                  <c:v>0.18640293950971609</c:v>
                </c:pt>
                <c:pt idx="182">
                  <c:v>0.1705790297339593</c:v>
                </c:pt>
                <c:pt idx="183">
                  <c:v>0.18097175664815632</c:v>
                </c:pt>
                <c:pt idx="184">
                  <c:v>0.17948929396073257</c:v>
                </c:pt>
                <c:pt idx="185">
                  <c:v>0.1807592343819602</c:v>
                </c:pt>
                <c:pt idx="186">
                  <c:v>0.17947785081351864</c:v>
                </c:pt>
                <c:pt idx="187">
                  <c:v>0.17438051763042145</c:v>
                </c:pt>
                <c:pt idx="188">
                  <c:v>0.17287234042553193</c:v>
                </c:pt>
                <c:pt idx="189">
                  <c:v>0.17167666175401897</c:v>
                </c:pt>
                <c:pt idx="190">
                  <c:v>0.17878863952067747</c:v>
                </c:pt>
                <c:pt idx="191">
                  <c:v>0.18632316739154825</c:v>
                </c:pt>
                <c:pt idx="192">
                  <c:v>0.18136581235548899</c:v>
                </c:pt>
                <c:pt idx="193">
                  <c:v>0.17158643072405533</c:v>
                </c:pt>
                <c:pt idx="194">
                  <c:v>0.17024146470900406</c:v>
                </c:pt>
                <c:pt idx="195">
                  <c:v>0.17142182714945056</c:v>
                </c:pt>
                <c:pt idx="196">
                  <c:v>0.17630699572928829</c:v>
                </c:pt>
                <c:pt idx="197">
                  <c:v>0.16939030431598046</c:v>
                </c:pt>
                <c:pt idx="198">
                  <c:v>0.17142848505551844</c:v>
                </c:pt>
                <c:pt idx="199">
                  <c:v>0.17138478451804098</c:v>
                </c:pt>
                <c:pt idx="200">
                  <c:v>0.17349952356433065</c:v>
                </c:pt>
                <c:pt idx="201">
                  <c:v>0.17245801667516852</c:v>
                </c:pt>
                <c:pt idx="202">
                  <c:v>0.17402207480269929</c:v>
                </c:pt>
                <c:pt idx="203">
                  <c:v>0.17144379744928281</c:v>
                </c:pt>
                <c:pt idx="204">
                  <c:v>0.17288084973411241</c:v>
                </c:pt>
                <c:pt idx="205">
                  <c:v>0.17328948445730194</c:v>
                </c:pt>
                <c:pt idx="206">
                  <c:v>0.17880335959823362</c:v>
                </c:pt>
                <c:pt idx="207">
                  <c:v>0.17746474343512308</c:v>
                </c:pt>
                <c:pt idx="208">
                  <c:v>0.17762476757944556</c:v>
                </c:pt>
                <c:pt idx="209">
                  <c:v>0.18214494386711741</c:v>
                </c:pt>
                <c:pt idx="210">
                  <c:v>0.17332929356212817</c:v>
                </c:pt>
                <c:pt idx="211">
                  <c:v>0.18274103957184559</c:v>
                </c:pt>
                <c:pt idx="212">
                  <c:v>0.17425278520943976</c:v>
                </c:pt>
                <c:pt idx="213">
                  <c:v>0.17910582454908941</c:v>
                </c:pt>
                <c:pt idx="214">
                  <c:v>0.17191606997190248</c:v>
                </c:pt>
                <c:pt idx="215">
                  <c:v>0.17346637178062924</c:v>
                </c:pt>
                <c:pt idx="216">
                  <c:v>0.16720120902817337</c:v>
                </c:pt>
                <c:pt idx="217">
                  <c:v>0.15999730303745408</c:v>
                </c:pt>
                <c:pt idx="218">
                  <c:v>0.15951213004392267</c:v>
                </c:pt>
                <c:pt idx="219">
                  <c:v>0.15614764959079133</c:v>
                </c:pt>
                <c:pt idx="220">
                  <c:v>0.15827926600114467</c:v>
                </c:pt>
                <c:pt idx="221">
                  <c:v>0.15613763359462932</c:v>
                </c:pt>
                <c:pt idx="222">
                  <c:v>0.16069113721368891</c:v>
                </c:pt>
                <c:pt idx="223">
                  <c:v>0.16392356750634066</c:v>
                </c:pt>
                <c:pt idx="224">
                  <c:v>0.15406211827868735</c:v>
                </c:pt>
                <c:pt idx="225">
                  <c:v>0.15394199033900899</c:v>
                </c:pt>
                <c:pt idx="226">
                  <c:v>0.15659589648655944</c:v>
                </c:pt>
                <c:pt idx="227">
                  <c:v>0.15915292074910084</c:v>
                </c:pt>
                <c:pt idx="228">
                  <c:v>0.16052789555982128</c:v>
                </c:pt>
                <c:pt idx="229">
                  <c:v>0.15592746703422494</c:v>
                </c:pt>
                <c:pt idx="230">
                  <c:v>0.1517252856984356</c:v>
                </c:pt>
                <c:pt idx="231">
                  <c:v>0.16042322385611127</c:v>
                </c:pt>
                <c:pt idx="232">
                  <c:v>0.15434082126434803</c:v>
                </c:pt>
                <c:pt idx="233">
                  <c:v>0.16005797325324908</c:v>
                </c:pt>
                <c:pt idx="234">
                  <c:v>0.16180624653582376</c:v>
                </c:pt>
                <c:pt idx="235">
                  <c:v>0.16188384481276533</c:v>
                </c:pt>
                <c:pt idx="236">
                  <c:v>0.16554719304773158</c:v>
                </c:pt>
                <c:pt idx="237">
                  <c:v>0.16437933659879087</c:v>
                </c:pt>
                <c:pt idx="238">
                  <c:v>0.16596546819658009</c:v>
                </c:pt>
                <c:pt idx="239">
                  <c:v>0.16919524995911361</c:v>
                </c:pt>
                <c:pt idx="240">
                  <c:v>0.1719110750931753</c:v>
                </c:pt>
                <c:pt idx="241">
                  <c:v>0.17170606141255532</c:v>
                </c:pt>
                <c:pt idx="242">
                  <c:v>0.16981480674177363</c:v>
                </c:pt>
                <c:pt idx="243">
                  <c:v>0.17585988500370489</c:v>
                </c:pt>
                <c:pt idx="244">
                  <c:v>0.17524960695836822</c:v>
                </c:pt>
                <c:pt idx="245">
                  <c:v>0.17612711821793131</c:v>
                </c:pt>
                <c:pt idx="246">
                  <c:v>0.17955786206111307</c:v>
                </c:pt>
                <c:pt idx="247">
                  <c:v>0.17732483624303466</c:v>
                </c:pt>
                <c:pt idx="248">
                  <c:v>0.17711903297304157</c:v>
                </c:pt>
                <c:pt idx="249">
                  <c:v>0.18090564701441572</c:v>
                </c:pt>
                <c:pt idx="250">
                  <c:v>0.18021496399874778</c:v>
                </c:pt>
                <c:pt idx="251">
                  <c:v>0.18162848390345693</c:v>
                </c:pt>
                <c:pt idx="252">
                  <c:v>0.1789478071263893</c:v>
                </c:pt>
                <c:pt idx="253">
                  <c:v>0.17799822127490308</c:v>
                </c:pt>
                <c:pt idx="254">
                  <c:v>0.17751030527344439</c:v>
                </c:pt>
                <c:pt idx="255">
                  <c:v>0.17758413794376651</c:v>
                </c:pt>
                <c:pt idx="256">
                  <c:v>0.18096872824807489</c:v>
                </c:pt>
                <c:pt idx="257">
                  <c:v>0.18064402750904043</c:v>
                </c:pt>
                <c:pt idx="258">
                  <c:v>0.18016213911865961</c:v>
                </c:pt>
                <c:pt idx="259">
                  <c:v>0.17859013527307571</c:v>
                </c:pt>
                <c:pt idx="260">
                  <c:v>0.17972736272941894</c:v>
                </c:pt>
                <c:pt idx="261">
                  <c:v>0.16532040926225094</c:v>
                </c:pt>
                <c:pt idx="262">
                  <c:v>0.17444604049858672</c:v>
                </c:pt>
                <c:pt idx="263">
                  <c:v>0.18178691819781781</c:v>
                </c:pt>
                <c:pt idx="264">
                  <c:v>0.17917019131710427</c:v>
                </c:pt>
                <c:pt idx="265">
                  <c:v>0.16938610719824704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CFE-4A93-B3FE-394B0A14E977}"/>
            </c:ext>
          </c:extLst>
        </c:ser>
        <c:ser>
          <c:idx val="3"/>
          <c:order val="3"/>
          <c:tx>
            <c:strRef>
              <c:f>'GDP exp appr decompos'!$N$8</c:f>
              <c:strCache>
                <c:ptCount val="1"/>
                <c:pt idx="0">
                  <c:v>Net_exports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'GDP exp appr decompos'!$J$9:$J$274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exp appr decompos'!$N$9:$N$274</c:f>
              <c:numCache>
                <c:formatCode>0.000000</c:formatCode>
                <c:ptCount val="266"/>
                <c:pt idx="0">
                  <c:v>-1.6295025728987993E-2</c:v>
                </c:pt>
                <c:pt idx="1">
                  <c:v>-1.4934926392148495E-2</c:v>
                </c:pt>
                <c:pt idx="2">
                  <c:v>-1.5843621399176954E-2</c:v>
                </c:pt>
                <c:pt idx="3">
                  <c:v>-1.0911295211153768E-2</c:v>
                </c:pt>
                <c:pt idx="4">
                  <c:v>-1.9673421207948061E-4</c:v>
                </c:pt>
                <c:pt idx="5">
                  <c:v>6.40527950310559E-3</c:v>
                </c:pt>
                <c:pt idx="6">
                  <c:v>1.5287597936174278E-3</c:v>
                </c:pt>
                <c:pt idx="7">
                  <c:v>5.4064131245339297E-3</c:v>
                </c:pt>
                <c:pt idx="8">
                  <c:v>5.5803571428571425E-4</c:v>
                </c:pt>
                <c:pt idx="9">
                  <c:v>2.0153902528398681E-3</c:v>
                </c:pt>
                <c:pt idx="10">
                  <c:v>2.5112107623318385E-3</c:v>
                </c:pt>
                <c:pt idx="11">
                  <c:v>9.3244194229415902E-3</c:v>
                </c:pt>
                <c:pt idx="12">
                  <c:v>1.2247714335000862E-2</c:v>
                </c:pt>
                <c:pt idx="13">
                  <c:v>4.1943376441803569E-3</c:v>
                </c:pt>
                <c:pt idx="14">
                  <c:v>5.1528684300927519E-3</c:v>
                </c:pt>
                <c:pt idx="15">
                  <c:v>2.3854148918043962E-3</c:v>
                </c:pt>
                <c:pt idx="16">
                  <c:v>1.1898691143974163E-3</c:v>
                </c:pt>
                <c:pt idx="17">
                  <c:v>6.5811122079631457E-4</c:v>
                </c:pt>
                <c:pt idx="18">
                  <c:v>9.8360655737704918E-4</c:v>
                </c:pt>
                <c:pt idx="19">
                  <c:v>-4.7490897577964226E-3</c:v>
                </c:pt>
                <c:pt idx="20">
                  <c:v>-7.7869490733530602E-3</c:v>
                </c:pt>
                <c:pt idx="21">
                  <c:v>-1.7432891082999075E-2</c:v>
                </c:pt>
                <c:pt idx="22">
                  <c:v>-1.7335766423357664E-2</c:v>
                </c:pt>
                <c:pt idx="23">
                  <c:v>-1.564828614008942E-2</c:v>
                </c:pt>
                <c:pt idx="24">
                  <c:v>-7.4149462052922359E-3</c:v>
                </c:pt>
                <c:pt idx="25">
                  <c:v>-7.8511195114858972E-3</c:v>
                </c:pt>
                <c:pt idx="26">
                  <c:v>2.8113578858588698E-4</c:v>
                </c:pt>
                <c:pt idx="27">
                  <c:v>-1.2793176972281451E-3</c:v>
                </c:pt>
                <c:pt idx="28">
                  <c:v>-3.0855539971949507E-3</c:v>
                </c:pt>
                <c:pt idx="29">
                  <c:v>-1.2322015334063528E-3</c:v>
                </c:pt>
                <c:pt idx="30">
                  <c:v>-4.0661425860666848E-3</c:v>
                </c:pt>
                <c:pt idx="31">
                  <c:v>-1.8888289260658392E-3</c:v>
                </c:pt>
                <c:pt idx="32">
                  <c:v>6.7907103082982475E-4</c:v>
                </c:pt>
                <c:pt idx="33">
                  <c:v>-3.6138358286009293E-3</c:v>
                </c:pt>
                <c:pt idx="34">
                  <c:v>-5.8464667005592276E-3</c:v>
                </c:pt>
                <c:pt idx="35">
                  <c:v>-8.8757396449704144E-3</c:v>
                </c:pt>
                <c:pt idx="36">
                  <c:v>-2.0262802406975318E-2</c:v>
                </c:pt>
                <c:pt idx="37">
                  <c:v>-1.4112903225806451E-2</c:v>
                </c:pt>
                <c:pt idx="38">
                  <c:v>-1.8570102135561744E-2</c:v>
                </c:pt>
                <c:pt idx="39">
                  <c:v>-1.8752824220515139E-2</c:v>
                </c:pt>
                <c:pt idx="40">
                  <c:v>-8.5384785983588386E-3</c:v>
                </c:pt>
                <c:pt idx="41">
                  <c:v>-1.1366144338998014E-2</c:v>
                </c:pt>
                <c:pt idx="42">
                  <c:v>-1.0556932026284606E-2</c:v>
                </c:pt>
                <c:pt idx="43">
                  <c:v>-8.4539786537038992E-3</c:v>
                </c:pt>
                <c:pt idx="44">
                  <c:v>-1.0410160316468874E-2</c:v>
                </c:pt>
                <c:pt idx="45">
                  <c:v>-7.5711070186208311E-3</c:v>
                </c:pt>
                <c:pt idx="46">
                  <c:v>-5.6247488951386097E-3</c:v>
                </c:pt>
                <c:pt idx="47">
                  <c:v>1.2427918075164048E-2</c:v>
                </c:pt>
                <c:pt idx="48">
                  <c:v>-1.5748031496062992E-3</c:v>
                </c:pt>
                <c:pt idx="49">
                  <c:v>-7.1051368218915025E-3</c:v>
                </c:pt>
                <c:pt idx="50">
                  <c:v>-7.1517116429865545E-3</c:v>
                </c:pt>
                <c:pt idx="51">
                  <c:v>-3.1067595556392394E-2</c:v>
                </c:pt>
                <c:pt idx="52">
                  <c:v>-1.3872624087920006E-2</c:v>
                </c:pt>
                <c:pt idx="53">
                  <c:v>-1.3619369770340039E-2</c:v>
                </c:pt>
                <c:pt idx="54">
                  <c:v>-6.5579428768659936E-3</c:v>
                </c:pt>
                <c:pt idx="55">
                  <c:v>-4.5435422801851071E-3</c:v>
                </c:pt>
                <c:pt idx="56">
                  <c:v>-7.277538868673503E-3</c:v>
                </c:pt>
                <c:pt idx="57">
                  <c:v>1.3850415512465374E-3</c:v>
                </c:pt>
                <c:pt idx="58">
                  <c:v>9.6452770027899565E-3</c:v>
                </c:pt>
                <c:pt idx="59">
                  <c:v>3.8061208637564081E-3</c:v>
                </c:pt>
                <c:pt idx="60">
                  <c:v>1.5043846386452979E-2</c:v>
                </c:pt>
                <c:pt idx="61">
                  <c:v>1.8832391713747645E-3</c:v>
                </c:pt>
                <c:pt idx="62">
                  <c:v>7.0136063964090339E-5</c:v>
                </c:pt>
                <c:pt idx="63">
                  <c:v>8.33051134439553E-3</c:v>
                </c:pt>
                <c:pt idx="64">
                  <c:v>5.3361792956243331E-3</c:v>
                </c:pt>
                <c:pt idx="65">
                  <c:v>1.0065165494548035E-2</c:v>
                </c:pt>
                <c:pt idx="66">
                  <c:v>1.7504376094023506E-2</c:v>
                </c:pt>
                <c:pt idx="67">
                  <c:v>1.2562507622880839E-2</c:v>
                </c:pt>
                <c:pt idx="68">
                  <c:v>3.1332851289467343E-3</c:v>
                </c:pt>
                <c:pt idx="69">
                  <c:v>3.5667031007305988E-3</c:v>
                </c:pt>
                <c:pt idx="70">
                  <c:v>-1.0871402016560582E-2</c:v>
                </c:pt>
                <c:pt idx="71">
                  <c:v>-2.4972105626693587E-3</c:v>
                </c:pt>
                <c:pt idx="72">
                  <c:v>-1.277445109780439E-2</c:v>
                </c:pt>
                <c:pt idx="73">
                  <c:v>-1.4802134729634478E-2</c:v>
                </c:pt>
                <c:pt idx="74">
                  <c:v>-2.3799094758358886E-2</c:v>
                </c:pt>
                <c:pt idx="75">
                  <c:v>-3.5404047518429828E-2</c:v>
                </c:pt>
                <c:pt idx="76">
                  <c:v>-4.711397319948861E-2</c:v>
                </c:pt>
                <c:pt idx="77">
                  <c:v>-5.023416099673058E-2</c:v>
                </c:pt>
                <c:pt idx="78">
                  <c:v>-4.0871021775544386E-2</c:v>
                </c:pt>
                <c:pt idx="79">
                  <c:v>-3.9673325593498537E-2</c:v>
                </c:pt>
                <c:pt idx="80">
                  <c:v>-1.9590283219523115E-2</c:v>
                </c:pt>
                <c:pt idx="81">
                  <c:v>-1.0493739328400684E-2</c:v>
                </c:pt>
                <c:pt idx="82">
                  <c:v>-2.2878052116818277E-2</c:v>
                </c:pt>
                <c:pt idx="83">
                  <c:v>-7.3200751441342233E-3</c:v>
                </c:pt>
                <c:pt idx="84">
                  <c:v>3.0218933086648167E-3</c:v>
                </c:pt>
                <c:pt idx="85">
                  <c:v>-1.3393795609477762E-2</c:v>
                </c:pt>
                <c:pt idx="86">
                  <c:v>-1.5294151724936998E-2</c:v>
                </c:pt>
                <c:pt idx="87">
                  <c:v>-1.0586919151955032E-2</c:v>
                </c:pt>
                <c:pt idx="88">
                  <c:v>-3.8677085799984213E-3</c:v>
                </c:pt>
                <c:pt idx="89">
                  <c:v>-4.846320622369596E-4</c:v>
                </c:pt>
                <c:pt idx="90">
                  <c:v>1.7792446275249393E-2</c:v>
                </c:pt>
                <c:pt idx="91">
                  <c:v>1.5336767883003727E-2</c:v>
                </c:pt>
                <c:pt idx="92">
                  <c:v>8.7090628685475829E-3</c:v>
                </c:pt>
                <c:pt idx="93">
                  <c:v>1.6246510816468947E-2</c:v>
                </c:pt>
                <c:pt idx="94">
                  <c:v>1.1282181787335114E-2</c:v>
                </c:pt>
                <c:pt idx="95">
                  <c:v>1.5575750133038602E-2</c:v>
                </c:pt>
                <c:pt idx="96">
                  <c:v>-9.4639101622951468E-3</c:v>
                </c:pt>
                <c:pt idx="97">
                  <c:v>8.7377560106856635E-3</c:v>
                </c:pt>
                <c:pt idx="98">
                  <c:v>9.8416169882535546E-3</c:v>
                </c:pt>
                <c:pt idx="99">
                  <c:v>6.7484970778840195E-3</c:v>
                </c:pt>
                <c:pt idx="100">
                  <c:v>9.2543329302700525E-3</c:v>
                </c:pt>
                <c:pt idx="101">
                  <c:v>1.1080724254998115E-2</c:v>
                </c:pt>
                <c:pt idx="102">
                  <c:v>2.8567962637229331E-2</c:v>
                </c:pt>
                <c:pt idx="103">
                  <c:v>3.2968001645461757E-2</c:v>
                </c:pt>
                <c:pt idx="104">
                  <c:v>4.0808439374203802E-2</c:v>
                </c:pt>
                <c:pt idx="105">
                  <c:v>3.1410967171469073E-2</c:v>
                </c:pt>
                <c:pt idx="106">
                  <c:v>1.4681580420917497E-2</c:v>
                </c:pt>
                <c:pt idx="107">
                  <c:v>1.904459189214245E-2</c:v>
                </c:pt>
                <c:pt idx="108">
                  <c:v>1.8208604179320506E-2</c:v>
                </c:pt>
                <c:pt idx="109">
                  <c:v>1.235725782943182E-2</c:v>
                </c:pt>
                <c:pt idx="110">
                  <c:v>1.7137949917857321E-2</c:v>
                </c:pt>
                <c:pt idx="111">
                  <c:v>2.334649197161609E-2</c:v>
                </c:pt>
                <c:pt idx="112">
                  <c:v>1.2029178649084661E-2</c:v>
                </c:pt>
                <c:pt idx="113">
                  <c:v>6.1170582510774365E-3</c:v>
                </c:pt>
                <c:pt idx="114">
                  <c:v>1.2084694604279949E-2</c:v>
                </c:pt>
                <c:pt idx="115">
                  <c:v>7.4172856922432601E-3</c:v>
                </c:pt>
                <c:pt idx="116">
                  <c:v>9.7242253398015822E-3</c:v>
                </c:pt>
                <c:pt idx="117">
                  <c:v>-1.8304627538295207E-3</c:v>
                </c:pt>
                <c:pt idx="118">
                  <c:v>-1.4038124590994489E-3</c:v>
                </c:pt>
                <c:pt idx="119">
                  <c:v>-4.6448003756673706E-3</c:v>
                </c:pt>
                <c:pt idx="120">
                  <c:v>-3.02680596047943E-3</c:v>
                </c:pt>
                <c:pt idx="121">
                  <c:v>1.7578125E-2</c:v>
                </c:pt>
                <c:pt idx="122">
                  <c:v>1.511327816240822E-2</c:v>
                </c:pt>
                <c:pt idx="123">
                  <c:v>1.2890227864158265E-2</c:v>
                </c:pt>
                <c:pt idx="124">
                  <c:v>4.7736215937260974E-3</c:v>
                </c:pt>
                <c:pt idx="125">
                  <c:v>-3.9699084564488356E-3</c:v>
                </c:pt>
                <c:pt idx="126">
                  <c:v>-1.0430968386141968E-2</c:v>
                </c:pt>
                <c:pt idx="127">
                  <c:v>-8.648573850172106E-3</c:v>
                </c:pt>
                <c:pt idx="128">
                  <c:v>2.3647675069078332E-3</c:v>
                </c:pt>
                <c:pt idx="129">
                  <c:v>-6.3449589178274464E-3</c:v>
                </c:pt>
                <c:pt idx="130">
                  <c:v>-7.634069400630915E-3</c:v>
                </c:pt>
                <c:pt idx="131">
                  <c:v>-1.5602683568930509E-2</c:v>
                </c:pt>
                <c:pt idx="132">
                  <c:v>-2.0029300176552346E-2</c:v>
                </c:pt>
                <c:pt idx="133">
                  <c:v>-2.3694976753068375E-2</c:v>
                </c:pt>
                <c:pt idx="134">
                  <c:v>-2.8409938152821466E-2</c:v>
                </c:pt>
                <c:pt idx="135">
                  <c:v>-3.5739809241087384E-2</c:v>
                </c:pt>
                <c:pt idx="136">
                  <c:v>-3.3493982391427264E-2</c:v>
                </c:pt>
                <c:pt idx="137">
                  <c:v>-3.2914335537310178E-2</c:v>
                </c:pt>
                <c:pt idx="138">
                  <c:v>-3.288488362376505E-2</c:v>
                </c:pt>
                <c:pt idx="139">
                  <c:v>-2.0428443840648076E-2</c:v>
                </c:pt>
                <c:pt idx="140">
                  <c:v>-2.3960883210733686E-2</c:v>
                </c:pt>
                <c:pt idx="141">
                  <c:v>-2.1470607643992248E-2</c:v>
                </c:pt>
                <c:pt idx="142">
                  <c:v>-1.2549615443506119E-2</c:v>
                </c:pt>
                <c:pt idx="143">
                  <c:v>-8.9338682298488702E-3</c:v>
                </c:pt>
                <c:pt idx="144">
                  <c:v>-7.3859505372124963E-3</c:v>
                </c:pt>
                <c:pt idx="145">
                  <c:v>-1.812916172580498E-3</c:v>
                </c:pt>
                <c:pt idx="146">
                  <c:v>-2.1292938877404632E-3</c:v>
                </c:pt>
                <c:pt idx="147">
                  <c:v>-3.1997774067890929E-3</c:v>
                </c:pt>
                <c:pt idx="148">
                  <c:v>-1.5495668381667687E-3</c:v>
                </c:pt>
                <c:pt idx="149">
                  <c:v>-5.5402119254849749E-3</c:v>
                </c:pt>
                <c:pt idx="150">
                  <c:v>-1.1019888483997015E-2</c:v>
                </c:pt>
                <c:pt idx="151">
                  <c:v>-8.3720628957297625E-3</c:v>
                </c:pt>
                <c:pt idx="152">
                  <c:v>-3.4371869892983286E-3</c:v>
                </c:pt>
                <c:pt idx="153">
                  <c:v>-6.6010246052534685E-3</c:v>
                </c:pt>
                <c:pt idx="154">
                  <c:v>-3.2664706095172137E-3</c:v>
                </c:pt>
                <c:pt idx="155">
                  <c:v>-6.0755822858484887E-4</c:v>
                </c:pt>
                <c:pt idx="156">
                  <c:v>-2.6658082428802801E-4</c:v>
                </c:pt>
                <c:pt idx="157">
                  <c:v>-3.2011967090501124E-3</c:v>
                </c:pt>
                <c:pt idx="158">
                  <c:v>1.3950301434958567E-3</c:v>
                </c:pt>
                <c:pt idx="159">
                  <c:v>1.0952479747562229E-3</c:v>
                </c:pt>
                <c:pt idx="160">
                  <c:v>1.5061238795292942E-2</c:v>
                </c:pt>
                <c:pt idx="161">
                  <c:v>-2.7095127147798936E-3</c:v>
                </c:pt>
                <c:pt idx="162">
                  <c:v>-4.3551041914380705E-3</c:v>
                </c:pt>
                <c:pt idx="163">
                  <c:v>3.1610813205474901E-3</c:v>
                </c:pt>
                <c:pt idx="164">
                  <c:v>-2.5610869180225141E-3</c:v>
                </c:pt>
                <c:pt idx="165">
                  <c:v>7.3816818672987048E-4</c:v>
                </c:pt>
                <c:pt idx="166">
                  <c:v>3.0179594756077352E-3</c:v>
                </c:pt>
                <c:pt idx="167">
                  <c:v>5.2861884906235642E-3</c:v>
                </c:pt>
                <c:pt idx="168">
                  <c:v>8.9193751736222401E-3</c:v>
                </c:pt>
                <c:pt idx="169">
                  <c:v>-2.5895408022482308E-4</c:v>
                </c:pt>
                <c:pt idx="170">
                  <c:v>8.1454641389345772E-3</c:v>
                </c:pt>
                <c:pt idx="171">
                  <c:v>1.0642160483780095E-3</c:v>
                </c:pt>
                <c:pt idx="172">
                  <c:v>-1.6442432986809058E-3</c:v>
                </c:pt>
                <c:pt idx="173">
                  <c:v>-7.6516145757384276E-3</c:v>
                </c:pt>
                <c:pt idx="174">
                  <c:v>-7.9483060397535187E-3</c:v>
                </c:pt>
                <c:pt idx="175">
                  <c:v>-9.6084965895287637E-3</c:v>
                </c:pt>
                <c:pt idx="176">
                  <c:v>-1.7501967275391422E-2</c:v>
                </c:pt>
                <c:pt idx="177">
                  <c:v>-1.4672699425952557E-2</c:v>
                </c:pt>
                <c:pt idx="178">
                  <c:v>-1.3718211790745394E-2</c:v>
                </c:pt>
                <c:pt idx="179">
                  <c:v>-1.15382873361918E-2</c:v>
                </c:pt>
                <c:pt idx="180">
                  <c:v>-1.50295123626881E-2</c:v>
                </c:pt>
                <c:pt idx="181">
                  <c:v>-1.6967990786611337E-2</c:v>
                </c:pt>
                <c:pt idx="182">
                  <c:v>-2.1800304274733215E-2</c:v>
                </c:pt>
                <c:pt idx="183">
                  <c:v>-1.7520869382642756E-2</c:v>
                </c:pt>
                <c:pt idx="184">
                  <c:v>-1.8776800952285341E-2</c:v>
                </c:pt>
                <c:pt idx="185">
                  <c:v>-2.650621003637282E-2</c:v>
                </c:pt>
                <c:pt idx="186">
                  <c:v>-2.5463780841469687E-2</c:v>
                </c:pt>
                <c:pt idx="187">
                  <c:v>-2.0245609291975584E-2</c:v>
                </c:pt>
                <c:pt idx="188">
                  <c:v>-2.6115305422100207E-2</c:v>
                </c:pt>
                <c:pt idx="189">
                  <c:v>-2.9363823443517002E-2</c:v>
                </c:pt>
                <c:pt idx="190">
                  <c:v>-2.3229736740807687E-2</c:v>
                </c:pt>
                <c:pt idx="191">
                  <c:v>-2.8788468772893167E-2</c:v>
                </c:pt>
                <c:pt idx="192">
                  <c:v>-1.7292474028723092E-2</c:v>
                </c:pt>
                <c:pt idx="193">
                  <c:v>-2.347191098060428E-2</c:v>
                </c:pt>
                <c:pt idx="194">
                  <c:v>-2.3315685729448334E-2</c:v>
                </c:pt>
                <c:pt idx="195">
                  <c:v>-2.525421938962499E-2</c:v>
                </c:pt>
                <c:pt idx="196">
                  <c:v>-2.6060942034147112E-2</c:v>
                </c:pt>
                <c:pt idx="197">
                  <c:v>-2.8601994328836318E-2</c:v>
                </c:pt>
                <c:pt idx="198">
                  <c:v>-2.7863515029127154E-2</c:v>
                </c:pt>
                <c:pt idx="199">
                  <c:v>-2.0168011997442777E-2</c:v>
                </c:pt>
                <c:pt idx="200">
                  <c:v>-2.8343483484549872E-2</c:v>
                </c:pt>
                <c:pt idx="201">
                  <c:v>-2.148808443064934E-2</c:v>
                </c:pt>
                <c:pt idx="202">
                  <c:v>-2.4691181516641885E-2</c:v>
                </c:pt>
                <c:pt idx="203">
                  <c:v>-2.3104888549115674E-2</c:v>
                </c:pt>
                <c:pt idx="204">
                  <c:v>-2.550474394321095E-2</c:v>
                </c:pt>
                <c:pt idx="205">
                  <c:v>-2.2739554051472394E-2</c:v>
                </c:pt>
                <c:pt idx="206">
                  <c:v>-1.9276560741189712E-2</c:v>
                </c:pt>
                <c:pt idx="207">
                  <c:v>-1.7589421154474944E-2</c:v>
                </c:pt>
                <c:pt idx="208">
                  <c:v>-2.1910919540229886E-2</c:v>
                </c:pt>
                <c:pt idx="209">
                  <c:v>-1.9291765786069028E-2</c:v>
                </c:pt>
                <c:pt idx="210">
                  <c:v>-2.2633845237392192E-2</c:v>
                </c:pt>
                <c:pt idx="211">
                  <c:v>-1.7966469348037625E-2</c:v>
                </c:pt>
                <c:pt idx="212">
                  <c:v>-2.7430319849858244E-2</c:v>
                </c:pt>
                <c:pt idx="213">
                  <c:v>-2.5208377724577919E-2</c:v>
                </c:pt>
                <c:pt idx="214">
                  <c:v>-1.8688882846410265E-2</c:v>
                </c:pt>
                <c:pt idx="215">
                  <c:v>-1.5843329902055708E-2</c:v>
                </c:pt>
                <c:pt idx="216">
                  <c:v>-1.6907665935735262E-2</c:v>
                </c:pt>
                <c:pt idx="217">
                  <c:v>-1.6526675293489168E-2</c:v>
                </c:pt>
                <c:pt idx="218">
                  <c:v>-1.3284553179261934E-2</c:v>
                </c:pt>
                <c:pt idx="219">
                  <c:v>-1.7546703303771512E-2</c:v>
                </c:pt>
                <c:pt idx="220">
                  <c:v>-1.6979927977755153E-2</c:v>
                </c:pt>
                <c:pt idx="221">
                  <c:v>-1.7276412641812008E-2</c:v>
                </c:pt>
                <c:pt idx="222">
                  <c:v>-2.2267883832237371E-2</c:v>
                </c:pt>
                <c:pt idx="223">
                  <c:v>-2.0920440274802395E-2</c:v>
                </c:pt>
                <c:pt idx="224">
                  <c:v>-7.4280251640345503E-3</c:v>
                </c:pt>
                <c:pt idx="225">
                  <c:v>-6.8292374908623735E-3</c:v>
                </c:pt>
                <c:pt idx="226">
                  <c:v>-1.2295595665085425E-2</c:v>
                </c:pt>
                <c:pt idx="227">
                  <c:v>-1.1560404125206309E-2</c:v>
                </c:pt>
                <c:pt idx="228">
                  <c:v>-8.0959171615885266E-3</c:v>
                </c:pt>
                <c:pt idx="229">
                  <c:v>-1.9230723842746114E-2</c:v>
                </c:pt>
                <c:pt idx="230">
                  <c:v>-1.0064166574207625E-2</c:v>
                </c:pt>
                <c:pt idx="231">
                  <c:v>-1.2156626006331769E-2</c:v>
                </c:pt>
                <c:pt idx="232">
                  <c:v>-5.5958810645934387E-3</c:v>
                </c:pt>
                <c:pt idx="233">
                  <c:v>-9.1026185646167785E-3</c:v>
                </c:pt>
                <c:pt idx="234">
                  <c:v>-1.3275725056261562E-2</c:v>
                </c:pt>
                <c:pt idx="235">
                  <c:v>-2.7690021259428786E-2</c:v>
                </c:pt>
                <c:pt idx="236">
                  <c:v>-1.4055975856794412E-2</c:v>
                </c:pt>
                <c:pt idx="237">
                  <c:v>-1.3896527701389653E-2</c:v>
                </c:pt>
                <c:pt idx="238">
                  <c:v>-1.4474612919253069E-2</c:v>
                </c:pt>
                <c:pt idx="239">
                  <c:v>-1.9629707508437462E-2</c:v>
                </c:pt>
                <c:pt idx="240">
                  <c:v>-2.39554446878469E-2</c:v>
                </c:pt>
                <c:pt idx="241">
                  <c:v>-9.2422402608203866E-3</c:v>
                </c:pt>
                <c:pt idx="242">
                  <c:v>-1.4396539018046014E-2</c:v>
                </c:pt>
                <c:pt idx="243">
                  <c:v>-1.1468582995616232E-2</c:v>
                </c:pt>
                <c:pt idx="244">
                  <c:v>-1.8108499908120138E-2</c:v>
                </c:pt>
                <c:pt idx="245">
                  <c:v>-1.1555287373661186E-2</c:v>
                </c:pt>
                <c:pt idx="246">
                  <c:v>-3.0920091967248153E-2</c:v>
                </c:pt>
                <c:pt idx="247">
                  <c:v>-1.1870161726024049E-2</c:v>
                </c:pt>
                <c:pt idx="248">
                  <c:v>-1.6635910053994941E-2</c:v>
                </c:pt>
                <c:pt idx="249">
                  <c:v>-1.5540331508912293E-2</c:v>
                </c:pt>
                <c:pt idx="250">
                  <c:v>-1.2524107118701713E-2</c:v>
                </c:pt>
                <c:pt idx="251">
                  <c:v>-1.3140734563635082E-2</c:v>
                </c:pt>
                <c:pt idx="252">
                  <c:v>-1.0085835690294372E-2</c:v>
                </c:pt>
                <c:pt idx="253">
                  <c:v>-1.1306537377618836E-2</c:v>
                </c:pt>
                <c:pt idx="254">
                  <c:v>-8.0087226282109531E-3</c:v>
                </c:pt>
                <c:pt idx="255">
                  <c:v>-1.812542692044972E-2</c:v>
                </c:pt>
                <c:pt idx="256">
                  <c:v>-4.4992547403252904E-2</c:v>
                </c:pt>
                <c:pt idx="257">
                  <c:v>-1.7155104318397577E-2</c:v>
                </c:pt>
                <c:pt idx="258">
                  <c:v>-9.609769902881319E-3</c:v>
                </c:pt>
                <c:pt idx="259">
                  <c:v>2.1552163350238743E-2</c:v>
                </c:pt>
                <c:pt idx="260">
                  <c:v>-4.3843902651304984E-3</c:v>
                </c:pt>
                <c:pt idx="261">
                  <c:v>2.5209062774358876E-2</c:v>
                </c:pt>
                <c:pt idx="262">
                  <c:v>-7.319401325239794E-3</c:v>
                </c:pt>
                <c:pt idx="263">
                  <c:v>-2.4313901460746686E-2</c:v>
                </c:pt>
                <c:pt idx="264">
                  <c:v>-1.2347794997115775E-3</c:v>
                </c:pt>
                <c:pt idx="265">
                  <c:v>-7.9075425790754265E-3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CFE-4A93-B3FE-394B0A14E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125408"/>
        <c:axId val="235127760"/>
      </c:lineChart>
      <c:lineChart>
        <c:grouping val="standard"/>
        <c:varyColors val="0"/>
        <c:ser>
          <c:idx val="0"/>
          <c:order val="0"/>
          <c:tx>
            <c:strRef>
              <c:f>'GDP exp appr decompos'!$K$8</c:f>
              <c:strCache>
                <c:ptCount val="1"/>
                <c:pt idx="0">
                  <c:v>Cons_priv (RHS)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'GDP exp appr decompos'!$J$9:$J$274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exp appr decompos'!$K$9:$K$274</c:f>
              <c:numCache>
                <c:formatCode>0.000000</c:formatCode>
                <c:ptCount val="266"/>
                <c:pt idx="0">
                  <c:v>0.68460548885077188</c:v>
                </c:pt>
                <c:pt idx="1">
                  <c:v>0.68828675058672928</c:v>
                </c:pt>
                <c:pt idx="2">
                  <c:v>0.68086419753086425</c:v>
                </c:pt>
                <c:pt idx="3">
                  <c:v>0.68134976762982424</c:v>
                </c:pt>
                <c:pt idx="4">
                  <c:v>0.66712571316151881</c:v>
                </c:pt>
                <c:pt idx="5">
                  <c:v>0.67100155279503104</c:v>
                </c:pt>
                <c:pt idx="6">
                  <c:v>0.66367284540416582</c:v>
                </c:pt>
                <c:pt idx="7">
                  <c:v>0.65715883668903807</c:v>
                </c:pt>
                <c:pt idx="8">
                  <c:v>0.6629464285714286</c:v>
                </c:pt>
                <c:pt idx="9">
                  <c:v>0.66269695859289113</c:v>
                </c:pt>
                <c:pt idx="10">
                  <c:v>0.66493273542600895</c:v>
                </c:pt>
                <c:pt idx="11">
                  <c:v>0.66238564391273747</c:v>
                </c:pt>
                <c:pt idx="12">
                  <c:v>0.65740900465758145</c:v>
                </c:pt>
                <c:pt idx="13">
                  <c:v>0.66882209017825933</c:v>
                </c:pt>
                <c:pt idx="14">
                  <c:v>0.66746822397801442</c:v>
                </c:pt>
                <c:pt idx="15">
                  <c:v>0.67830976316237857</c:v>
                </c:pt>
                <c:pt idx="16">
                  <c:v>0.68009518952915182</c:v>
                </c:pt>
                <c:pt idx="17">
                  <c:v>0.66716025008226387</c:v>
                </c:pt>
                <c:pt idx="18">
                  <c:v>0.67016393442622946</c:v>
                </c:pt>
                <c:pt idx="19">
                  <c:v>0.66756371695425043</c:v>
                </c:pt>
                <c:pt idx="20">
                  <c:v>0.66438249493848311</c:v>
                </c:pt>
                <c:pt idx="21">
                  <c:v>0.66013576056772605</c:v>
                </c:pt>
                <c:pt idx="22">
                  <c:v>0.6551094890510949</c:v>
                </c:pt>
                <c:pt idx="23">
                  <c:v>0.64813710879284647</c:v>
                </c:pt>
                <c:pt idx="24">
                  <c:v>0.64742657749345744</c:v>
                </c:pt>
                <c:pt idx="25">
                  <c:v>0.65440535039255598</c:v>
                </c:pt>
                <c:pt idx="26">
                  <c:v>0.64351982007309527</c:v>
                </c:pt>
                <c:pt idx="27">
                  <c:v>0.65515280739161341</c:v>
                </c:pt>
                <c:pt idx="28">
                  <c:v>0.66002805049088364</c:v>
                </c:pt>
                <c:pt idx="29">
                  <c:v>0.66415662650602414</c:v>
                </c:pt>
                <c:pt idx="30">
                  <c:v>0.65356465166711841</c:v>
                </c:pt>
                <c:pt idx="31">
                  <c:v>0.65947112790070161</c:v>
                </c:pt>
                <c:pt idx="32">
                  <c:v>0.67282357734619036</c:v>
                </c:pt>
                <c:pt idx="33">
                  <c:v>0.66029943211151265</c:v>
                </c:pt>
                <c:pt idx="34">
                  <c:v>0.66001525165226238</c:v>
                </c:pt>
                <c:pt idx="35">
                  <c:v>0.6491617357001972</c:v>
                </c:pt>
                <c:pt idx="36">
                  <c:v>0.65700601743829057</c:v>
                </c:pt>
                <c:pt idx="37">
                  <c:v>0.64361954459203041</c:v>
                </c:pt>
                <c:pt idx="38">
                  <c:v>0.64403435468895076</c:v>
                </c:pt>
                <c:pt idx="39">
                  <c:v>0.64335743334839579</c:v>
                </c:pt>
                <c:pt idx="40">
                  <c:v>0.63927700155245071</c:v>
                </c:pt>
                <c:pt idx="41">
                  <c:v>0.6408077687044802</c:v>
                </c:pt>
                <c:pt idx="42">
                  <c:v>0.63923300657115156</c:v>
                </c:pt>
                <c:pt idx="43">
                  <c:v>0.63816971362147312</c:v>
                </c:pt>
                <c:pt idx="44">
                  <c:v>0.6394961482406829</c:v>
                </c:pt>
                <c:pt idx="45">
                  <c:v>0.64057704112952729</c:v>
                </c:pt>
                <c:pt idx="46">
                  <c:v>0.62846524708718365</c:v>
                </c:pt>
                <c:pt idx="47">
                  <c:v>0.6320342016305428</c:v>
                </c:pt>
                <c:pt idx="48">
                  <c:v>0.63110236220472438</c:v>
                </c:pt>
                <c:pt idx="49">
                  <c:v>0.62515602496399425</c:v>
                </c:pt>
                <c:pt idx="50">
                  <c:v>0.63850481548583959</c:v>
                </c:pt>
                <c:pt idx="51">
                  <c:v>0.64479382413858033</c:v>
                </c:pt>
                <c:pt idx="52">
                  <c:v>0.6428249707233582</c:v>
                </c:pt>
                <c:pt idx="53">
                  <c:v>0.62310842086523055</c:v>
                </c:pt>
                <c:pt idx="54">
                  <c:v>0.62058848908447661</c:v>
                </c:pt>
                <c:pt idx="55">
                  <c:v>0.62061421960454355</c:v>
                </c:pt>
                <c:pt idx="56">
                  <c:v>0.62115448230234871</c:v>
                </c:pt>
                <c:pt idx="57">
                  <c:v>0.61984683069903856</c:v>
                </c:pt>
                <c:pt idx="58">
                  <c:v>0.61203666799521717</c:v>
                </c:pt>
                <c:pt idx="59">
                  <c:v>0.61387292216871214</c:v>
                </c:pt>
                <c:pt idx="60">
                  <c:v>0.61082552162080439</c:v>
                </c:pt>
                <c:pt idx="61">
                  <c:v>0.60017383746197306</c:v>
                </c:pt>
                <c:pt idx="62">
                  <c:v>0.59896198625333141</c:v>
                </c:pt>
                <c:pt idx="63">
                  <c:v>0.59539451405350496</c:v>
                </c:pt>
                <c:pt idx="64">
                  <c:v>0.60065368196371394</c:v>
                </c:pt>
                <c:pt idx="65">
                  <c:v>0.60513581521388482</c:v>
                </c:pt>
                <c:pt idx="66">
                  <c:v>0.60233808452113025</c:v>
                </c:pt>
                <c:pt idx="67">
                  <c:v>0.60245151847786316</c:v>
                </c:pt>
                <c:pt idx="68">
                  <c:v>0.61557001687153534</c:v>
                </c:pt>
                <c:pt idx="69">
                  <c:v>0.6074900765115343</c:v>
                </c:pt>
                <c:pt idx="70">
                  <c:v>0.6169661465667774</c:v>
                </c:pt>
                <c:pt idx="71">
                  <c:v>0.60724722384570429</c:v>
                </c:pt>
                <c:pt idx="72">
                  <c:v>0.60294411177644713</c:v>
                </c:pt>
                <c:pt idx="73">
                  <c:v>0.61262712717752488</c:v>
                </c:pt>
                <c:pt idx="74">
                  <c:v>0.61040541198228448</c:v>
                </c:pt>
                <c:pt idx="75">
                  <c:v>0.61210499131333052</c:v>
                </c:pt>
                <c:pt idx="76">
                  <c:v>0.63923481225436807</c:v>
                </c:pt>
                <c:pt idx="77">
                  <c:v>0.62423787222762217</c:v>
                </c:pt>
                <c:pt idx="78">
                  <c:v>0.62311557788944727</c:v>
                </c:pt>
                <c:pt idx="79">
                  <c:v>0.63036951038872657</c:v>
                </c:pt>
                <c:pt idx="80">
                  <c:v>0.62599350722041869</c:v>
                </c:pt>
                <c:pt idx="81">
                  <c:v>0.63030022766078542</c:v>
                </c:pt>
                <c:pt idx="82">
                  <c:v>0.62379454209698382</c:v>
                </c:pt>
                <c:pt idx="83">
                  <c:v>0.61579322407203474</c:v>
                </c:pt>
                <c:pt idx="84">
                  <c:v>0.61362935553499842</c:v>
                </c:pt>
                <c:pt idx="85">
                  <c:v>0.61623472176341632</c:v>
                </c:pt>
                <c:pt idx="86">
                  <c:v>0.61619789705413786</c:v>
                </c:pt>
                <c:pt idx="87">
                  <c:v>0.61185844088515373</c:v>
                </c:pt>
                <c:pt idx="88">
                  <c:v>0.60559896861104534</c:v>
                </c:pt>
                <c:pt idx="89">
                  <c:v>0.60487182757301361</c:v>
                </c:pt>
                <c:pt idx="90">
                  <c:v>0.60630800536006746</c:v>
                </c:pt>
                <c:pt idx="91">
                  <c:v>0.60202749222478102</c:v>
                </c:pt>
                <c:pt idx="92">
                  <c:v>0.60750249478363427</c:v>
                </c:pt>
                <c:pt idx="93">
                  <c:v>0.59590893230983955</c:v>
                </c:pt>
                <c:pt idx="94">
                  <c:v>0.60325741188446369</c:v>
                </c:pt>
                <c:pt idx="95">
                  <c:v>0.59820295550370461</c:v>
                </c:pt>
                <c:pt idx="96">
                  <c:v>0.6065037101702313</c:v>
                </c:pt>
                <c:pt idx="97">
                  <c:v>0.61225512021371331</c:v>
                </c:pt>
                <c:pt idx="98">
                  <c:v>0.59675826307806268</c:v>
                </c:pt>
                <c:pt idx="99">
                  <c:v>0.59852303364201154</c:v>
                </c:pt>
                <c:pt idx="100">
                  <c:v>0.60902861749294634</c:v>
                </c:pt>
                <c:pt idx="101">
                  <c:v>0.5995693449012951</c:v>
                </c:pt>
                <c:pt idx="102">
                  <c:v>0.59930551343482741</c:v>
                </c:pt>
                <c:pt idx="103">
                  <c:v>0.59455528457673434</c:v>
                </c:pt>
                <c:pt idx="104">
                  <c:v>0.60459756952893517</c:v>
                </c:pt>
                <c:pt idx="105">
                  <c:v>0.6087664388272116</c:v>
                </c:pt>
                <c:pt idx="106">
                  <c:v>0.60682044768577326</c:v>
                </c:pt>
                <c:pt idx="107">
                  <c:v>0.60676493570132572</c:v>
                </c:pt>
                <c:pt idx="108">
                  <c:v>0.60713870329925956</c:v>
                </c:pt>
                <c:pt idx="109">
                  <c:v>0.60489727633363333</c:v>
                </c:pt>
                <c:pt idx="110">
                  <c:v>0.61085527953402696</c:v>
                </c:pt>
                <c:pt idx="111">
                  <c:v>0.61314814366326797</c:v>
                </c:pt>
                <c:pt idx="112">
                  <c:v>0.60944331439526778</c:v>
                </c:pt>
                <c:pt idx="113">
                  <c:v>0.61426618471662264</c:v>
                </c:pt>
                <c:pt idx="114">
                  <c:v>0.61512112956284837</c:v>
                </c:pt>
                <c:pt idx="115">
                  <c:v>0.60879053056186216</c:v>
                </c:pt>
                <c:pt idx="116">
                  <c:v>0.61536864647524148</c:v>
                </c:pt>
                <c:pt idx="117">
                  <c:v>0.61724060415975335</c:v>
                </c:pt>
                <c:pt idx="118">
                  <c:v>0.61274830592556628</c:v>
                </c:pt>
                <c:pt idx="119">
                  <c:v>0.61173552200410375</c:v>
                </c:pt>
                <c:pt idx="120">
                  <c:v>0.62029275996112732</c:v>
                </c:pt>
                <c:pt idx="121">
                  <c:v>0.60464689047029707</c:v>
                </c:pt>
                <c:pt idx="122">
                  <c:v>0.61293056653365963</c:v>
                </c:pt>
                <c:pt idx="123">
                  <c:v>0.61426319569455201</c:v>
                </c:pt>
                <c:pt idx="124">
                  <c:v>0.62563010883488612</c:v>
                </c:pt>
                <c:pt idx="125">
                  <c:v>0.63117012598567934</c:v>
                </c:pt>
                <c:pt idx="126">
                  <c:v>0.63196512312108843</c:v>
                </c:pt>
                <c:pt idx="127">
                  <c:v>0.62396865756836695</c:v>
                </c:pt>
                <c:pt idx="128">
                  <c:v>0.62597684392534458</c:v>
                </c:pt>
                <c:pt idx="129">
                  <c:v>0.62233130042929019</c:v>
                </c:pt>
                <c:pt idx="130">
                  <c:v>0.61674290220820194</c:v>
                </c:pt>
                <c:pt idx="131">
                  <c:v>0.62067181866609022</c:v>
                </c:pt>
                <c:pt idx="132">
                  <c:v>0.62577664250028175</c:v>
                </c:pt>
                <c:pt idx="133">
                  <c:v>0.62829147906307148</c:v>
                </c:pt>
                <c:pt idx="134">
                  <c:v>0.62688612592397985</c:v>
                </c:pt>
                <c:pt idx="135">
                  <c:v>0.61967098210604432</c:v>
                </c:pt>
                <c:pt idx="136">
                  <c:v>0.62050025578201984</c:v>
                </c:pt>
                <c:pt idx="137">
                  <c:v>0.62379370248294175</c:v>
                </c:pt>
                <c:pt idx="138">
                  <c:v>0.61638587672668133</c:v>
                </c:pt>
                <c:pt idx="139">
                  <c:v>0.6161175893429941</c:v>
                </c:pt>
                <c:pt idx="140">
                  <c:v>0.61638539656309921</c:v>
                </c:pt>
                <c:pt idx="141">
                  <c:v>0.6173504586275369</c:v>
                </c:pt>
                <c:pt idx="142">
                  <c:v>0.61549650777946596</c:v>
                </c:pt>
                <c:pt idx="143">
                  <c:v>0.6235029456508332</c:v>
                </c:pt>
                <c:pt idx="144">
                  <c:v>0.62277411685958617</c:v>
                </c:pt>
                <c:pt idx="145">
                  <c:v>0.62580384018972912</c:v>
                </c:pt>
                <c:pt idx="146">
                  <c:v>0.62842409660329612</c:v>
                </c:pt>
                <c:pt idx="147">
                  <c:v>0.62697829716193654</c:v>
                </c:pt>
                <c:pt idx="148">
                  <c:v>0.62627866836512425</c:v>
                </c:pt>
                <c:pt idx="149">
                  <c:v>0.63458258601907991</c:v>
                </c:pt>
                <c:pt idx="150">
                  <c:v>0.64015783465776877</c:v>
                </c:pt>
                <c:pt idx="151">
                  <c:v>0.63613103816818617</c:v>
                </c:pt>
                <c:pt idx="152">
                  <c:v>0.63548948284042384</c:v>
                </c:pt>
                <c:pt idx="153">
                  <c:v>0.64058867464049396</c:v>
                </c:pt>
                <c:pt idx="154">
                  <c:v>0.64323628676717615</c:v>
                </c:pt>
                <c:pt idx="155">
                  <c:v>0.64505325069179953</c:v>
                </c:pt>
                <c:pt idx="156">
                  <c:v>0.64110173327834052</c:v>
                </c:pt>
                <c:pt idx="157">
                  <c:v>0.64097232610321619</c:v>
                </c:pt>
                <c:pt idx="158">
                  <c:v>0.64059488423221578</c:v>
                </c:pt>
                <c:pt idx="159">
                  <c:v>0.6354416454773979</c:v>
                </c:pt>
                <c:pt idx="160">
                  <c:v>0.63819418771575209</c:v>
                </c:pt>
                <c:pt idx="161">
                  <c:v>0.64032760903297448</c:v>
                </c:pt>
                <c:pt idx="162">
                  <c:v>0.63998116207608846</c:v>
                </c:pt>
                <c:pt idx="163">
                  <c:v>0.64284857266795259</c:v>
                </c:pt>
                <c:pt idx="164">
                  <c:v>0.64522588877435638</c:v>
                </c:pt>
                <c:pt idx="165">
                  <c:v>0.64406953010703438</c:v>
                </c:pt>
                <c:pt idx="166">
                  <c:v>0.64227585545195254</c:v>
                </c:pt>
                <c:pt idx="167">
                  <c:v>0.64315436443352758</c:v>
                </c:pt>
                <c:pt idx="168">
                  <c:v>0.65358463149347179</c:v>
                </c:pt>
                <c:pt idx="169">
                  <c:v>0.65652925119819328</c:v>
                </c:pt>
                <c:pt idx="170">
                  <c:v>0.65135682162010644</c:v>
                </c:pt>
                <c:pt idx="171">
                  <c:v>0.66585285439437758</c:v>
                </c:pt>
                <c:pt idx="172">
                  <c:v>0.66332063155385101</c:v>
                </c:pt>
                <c:pt idx="173">
                  <c:v>0.66353959072570845</c:v>
                </c:pt>
                <c:pt idx="174">
                  <c:v>0.66967575387025358</c:v>
                </c:pt>
                <c:pt idx="175">
                  <c:v>0.65296897872738036</c:v>
                </c:pt>
                <c:pt idx="176">
                  <c:v>0.66357458784126899</c:v>
                </c:pt>
                <c:pt idx="177">
                  <c:v>0.67237206692153906</c:v>
                </c:pt>
                <c:pt idx="178">
                  <c:v>0.66535632766928732</c:v>
                </c:pt>
                <c:pt idx="179">
                  <c:v>0.66506884473700101</c:v>
                </c:pt>
                <c:pt idx="180">
                  <c:v>0.66588607267650168</c:v>
                </c:pt>
                <c:pt idx="181">
                  <c:v>0.66262545015812657</c:v>
                </c:pt>
                <c:pt idx="182">
                  <c:v>0.66442999321009844</c:v>
                </c:pt>
                <c:pt idx="183">
                  <c:v>0.6669442010990364</c:v>
                </c:pt>
                <c:pt idx="184">
                  <c:v>0.66890515869032086</c:v>
                </c:pt>
                <c:pt idx="185">
                  <c:v>0.66081731865325866</c:v>
                </c:pt>
                <c:pt idx="186">
                  <c:v>0.66879243817713052</c:v>
                </c:pt>
                <c:pt idx="187">
                  <c:v>0.66216071013874878</c:v>
                </c:pt>
                <c:pt idx="188">
                  <c:v>0.66535689773507212</c:v>
                </c:pt>
                <c:pt idx="189">
                  <c:v>0.663156500655397</c:v>
                </c:pt>
                <c:pt idx="190">
                  <c:v>0.65875048116349522</c:v>
                </c:pt>
                <c:pt idx="191">
                  <c:v>0.65850817389238314</c:v>
                </c:pt>
                <c:pt idx="192">
                  <c:v>0.65633243234441663</c:v>
                </c:pt>
                <c:pt idx="193">
                  <c:v>0.65849818406614635</c:v>
                </c:pt>
                <c:pt idx="194">
                  <c:v>0.655344191453337</c:v>
                </c:pt>
                <c:pt idx="195">
                  <c:v>0.64994129814949408</c:v>
                </c:pt>
                <c:pt idx="196">
                  <c:v>0.65502311882736597</c:v>
                </c:pt>
                <c:pt idx="197">
                  <c:v>0.65155166806976805</c:v>
                </c:pt>
                <c:pt idx="198">
                  <c:v>0.65571312399672299</c:v>
                </c:pt>
                <c:pt idx="199">
                  <c:v>0.65814159133411798</c:v>
                </c:pt>
                <c:pt idx="200">
                  <c:v>0.6601445286837947</c:v>
                </c:pt>
                <c:pt idx="201">
                  <c:v>0.64612675548946197</c:v>
                </c:pt>
                <c:pt idx="202">
                  <c:v>0.64981985588470781</c:v>
                </c:pt>
                <c:pt idx="203">
                  <c:v>0.64271823531217132</c:v>
                </c:pt>
                <c:pt idx="204">
                  <c:v>0.63865836695527611</c:v>
                </c:pt>
                <c:pt idx="205">
                  <c:v>0.6415436259927404</c:v>
                </c:pt>
                <c:pt idx="206">
                  <c:v>0.64468244003809849</c:v>
                </c:pt>
                <c:pt idx="207">
                  <c:v>0.64184636660395256</c:v>
                </c:pt>
                <c:pt idx="208">
                  <c:v>0.63899805611899929</c:v>
                </c:pt>
                <c:pt idx="209">
                  <c:v>0.64041045866199242</c:v>
                </c:pt>
                <c:pt idx="210">
                  <c:v>0.63943244638102403</c:v>
                </c:pt>
                <c:pt idx="211">
                  <c:v>0.63826325819007457</c:v>
                </c:pt>
                <c:pt idx="212">
                  <c:v>0.63896847422433412</c:v>
                </c:pt>
                <c:pt idx="213">
                  <c:v>0.64084328741711893</c:v>
                </c:pt>
                <c:pt idx="214">
                  <c:v>0.64503711088955351</c:v>
                </c:pt>
                <c:pt idx="215">
                  <c:v>0.64477613461479666</c:v>
                </c:pt>
                <c:pt idx="216">
                  <c:v>0.65010755876714499</c:v>
                </c:pt>
                <c:pt idx="217">
                  <c:v>0.64086572497724437</c:v>
                </c:pt>
                <c:pt idx="218">
                  <c:v>0.63931848035794914</c:v>
                </c:pt>
                <c:pt idx="219">
                  <c:v>0.64700252394661895</c:v>
                </c:pt>
                <c:pt idx="220">
                  <c:v>0.63718161052274369</c:v>
                </c:pt>
                <c:pt idx="221">
                  <c:v>0.63968544876838951</c:v>
                </c:pt>
                <c:pt idx="222">
                  <c:v>0.64214985215057097</c:v>
                </c:pt>
                <c:pt idx="223">
                  <c:v>0.6413927261086898</c:v>
                </c:pt>
                <c:pt idx="224">
                  <c:v>0.63701652657142438</c:v>
                </c:pt>
                <c:pt idx="225">
                  <c:v>0.64261376193355824</c:v>
                </c:pt>
                <c:pt idx="226">
                  <c:v>0.64260576960160443</c:v>
                </c:pt>
                <c:pt idx="227">
                  <c:v>0.64520983791106579</c:v>
                </c:pt>
                <c:pt idx="228">
                  <c:v>0.64661274134114133</c:v>
                </c:pt>
                <c:pt idx="229">
                  <c:v>0.6497921863973547</c:v>
                </c:pt>
                <c:pt idx="230">
                  <c:v>0.63869549539553983</c:v>
                </c:pt>
                <c:pt idx="231">
                  <c:v>0.64480808844198878</c:v>
                </c:pt>
                <c:pt idx="232">
                  <c:v>0.6537663260976756</c:v>
                </c:pt>
                <c:pt idx="233">
                  <c:v>0.65057712010140778</c:v>
                </c:pt>
                <c:pt idx="234">
                  <c:v>0.6469244792883998</c:v>
                </c:pt>
                <c:pt idx="235">
                  <c:v>0.64126967376560107</c:v>
                </c:pt>
                <c:pt idx="236">
                  <c:v>0.64343949294046232</c:v>
                </c:pt>
                <c:pt idx="237">
                  <c:v>0.64394865855263017</c:v>
                </c:pt>
                <c:pt idx="238">
                  <c:v>0.64114133644945503</c:v>
                </c:pt>
                <c:pt idx="239">
                  <c:v>0.6436322392776811</c:v>
                </c:pt>
                <c:pt idx="240">
                  <c:v>0.64085826801565093</c:v>
                </c:pt>
                <c:pt idx="241">
                  <c:v>0.63784557037825607</c:v>
                </c:pt>
                <c:pt idx="242">
                  <c:v>0.64387508744833544</c:v>
                </c:pt>
                <c:pt idx="243">
                  <c:v>0.64753097407408944</c:v>
                </c:pt>
                <c:pt idx="244">
                  <c:v>0.64812667170304428</c:v>
                </c:pt>
                <c:pt idx="245">
                  <c:v>0.64529793332327656</c:v>
                </c:pt>
                <c:pt idx="246">
                  <c:v>0.65104182272533873</c:v>
                </c:pt>
                <c:pt idx="247">
                  <c:v>0.64826660146622128</c:v>
                </c:pt>
                <c:pt idx="248">
                  <c:v>0.64516047140611421</c:v>
                </c:pt>
                <c:pt idx="249">
                  <c:v>0.64601043286059234</c:v>
                </c:pt>
                <c:pt idx="250">
                  <c:v>0.64602247034679472</c:v>
                </c:pt>
                <c:pt idx="251">
                  <c:v>0.64293833069642847</c:v>
                </c:pt>
                <c:pt idx="252">
                  <c:v>0.6488560608787407</c:v>
                </c:pt>
                <c:pt idx="253">
                  <c:v>0.64792125576490811</c:v>
                </c:pt>
                <c:pt idx="254">
                  <c:v>0.64488296584193572</c:v>
                </c:pt>
                <c:pt idx="255">
                  <c:v>0.64630309967323274</c:v>
                </c:pt>
                <c:pt idx="256">
                  <c:v>0.64074292732169347</c:v>
                </c:pt>
                <c:pt idx="257">
                  <c:v>0.64250748237203881</c:v>
                </c:pt>
                <c:pt idx="258">
                  <c:v>0.64017367442493633</c:v>
                </c:pt>
                <c:pt idx="259">
                  <c:v>0.6374745927238209</c:v>
                </c:pt>
                <c:pt idx="260">
                  <c:v>0.63446370094759408</c:v>
                </c:pt>
                <c:pt idx="261">
                  <c:v>0.58073877577532906</c:v>
                </c:pt>
                <c:pt idx="262">
                  <c:v>0.61635512719521801</c:v>
                </c:pt>
                <c:pt idx="263">
                  <c:v>0.5978946710239571</c:v>
                </c:pt>
                <c:pt idx="264">
                  <c:v>0.58115542187992419</c:v>
                </c:pt>
                <c:pt idx="265">
                  <c:v>0.60651883154764441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BCFE-4A93-B3FE-394B0A14E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5584"/>
        <c:axId val="235128936"/>
      </c:lineChart>
      <c:catAx>
        <c:axId val="23512540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7760"/>
        <c:crosses val="autoZero"/>
        <c:auto val="1"/>
        <c:lblAlgn val="ctr"/>
        <c:lblOffset val="100"/>
        <c:tickLblSkip val="16"/>
        <c:tickMarkSkip val="16"/>
        <c:noMultiLvlLbl val="0"/>
      </c:catAx>
      <c:valAx>
        <c:axId val="23512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Contribution to 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25408"/>
        <c:crosses val="autoZero"/>
        <c:crossBetween val="between"/>
      </c:valAx>
      <c:valAx>
        <c:axId val="235128936"/>
        <c:scaling>
          <c:orientation val="minMax"/>
        </c:scaling>
        <c:delete val="0"/>
        <c:axPos val="r"/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5584"/>
        <c:crosses val="max"/>
        <c:crossBetween val="between"/>
      </c:valAx>
      <c:catAx>
        <c:axId val="22924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5128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GDP Income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'GDP income appr decomp'!$H$8</c:f>
              <c:strCache>
                <c:ptCount val="1"/>
                <c:pt idx="0">
                  <c:v>Wages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'GDP income appr decomp'!$G$9:$G$274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income appr decomp'!$H$9:$H$274</c:f>
              <c:numCache>
                <c:formatCode>0.00%</c:formatCode>
                <c:ptCount val="266"/>
                <c:pt idx="0">
                  <c:v>0.58554888507718694</c:v>
                </c:pt>
                <c:pt idx="1">
                  <c:v>0.59569020695540853</c:v>
                </c:pt>
                <c:pt idx="2">
                  <c:v>0.58827160493827158</c:v>
                </c:pt>
                <c:pt idx="3">
                  <c:v>0.58880581935744591</c:v>
                </c:pt>
                <c:pt idx="4">
                  <c:v>0.58705488884517021</c:v>
                </c:pt>
                <c:pt idx="5">
                  <c:v>0.59549689440993792</c:v>
                </c:pt>
                <c:pt idx="6">
                  <c:v>0.59506974966558379</c:v>
                </c:pt>
                <c:pt idx="7">
                  <c:v>0.58799403430275909</c:v>
                </c:pt>
                <c:pt idx="8">
                  <c:v>0.59393601190476186</c:v>
                </c:pt>
                <c:pt idx="9">
                  <c:v>0.58922682301209239</c:v>
                </c:pt>
                <c:pt idx="10">
                  <c:v>0.59085201793721975</c:v>
                </c:pt>
                <c:pt idx="11">
                  <c:v>0.58356790992258978</c:v>
                </c:pt>
                <c:pt idx="12">
                  <c:v>0.58099016732792819</c:v>
                </c:pt>
                <c:pt idx="13">
                  <c:v>0.58528486543166724</c:v>
                </c:pt>
                <c:pt idx="14">
                  <c:v>0.58038474750944691</c:v>
                </c:pt>
                <c:pt idx="15">
                  <c:v>0.58527858238200714</c:v>
                </c:pt>
                <c:pt idx="16">
                  <c:v>0.58898521162672102</c:v>
                </c:pt>
                <c:pt idx="17">
                  <c:v>0.57749259624876603</c:v>
                </c:pt>
                <c:pt idx="18">
                  <c:v>0.58360655737704914</c:v>
                </c:pt>
                <c:pt idx="19">
                  <c:v>0.5752730726610733</c:v>
                </c:pt>
                <c:pt idx="20">
                  <c:v>0.57218501790998288</c:v>
                </c:pt>
                <c:pt idx="21">
                  <c:v>0.58253625424251776</c:v>
                </c:pt>
                <c:pt idx="22">
                  <c:v>0.58804744525547448</c:v>
                </c:pt>
                <c:pt idx="23">
                  <c:v>0.58137108792846492</c:v>
                </c:pt>
                <c:pt idx="24">
                  <c:v>0.58156440825821465</c:v>
                </c:pt>
                <c:pt idx="25">
                  <c:v>0.59784821168944458</c:v>
                </c:pt>
                <c:pt idx="26">
                  <c:v>0.58377846499859432</c:v>
                </c:pt>
                <c:pt idx="27">
                  <c:v>0.59587775408670929</c:v>
                </c:pt>
                <c:pt idx="28">
                  <c:v>0.59719495091164099</c:v>
                </c:pt>
                <c:pt idx="29">
                  <c:v>0.59063526834611169</c:v>
                </c:pt>
                <c:pt idx="30">
                  <c:v>0.59379235565193822</c:v>
                </c:pt>
                <c:pt idx="31">
                  <c:v>0.59444144630329199</c:v>
                </c:pt>
                <c:pt idx="32">
                  <c:v>0.60084204807822894</c:v>
                </c:pt>
                <c:pt idx="33">
                  <c:v>0.58311822405782132</c:v>
                </c:pt>
                <c:pt idx="34">
                  <c:v>0.58655312658871372</c:v>
                </c:pt>
                <c:pt idx="35">
                  <c:v>0.57938856015779094</c:v>
                </c:pt>
                <c:pt idx="36">
                  <c:v>0.58946334274837286</c:v>
                </c:pt>
                <c:pt idx="37">
                  <c:v>0.58028937381404178</c:v>
                </c:pt>
                <c:pt idx="38">
                  <c:v>0.57996750232126282</c:v>
                </c:pt>
                <c:pt idx="39">
                  <c:v>0.57647989154993218</c:v>
                </c:pt>
                <c:pt idx="40">
                  <c:v>0.5719671767575959</c:v>
                </c:pt>
                <c:pt idx="41">
                  <c:v>0.58165967777532557</c:v>
                </c:pt>
                <c:pt idx="42">
                  <c:v>0.5841861467198104</c:v>
                </c:pt>
                <c:pt idx="43">
                  <c:v>0.5840642502377682</c:v>
                </c:pt>
                <c:pt idx="44">
                  <c:v>0.58817405788049137</c:v>
                </c:pt>
                <c:pt idx="45">
                  <c:v>0.58512379783098012</c:v>
                </c:pt>
                <c:pt idx="46">
                  <c:v>0.57874648453194055</c:v>
                </c:pt>
                <c:pt idx="47">
                  <c:v>0.57536289520779482</c:v>
                </c:pt>
                <c:pt idx="48">
                  <c:v>0.56614173228346454</c:v>
                </c:pt>
                <c:pt idx="49">
                  <c:v>0.571675468074892</c:v>
                </c:pt>
                <c:pt idx="50">
                  <c:v>0.57518832840659861</c:v>
                </c:pt>
                <c:pt idx="51">
                  <c:v>0.57785727734889847</c:v>
                </c:pt>
                <c:pt idx="52">
                  <c:v>0.56751643996036394</c:v>
                </c:pt>
                <c:pt idx="53">
                  <c:v>0.56150970268826772</c:v>
                </c:pt>
                <c:pt idx="54">
                  <c:v>0.55293813098628009</c:v>
                </c:pt>
                <c:pt idx="55">
                  <c:v>0.54951619688683218</c:v>
                </c:pt>
                <c:pt idx="56">
                  <c:v>0.55408534568309631</c:v>
                </c:pt>
                <c:pt idx="57">
                  <c:v>0.54839498126120256</c:v>
                </c:pt>
                <c:pt idx="58">
                  <c:v>0.5438820247110403</c:v>
                </c:pt>
                <c:pt idx="59">
                  <c:v>0.54916886748485316</c:v>
                </c:pt>
                <c:pt idx="60">
                  <c:v>0.54777744179014209</c:v>
                </c:pt>
                <c:pt idx="61">
                  <c:v>0.55113718673040712</c:v>
                </c:pt>
                <c:pt idx="62">
                  <c:v>0.54888483658297094</c:v>
                </c:pt>
                <c:pt idx="63">
                  <c:v>0.54094141550965125</c:v>
                </c:pt>
                <c:pt idx="64">
                  <c:v>0.54022145144076839</c:v>
                </c:pt>
                <c:pt idx="65">
                  <c:v>0.53422801471062653</c:v>
                </c:pt>
                <c:pt idx="66">
                  <c:v>0.5332583145786447</c:v>
                </c:pt>
                <c:pt idx="67">
                  <c:v>0.53244298085132336</c:v>
                </c:pt>
                <c:pt idx="68">
                  <c:v>0.54362496987225839</c:v>
                </c:pt>
                <c:pt idx="69">
                  <c:v>0.53730656388425468</c:v>
                </c:pt>
                <c:pt idx="70">
                  <c:v>0.54024671886441733</c:v>
                </c:pt>
                <c:pt idx="71">
                  <c:v>0.53392487115456144</c:v>
                </c:pt>
                <c:pt idx="72">
                  <c:v>0.52155688622754492</c:v>
                </c:pt>
                <c:pt idx="73">
                  <c:v>0.54455744638002213</c:v>
                </c:pt>
                <c:pt idx="74">
                  <c:v>0.54358300481822164</c:v>
                </c:pt>
                <c:pt idx="75">
                  <c:v>0.54524111377189277</c:v>
                </c:pt>
                <c:pt idx="76">
                  <c:v>0.56385245513518634</c:v>
                </c:pt>
                <c:pt idx="77">
                  <c:v>0.55142705664045244</c:v>
                </c:pt>
                <c:pt idx="78">
                  <c:v>0.57139865996649919</c:v>
                </c:pt>
                <c:pt idx="79">
                  <c:v>0.58537171223828011</c:v>
                </c:pt>
                <c:pt idx="80">
                  <c:v>0.60584350162319489</c:v>
                </c:pt>
                <c:pt idx="81">
                  <c:v>0.59444365395560617</c:v>
                </c:pt>
                <c:pt idx="82">
                  <c:v>0.60737979618357163</c:v>
                </c:pt>
                <c:pt idx="83">
                  <c:v>0.58822957828593636</c:v>
                </c:pt>
                <c:pt idx="84">
                  <c:v>0.576749922910885</c:v>
                </c:pt>
                <c:pt idx="85">
                  <c:v>0.58034775819093665</c:v>
                </c:pt>
                <c:pt idx="86">
                  <c:v>0.57619557975842195</c:v>
                </c:pt>
                <c:pt idx="87">
                  <c:v>0.55802341127998034</c:v>
                </c:pt>
                <c:pt idx="88">
                  <c:v>0.55326650353882179</c:v>
                </c:pt>
                <c:pt idx="89">
                  <c:v>0.54541512562173189</c:v>
                </c:pt>
                <c:pt idx="90">
                  <c:v>0.54230979204923324</c:v>
                </c:pt>
                <c:pt idx="91">
                  <c:v>0.53697680491916144</c:v>
                </c:pt>
                <c:pt idx="92">
                  <c:v>0.53406513653270438</c:v>
                </c:pt>
                <c:pt idx="93">
                  <c:v>0.53360519888346125</c:v>
                </c:pt>
                <c:pt idx="94">
                  <c:v>0.53337998897230354</c:v>
                </c:pt>
                <c:pt idx="95">
                  <c:v>0.53156084980965246</c:v>
                </c:pt>
                <c:pt idx="96">
                  <c:v>0.53595095432720918</c:v>
                </c:pt>
                <c:pt idx="97">
                  <c:v>0.52370881567230632</c:v>
                </c:pt>
                <c:pt idx="98">
                  <c:v>0.52426893364845317</c:v>
                </c:pt>
                <c:pt idx="99">
                  <c:v>0.5235025202203728</c:v>
                </c:pt>
                <c:pt idx="100">
                  <c:v>0.52654574768238616</c:v>
                </c:pt>
                <c:pt idx="101">
                  <c:v>0.53706148623161076</c:v>
                </c:pt>
                <c:pt idx="102">
                  <c:v>0.53551282828895497</c:v>
                </c:pt>
                <c:pt idx="103">
                  <c:v>0.52972115299856026</c:v>
                </c:pt>
                <c:pt idx="104">
                  <c:v>0.52293774959563721</c:v>
                </c:pt>
                <c:pt idx="105">
                  <c:v>0.52025993347275046</c:v>
                </c:pt>
                <c:pt idx="106">
                  <c:v>0.51737889403313253</c:v>
                </c:pt>
                <c:pt idx="107">
                  <c:v>0.51074734792800669</c:v>
                </c:pt>
                <c:pt idx="108">
                  <c:v>0.50626122691616804</c:v>
                </c:pt>
                <c:pt idx="109">
                  <c:v>0.50221163229870347</c:v>
                </c:pt>
                <c:pt idx="110">
                  <c:v>0.49721212724647784</c:v>
                </c:pt>
                <c:pt idx="111">
                  <c:v>0.4896587634109128</c:v>
                </c:pt>
                <c:pt idx="112">
                  <c:v>0.48516518201585185</c:v>
                </c:pt>
                <c:pt idx="113">
                  <c:v>0.48825246767690811</c:v>
                </c:pt>
                <c:pt idx="114">
                  <c:v>0.48699397460970617</c:v>
                </c:pt>
                <c:pt idx="115">
                  <c:v>0.48245420680230122</c:v>
                </c:pt>
                <c:pt idx="116">
                  <c:v>0.48488920938770158</c:v>
                </c:pt>
                <c:pt idx="117">
                  <c:v>0.48127254627003074</c:v>
                </c:pt>
                <c:pt idx="118">
                  <c:v>0.48381921428722213</c:v>
                </c:pt>
                <c:pt idx="119">
                  <c:v>0.48021110872916223</c:v>
                </c:pt>
                <c:pt idx="120">
                  <c:v>0.482972951085196</c:v>
                </c:pt>
                <c:pt idx="121">
                  <c:v>0.470703125</c:v>
                </c:pt>
                <c:pt idx="122">
                  <c:v>0.47551115639909719</c:v>
                </c:pt>
                <c:pt idx="123">
                  <c:v>0.47087573335323141</c:v>
                </c:pt>
                <c:pt idx="124">
                  <c:v>0.4765235501737119</c:v>
                </c:pt>
                <c:pt idx="125">
                  <c:v>0.477757636182362</c:v>
                </c:pt>
                <c:pt idx="126">
                  <c:v>0.47671308596187795</c:v>
                </c:pt>
                <c:pt idx="127">
                  <c:v>0.46927161711033849</c:v>
                </c:pt>
                <c:pt idx="128">
                  <c:v>0.4670542964180977</c:v>
                </c:pt>
                <c:pt idx="129">
                  <c:v>0.46335437375337563</c:v>
                </c:pt>
                <c:pt idx="130">
                  <c:v>0.45626182965299683</c:v>
                </c:pt>
                <c:pt idx="131">
                  <c:v>0.45920990666182865</c:v>
                </c:pt>
                <c:pt idx="132">
                  <c:v>0.45917884376995605</c:v>
                </c:pt>
                <c:pt idx="133">
                  <c:v>0.4603039361866218</c:v>
                </c:pt>
                <c:pt idx="134">
                  <c:v>0.45885493960846691</c:v>
                </c:pt>
                <c:pt idx="135">
                  <c:v>0.45868722684917951</c:v>
                </c:pt>
                <c:pt idx="136">
                  <c:v>0.4602797447564686</c:v>
                </c:pt>
                <c:pt idx="137">
                  <c:v>0.46343622228240405</c:v>
                </c:pt>
                <c:pt idx="138">
                  <c:v>0.46281809825612413</c:v>
                </c:pt>
                <c:pt idx="139">
                  <c:v>0.46722517830861543</c:v>
                </c:pt>
                <c:pt idx="140">
                  <c:v>0.47069015482701426</c:v>
                </c:pt>
                <c:pt idx="141">
                  <c:v>0.46910188190265939</c:v>
                </c:pt>
                <c:pt idx="142">
                  <c:v>0.46835800855093462</c:v>
                </c:pt>
                <c:pt idx="143">
                  <c:v>0.47229091165396975</c:v>
                </c:pt>
                <c:pt idx="144">
                  <c:v>0.47182375275530575</c:v>
                </c:pt>
                <c:pt idx="145">
                  <c:v>0.47359869561251483</c:v>
                </c:pt>
                <c:pt idx="146">
                  <c:v>0.47726682255131203</c:v>
                </c:pt>
                <c:pt idx="147">
                  <c:v>0.47691708402893712</c:v>
                </c:pt>
                <c:pt idx="148">
                  <c:v>0.477084608555153</c:v>
                </c:pt>
                <c:pt idx="149">
                  <c:v>0.47489024108449512</c:v>
                </c:pt>
                <c:pt idx="150">
                  <c:v>0.47454120384598497</c:v>
                </c:pt>
                <c:pt idx="151">
                  <c:v>0.47096767228582687</c:v>
                </c:pt>
                <c:pt idx="152">
                  <c:v>0.46215931256260212</c:v>
                </c:pt>
                <c:pt idx="153">
                  <c:v>0.46734202249082168</c:v>
                </c:pt>
                <c:pt idx="154">
                  <c:v>0.46439185242995434</c:v>
                </c:pt>
                <c:pt idx="155">
                  <c:v>0.46437870789213032</c:v>
                </c:pt>
                <c:pt idx="156">
                  <c:v>0.45985695172372165</c:v>
                </c:pt>
                <c:pt idx="157">
                  <c:v>0.45605086013462975</c:v>
                </c:pt>
                <c:pt idx="158">
                  <c:v>0.45855577409384657</c:v>
                </c:pt>
                <c:pt idx="159">
                  <c:v>0.45414191904814749</c:v>
                </c:pt>
                <c:pt idx="160">
                  <c:v>0.45602377534412314</c:v>
                </c:pt>
                <c:pt idx="161">
                  <c:v>0.45652204860040146</c:v>
                </c:pt>
                <c:pt idx="162">
                  <c:v>0.45270235613934467</c:v>
                </c:pt>
                <c:pt idx="163">
                  <c:v>0.45484960636461802</c:v>
                </c:pt>
                <c:pt idx="164">
                  <c:v>0.45137340556446082</c:v>
                </c:pt>
                <c:pt idx="165">
                  <c:v>0.44793913225216891</c:v>
                </c:pt>
                <c:pt idx="166">
                  <c:v>0.44547611363576894</c:v>
                </c:pt>
                <c:pt idx="167">
                  <c:v>0.44230067290474123</c:v>
                </c:pt>
                <c:pt idx="168">
                  <c:v>0.45399918798213562</c:v>
                </c:pt>
                <c:pt idx="169">
                  <c:v>0.46383345432007572</c:v>
                </c:pt>
                <c:pt idx="170">
                  <c:v>0.45957153869301576</c:v>
                </c:pt>
                <c:pt idx="171">
                  <c:v>0.46782102807443671</c:v>
                </c:pt>
                <c:pt idx="172">
                  <c:v>0.46228311403238337</c:v>
                </c:pt>
                <c:pt idx="173">
                  <c:v>0.46556165848442133</c:v>
                </c:pt>
                <c:pt idx="174">
                  <c:v>0.46943358828653864</c:v>
                </c:pt>
                <c:pt idx="175">
                  <c:v>0.46199037593048242</c:v>
                </c:pt>
                <c:pt idx="176">
                  <c:v>0.47112272309678221</c:v>
                </c:pt>
                <c:pt idx="177">
                  <c:v>0.48547734012993038</c:v>
                </c:pt>
                <c:pt idx="178">
                  <c:v>0.48696577748061393</c:v>
                </c:pt>
                <c:pt idx="179">
                  <c:v>0.48455522676490126</c:v>
                </c:pt>
                <c:pt idx="180">
                  <c:v>0.47753145153545545</c:v>
                </c:pt>
                <c:pt idx="181">
                  <c:v>0.48572107562656525</c:v>
                </c:pt>
                <c:pt idx="182">
                  <c:v>0.49265637651638111</c:v>
                </c:pt>
                <c:pt idx="183">
                  <c:v>0.50291773155421693</c:v>
                </c:pt>
                <c:pt idx="184">
                  <c:v>0.50875198990348069</c:v>
                </c:pt>
                <c:pt idx="185">
                  <c:v>0.4954805807024128</c:v>
                </c:pt>
                <c:pt idx="186">
                  <c:v>0.49782583599492053</c:v>
                </c:pt>
                <c:pt idx="187">
                  <c:v>0.49820628268984807</c:v>
                </c:pt>
                <c:pt idx="188">
                  <c:v>0.49655113246396704</c:v>
                </c:pt>
                <c:pt idx="189">
                  <c:v>0.49473305306338672</c:v>
                </c:pt>
                <c:pt idx="190">
                  <c:v>0.49166373784539169</c:v>
                </c:pt>
                <c:pt idx="191">
                  <c:v>0.4923606940383714</c:v>
                </c:pt>
                <c:pt idx="192">
                  <c:v>0.4910606702054906</c:v>
                </c:pt>
                <c:pt idx="193">
                  <c:v>0.49127450222806068</c:v>
                </c:pt>
                <c:pt idx="194">
                  <c:v>0.49246291476080967</c:v>
                </c:pt>
                <c:pt idx="195">
                  <c:v>0.49080027083605099</c:v>
                </c:pt>
                <c:pt idx="196">
                  <c:v>0.49974140360548408</c:v>
                </c:pt>
                <c:pt idx="197">
                  <c:v>0.49407202317092813</c:v>
                </c:pt>
                <c:pt idx="198">
                  <c:v>0.50056984621709777</c:v>
                </c:pt>
                <c:pt idx="199">
                  <c:v>0.50249747563766289</c:v>
                </c:pt>
                <c:pt idx="200">
                  <c:v>0.50341790806271192</c:v>
                </c:pt>
                <c:pt idx="201">
                  <c:v>0.4946928235677252</c:v>
                </c:pt>
                <c:pt idx="202">
                  <c:v>0.49998284341759119</c:v>
                </c:pt>
                <c:pt idx="203">
                  <c:v>0.49368458939368154</c:v>
                </c:pt>
                <c:pt idx="204">
                  <c:v>0.4992270870723054</c:v>
                </c:pt>
                <c:pt idx="205">
                  <c:v>0.49738544253704864</c:v>
                </c:pt>
                <c:pt idx="206">
                  <c:v>0.50233515888821545</c:v>
                </c:pt>
                <c:pt idx="207">
                  <c:v>0.51258569583139024</c:v>
                </c:pt>
                <c:pt idx="208">
                  <c:v>0.50638364181879647</c:v>
                </c:pt>
                <c:pt idx="209">
                  <c:v>0.50892074621259542</c:v>
                </c:pt>
                <c:pt idx="210">
                  <c:v>0.51159679659837576</c:v>
                </c:pt>
                <c:pt idx="211">
                  <c:v>0.50643143853389561</c:v>
                </c:pt>
                <c:pt idx="212">
                  <c:v>0.50879986423351831</c:v>
                </c:pt>
                <c:pt idx="213">
                  <c:v>0.49821891881729191</c:v>
                </c:pt>
                <c:pt idx="214">
                  <c:v>0.49824768119882779</c:v>
                </c:pt>
                <c:pt idx="215">
                  <c:v>0.50111601455405286</c:v>
                </c:pt>
                <c:pt idx="216">
                  <c:v>0.5074744889332824</c:v>
                </c:pt>
                <c:pt idx="217">
                  <c:v>0.51013824526281126</c:v>
                </c:pt>
                <c:pt idx="218">
                  <c:v>0.50508753745741142</c:v>
                </c:pt>
                <c:pt idx="219">
                  <c:v>0.51630016697669268</c:v>
                </c:pt>
                <c:pt idx="220">
                  <c:v>0.5112515764362664</c:v>
                </c:pt>
                <c:pt idx="221">
                  <c:v>0.50380489456856281</c:v>
                </c:pt>
                <c:pt idx="222">
                  <c:v>0.50424215084359691</c:v>
                </c:pt>
                <c:pt idx="223">
                  <c:v>0.50189850040629391</c:v>
                </c:pt>
                <c:pt idx="224">
                  <c:v>0.5030996374100164</c:v>
                </c:pt>
                <c:pt idx="225">
                  <c:v>0.50074922466782756</c:v>
                </c:pt>
                <c:pt idx="226">
                  <c:v>0.49442949978788231</c:v>
                </c:pt>
                <c:pt idx="227">
                  <c:v>0.49605510451349472</c:v>
                </c:pt>
                <c:pt idx="228">
                  <c:v>0.50129909573445774</c:v>
                </c:pt>
                <c:pt idx="229">
                  <c:v>0.49440756011961379</c:v>
                </c:pt>
                <c:pt idx="230">
                  <c:v>0.48930017752135802</c:v>
                </c:pt>
                <c:pt idx="231">
                  <c:v>0.48538946825129836</c:v>
                </c:pt>
                <c:pt idx="232">
                  <c:v>0.49259119107411103</c:v>
                </c:pt>
                <c:pt idx="233">
                  <c:v>0.5008939057662033</c:v>
                </c:pt>
                <c:pt idx="234">
                  <c:v>0.49243724415180273</c:v>
                </c:pt>
                <c:pt idx="235">
                  <c:v>0.4935485218431287</c:v>
                </c:pt>
                <c:pt idx="236">
                  <c:v>0.493216794932886</c:v>
                </c:pt>
                <c:pt idx="237">
                  <c:v>0.48337614663069056</c:v>
                </c:pt>
                <c:pt idx="238">
                  <c:v>0.48113587755006298</c:v>
                </c:pt>
                <c:pt idx="239">
                  <c:v>0.48267161126297481</c:v>
                </c:pt>
                <c:pt idx="240">
                  <c:v>0.4892579320358435</c:v>
                </c:pt>
                <c:pt idx="241">
                  <c:v>0.48112254233341095</c:v>
                </c:pt>
                <c:pt idx="242">
                  <c:v>0.48199654150915588</c:v>
                </c:pt>
                <c:pt idx="243">
                  <c:v>0.4849320909207569</c:v>
                </c:pt>
                <c:pt idx="244">
                  <c:v>0.48253465912571208</c:v>
                </c:pt>
                <c:pt idx="245">
                  <c:v>0.48497209232161714</c:v>
                </c:pt>
                <c:pt idx="246">
                  <c:v>0.48702690501445228</c:v>
                </c:pt>
                <c:pt idx="247">
                  <c:v>0.48419612188802613</c:v>
                </c:pt>
                <c:pt idx="248">
                  <c:v>0.48511672866809219</c:v>
                </c:pt>
                <c:pt idx="249">
                  <c:v>0.48780141374794972</c:v>
                </c:pt>
                <c:pt idx="250">
                  <c:v>0.48944697593346242</c:v>
                </c:pt>
                <c:pt idx="251">
                  <c:v>0.48466121008230573</c:v>
                </c:pt>
                <c:pt idx="252">
                  <c:v>0.48742206873296218</c:v>
                </c:pt>
                <c:pt idx="253">
                  <c:v>0.48646442737435408</c:v>
                </c:pt>
                <c:pt idx="254">
                  <c:v>0.489305323510487</c:v>
                </c:pt>
                <c:pt idx="255">
                  <c:v>0.49440434212712536</c:v>
                </c:pt>
                <c:pt idx="256">
                  <c:v>0.48872270873648421</c:v>
                </c:pt>
                <c:pt idx="257">
                  <c:v>0.4964544789152916</c:v>
                </c:pt>
                <c:pt idx="258">
                  <c:v>0.49591607169085378</c:v>
                </c:pt>
                <c:pt idx="259">
                  <c:v>0.49961118152549128</c:v>
                </c:pt>
                <c:pt idx="260">
                  <c:v>0.51022117780171239</c:v>
                </c:pt>
                <c:pt idx="261">
                  <c:v>0.57186919197316288</c:v>
                </c:pt>
                <c:pt idx="262">
                  <c:v>0.52403688429637185</c:v>
                </c:pt>
                <c:pt idx="263">
                  <c:v>0.53316058650551801</c:v>
                </c:pt>
                <c:pt idx="264">
                  <c:v>0.53122241327516972</c:v>
                </c:pt>
                <c:pt idx="265">
                  <c:v>0.52136245927064218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82-4095-A8D6-2E9B7E80E092}"/>
            </c:ext>
          </c:extLst>
        </c:ser>
        <c:ser>
          <c:idx val="1"/>
          <c:order val="1"/>
          <c:tx>
            <c:strRef>
              <c:f>'GDP income appr decomp'!$I$8</c:f>
              <c:strCache>
                <c:ptCount val="1"/>
                <c:pt idx="0">
                  <c:v>Profits less consumption of fixed capital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'GDP income appr decomp'!$G$9:$G$274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income appr decomp'!$I$9:$I$274</c:f>
              <c:numCache>
                <c:formatCode>0.00%</c:formatCode>
                <c:ptCount val="266"/>
                <c:pt idx="160">
                  <c:v>0.4361325696288223</c:v>
                </c:pt>
                <c:pt idx="161">
                  <c:v>0.43184697659189802</c:v>
                </c:pt>
                <c:pt idx="162">
                  <c:v>0.43771128550179289</c:v>
                </c:pt>
                <c:pt idx="163">
                  <c:v>0.43440640891932553</c:v>
                </c:pt>
                <c:pt idx="164">
                  <c:v>0.43943074848219271</c:v>
                </c:pt>
                <c:pt idx="165">
                  <c:v>0.44454177987468929</c:v>
                </c:pt>
                <c:pt idx="166">
                  <c:v>0.44792711540642144</c:v>
                </c:pt>
                <c:pt idx="167">
                  <c:v>0.451357189173405</c:v>
                </c:pt>
                <c:pt idx="168">
                  <c:v>0.43934867619719215</c:v>
                </c:pt>
                <c:pt idx="169">
                  <c:v>0.42393754537002842</c:v>
                </c:pt>
                <c:pt idx="170">
                  <c:v>0.43211357481171858</c:v>
                </c:pt>
                <c:pt idx="171">
                  <c:v>0.41732710662610123</c:v>
                </c:pt>
                <c:pt idx="172">
                  <c:v>0.42555482934809863</c:v>
                </c:pt>
                <c:pt idx="173">
                  <c:v>0.42099677570926297</c:v>
                </c:pt>
                <c:pt idx="174">
                  <c:v>0.41603327978516796</c:v>
                </c:pt>
                <c:pt idx="175">
                  <c:v>0.42637119631233067</c:v>
                </c:pt>
                <c:pt idx="176">
                  <c:v>0.41372479852386507</c:v>
                </c:pt>
                <c:pt idx="177">
                  <c:v>0.39832189525290435</c:v>
                </c:pt>
                <c:pt idx="178">
                  <c:v>0.39472329175600795</c:v>
                </c:pt>
                <c:pt idx="179">
                  <c:v>0.39646491334017753</c:v>
                </c:pt>
                <c:pt idx="180">
                  <c:v>0.40364712226761323</c:v>
                </c:pt>
                <c:pt idx="181">
                  <c:v>0.39491801180922437</c:v>
                </c:pt>
                <c:pt idx="182">
                  <c:v>0.38894879978504698</c:v>
                </c:pt>
                <c:pt idx="183">
                  <c:v>0.37999652478623813</c:v>
                </c:pt>
                <c:pt idx="184">
                  <c:v>0.37518464870136387</c:v>
                </c:pt>
                <c:pt idx="185">
                  <c:v>0.38842453429111584</c:v>
                </c:pt>
                <c:pt idx="186">
                  <c:v>0.38482178152013069</c:v>
                </c:pt>
                <c:pt idx="187">
                  <c:v>0.38712752203586048</c:v>
                </c:pt>
                <c:pt idx="188">
                  <c:v>0.38605696636925191</c:v>
                </c:pt>
                <c:pt idx="189">
                  <c:v>0.38961144805384446</c:v>
                </c:pt>
                <c:pt idx="190">
                  <c:v>0.39308128734247128</c:v>
                </c:pt>
                <c:pt idx="191">
                  <c:v>0.39454457856770436</c:v>
                </c:pt>
                <c:pt idx="192">
                  <c:v>0.39609535285114145</c:v>
                </c:pt>
                <c:pt idx="193">
                  <c:v>0.39379684722973496</c:v>
                </c:pt>
                <c:pt idx="194">
                  <c:v>0.39620555457279322</c:v>
                </c:pt>
                <c:pt idx="195">
                  <c:v>0.39398880627146965</c:v>
                </c:pt>
                <c:pt idx="196">
                  <c:v>0.38350619547409853</c:v>
                </c:pt>
                <c:pt idx="197">
                  <c:v>0.39143186245756506</c:v>
                </c:pt>
                <c:pt idx="198">
                  <c:v>0.38591134583468112</c:v>
                </c:pt>
                <c:pt idx="199">
                  <c:v>0.3839599925912206</c:v>
                </c:pt>
                <c:pt idx="200">
                  <c:v>0.38647810467380433</c:v>
                </c:pt>
                <c:pt idx="201">
                  <c:v>0.39420375061602442</c:v>
                </c:pt>
                <c:pt idx="202">
                  <c:v>0.38781310762896032</c:v>
                </c:pt>
                <c:pt idx="203">
                  <c:v>0.39828798941990856</c:v>
                </c:pt>
                <c:pt idx="204">
                  <c:v>0.39348596174426675</c:v>
                </c:pt>
                <c:pt idx="205">
                  <c:v>0.39277039382112933</c:v>
                </c:pt>
                <c:pt idx="206">
                  <c:v>0.38723861373279073</c:v>
                </c:pt>
                <c:pt idx="207">
                  <c:v>0.37557956914896468</c:v>
                </c:pt>
                <c:pt idx="208">
                  <c:v>0.38237142917511835</c:v>
                </c:pt>
                <c:pt idx="209">
                  <c:v>0.37895173406786026</c:v>
                </c:pt>
                <c:pt idx="210">
                  <c:v>0.37827921152567268</c:v>
                </c:pt>
                <c:pt idx="211">
                  <c:v>0.38576467726240676</c:v>
                </c:pt>
                <c:pt idx="212">
                  <c:v>0.38552439803537913</c:v>
                </c:pt>
                <c:pt idx="213">
                  <c:v>0.38949650928142587</c:v>
                </c:pt>
                <c:pt idx="214">
                  <c:v>0.39655024824516349</c:v>
                </c:pt>
                <c:pt idx="215">
                  <c:v>0.39747699175474177</c:v>
                </c:pt>
                <c:pt idx="216">
                  <c:v>0.39721049523854113</c:v>
                </c:pt>
                <c:pt idx="217">
                  <c:v>0.3881136562254453</c:v>
                </c:pt>
                <c:pt idx="218">
                  <c:v>0.39163519559952381</c:v>
                </c:pt>
                <c:pt idx="219">
                  <c:v>0.37861772114120468</c:v>
                </c:pt>
                <c:pt idx="220">
                  <c:v>0.37846372803752043</c:v>
                </c:pt>
                <c:pt idx="221">
                  <c:v>0.37319093199996017</c:v>
                </c:pt>
                <c:pt idx="222">
                  <c:v>0.38397971500876188</c:v>
                </c:pt>
                <c:pt idx="223">
                  <c:v>0.38635345103543373</c:v>
                </c:pt>
                <c:pt idx="224">
                  <c:v>0.3785444257221624</c:v>
                </c:pt>
                <c:pt idx="225">
                  <c:v>0.37785209309328999</c:v>
                </c:pt>
                <c:pt idx="226">
                  <c:v>0.38251330556519725</c:v>
                </c:pt>
                <c:pt idx="227">
                  <c:v>0.38396903233192453</c:v>
                </c:pt>
                <c:pt idx="228">
                  <c:v>0.37794550678970307</c:v>
                </c:pt>
                <c:pt idx="229">
                  <c:v>0.38492838042280214</c:v>
                </c:pt>
                <c:pt idx="230">
                  <c:v>0.39214884056363031</c:v>
                </c:pt>
                <c:pt idx="231">
                  <c:v>0.39299588481159076</c:v>
                </c:pt>
                <c:pt idx="232">
                  <c:v>0.38654465811230748</c:v>
                </c:pt>
                <c:pt idx="233">
                  <c:v>0.37653537118102332</c:v>
                </c:pt>
                <c:pt idx="234">
                  <c:v>0.3848847277964389</c:v>
                </c:pt>
                <c:pt idx="235">
                  <c:v>0.38463956804006533</c:v>
                </c:pt>
                <c:pt idx="236">
                  <c:v>0.38415895872634581</c:v>
                </c:pt>
                <c:pt idx="237">
                  <c:v>0.39342724219816627</c:v>
                </c:pt>
                <c:pt idx="238">
                  <c:v>0.39800920762795894</c:v>
                </c:pt>
                <c:pt idx="239">
                  <c:v>0.39475422510232211</c:v>
                </c:pt>
                <c:pt idx="240">
                  <c:v>0.39024518928410129</c:v>
                </c:pt>
                <c:pt idx="241">
                  <c:v>0.39773445557071091</c:v>
                </c:pt>
                <c:pt idx="242">
                  <c:v>0.39544915748588888</c:v>
                </c:pt>
                <c:pt idx="243">
                  <c:v>0.39235551986356093</c:v>
                </c:pt>
                <c:pt idx="244">
                  <c:v>0.39489147967413274</c:v>
                </c:pt>
                <c:pt idx="245">
                  <c:v>0.39415899834062451</c:v>
                </c:pt>
                <c:pt idx="246">
                  <c:v>0.39239692137439497</c:v>
                </c:pt>
                <c:pt idx="247">
                  <c:v>0.39433584276176464</c:v>
                </c:pt>
                <c:pt idx="248">
                  <c:v>0.39456535536092641</c:v>
                </c:pt>
                <c:pt idx="249">
                  <c:v>0.39071666086198542</c:v>
                </c:pt>
                <c:pt idx="250">
                  <c:v>0.3874956037118199</c:v>
                </c:pt>
                <c:pt idx="251">
                  <c:v>0.39430961642077766</c:v>
                </c:pt>
                <c:pt idx="252">
                  <c:v>0.39407315072489574</c:v>
                </c:pt>
                <c:pt idx="253">
                  <c:v>0.39013182829673937</c:v>
                </c:pt>
                <c:pt idx="254">
                  <c:v>0.3902560232306731</c:v>
                </c:pt>
                <c:pt idx="255">
                  <c:v>0.38501855373197702</c:v>
                </c:pt>
                <c:pt idx="256">
                  <c:v>0.39369936698481417</c:v>
                </c:pt>
                <c:pt idx="257">
                  <c:v>0.37965881832873161</c:v>
                </c:pt>
                <c:pt idx="258">
                  <c:v>0.38507324203007059</c:v>
                </c:pt>
                <c:pt idx="259">
                  <c:v>0.38249011864773402</c:v>
                </c:pt>
                <c:pt idx="260">
                  <c:v>0.3814183810756806</c:v>
                </c:pt>
                <c:pt idx="261">
                  <c:v>0.41588562783787919</c:v>
                </c:pt>
                <c:pt idx="262">
                  <c:v>0.39954404337148419</c:v>
                </c:pt>
                <c:pt idx="263">
                  <c:v>0.38539768244621275</c:v>
                </c:pt>
                <c:pt idx="264">
                  <c:v>0.39403288199378189</c:v>
                </c:pt>
                <c:pt idx="265">
                  <c:v>0.38517700374212094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82-4095-A8D6-2E9B7E80E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8720"/>
        <c:axId val="229247936"/>
      </c:lineChart>
      <c:lineChart>
        <c:grouping val="standard"/>
        <c:varyColors val="0"/>
        <c:ser>
          <c:idx val="2"/>
          <c:order val="2"/>
          <c:tx>
            <c:strRef>
              <c:f>'GDP income appr decomp'!$J$8</c:f>
              <c:strCache>
                <c:ptCount val="1"/>
                <c:pt idx="0">
                  <c:v>Taxes (RHS)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'GDP income appr decomp'!$G$9:$G$274</c:f>
              <c:strCache>
                <c:ptCount val="266"/>
                <c:pt idx="0">
                  <c:v>Q1-1955</c:v>
                </c:pt>
                <c:pt idx="1">
                  <c:v>Q2-1955</c:v>
                </c:pt>
                <c:pt idx="2">
                  <c:v>Q3-1955</c:v>
                </c:pt>
                <c:pt idx="3">
                  <c:v>Q4-1955</c:v>
                </c:pt>
                <c:pt idx="4">
                  <c:v>Q1-1956</c:v>
                </c:pt>
                <c:pt idx="5">
                  <c:v>Q2-1956</c:v>
                </c:pt>
                <c:pt idx="6">
                  <c:v>Q3-1956</c:v>
                </c:pt>
                <c:pt idx="7">
                  <c:v>Q4-1956</c:v>
                </c:pt>
                <c:pt idx="8">
                  <c:v>Q1-1957</c:v>
                </c:pt>
                <c:pt idx="9">
                  <c:v>Q2-1957</c:v>
                </c:pt>
                <c:pt idx="10">
                  <c:v>Q3-1957</c:v>
                </c:pt>
                <c:pt idx="11">
                  <c:v>Q4-1957</c:v>
                </c:pt>
                <c:pt idx="12">
                  <c:v>Q1-1958</c:v>
                </c:pt>
                <c:pt idx="13">
                  <c:v>Q2-1958</c:v>
                </c:pt>
                <c:pt idx="14">
                  <c:v>Q3-1958</c:v>
                </c:pt>
                <c:pt idx="15">
                  <c:v>Q4-1958</c:v>
                </c:pt>
                <c:pt idx="16">
                  <c:v>Q1-1959</c:v>
                </c:pt>
                <c:pt idx="17">
                  <c:v>Q2-1959</c:v>
                </c:pt>
                <c:pt idx="18">
                  <c:v>Q3-1959</c:v>
                </c:pt>
                <c:pt idx="19">
                  <c:v>Q4-1959</c:v>
                </c:pt>
                <c:pt idx="20">
                  <c:v>Q1-1960</c:v>
                </c:pt>
                <c:pt idx="21">
                  <c:v>Q2-1960</c:v>
                </c:pt>
                <c:pt idx="22">
                  <c:v>Q3-1960</c:v>
                </c:pt>
                <c:pt idx="23">
                  <c:v>Q4-1960</c:v>
                </c:pt>
                <c:pt idx="24">
                  <c:v>Q1-1961</c:v>
                </c:pt>
                <c:pt idx="25">
                  <c:v>Q2-1961</c:v>
                </c:pt>
                <c:pt idx="26">
                  <c:v>Q3-1961</c:v>
                </c:pt>
                <c:pt idx="27">
                  <c:v>Q4-1961</c:v>
                </c:pt>
                <c:pt idx="28">
                  <c:v>Q1-1962</c:v>
                </c:pt>
                <c:pt idx="29">
                  <c:v>Q2-1962</c:v>
                </c:pt>
                <c:pt idx="30">
                  <c:v>Q3-1962</c:v>
                </c:pt>
                <c:pt idx="31">
                  <c:v>Q4-1962</c:v>
                </c:pt>
                <c:pt idx="32">
                  <c:v>Q1-1963</c:v>
                </c:pt>
                <c:pt idx="33">
                  <c:v>Q2-1963</c:v>
                </c:pt>
                <c:pt idx="34">
                  <c:v>Q3-1963</c:v>
                </c:pt>
                <c:pt idx="35">
                  <c:v>Q4-1963</c:v>
                </c:pt>
                <c:pt idx="36">
                  <c:v>Q1-1964</c:v>
                </c:pt>
                <c:pt idx="37">
                  <c:v>Q2-1964</c:v>
                </c:pt>
                <c:pt idx="38">
                  <c:v>Q3-1964</c:v>
                </c:pt>
                <c:pt idx="39">
                  <c:v>Q4-1964</c:v>
                </c:pt>
                <c:pt idx="40">
                  <c:v>Q1-1965</c:v>
                </c:pt>
                <c:pt idx="41">
                  <c:v>Q2-1965</c:v>
                </c:pt>
                <c:pt idx="42">
                  <c:v>Q3-1965</c:v>
                </c:pt>
                <c:pt idx="43">
                  <c:v>Q4-1965</c:v>
                </c:pt>
                <c:pt idx="44">
                  <c:v>Q1-1966</c:v>
                </c:pt>
                <c:pt idx="45">
                  <c:v>Q2-1966</c:v>
                </c:pt>
                <c:pt idx="46">
                  <c:v>Q3-1966</c:v>
                </c:pt>
                <c:pt idx="47">
                  <c:v>Q4-1966</c:v>
                </c:pt>
                <c:pt idx="48">
                  <c:v>Q1-1967</c:v>
                </c:pt>
                <c:pt idx="49">
                  <c:v>Q2-1967</c:v>
                </c:pt>
                <c:pt idx="50">
                  <c:v>Q3-1967</c:v>
                </c:pt>
                <c:pt idx="51">
                  <c:v>Q4-1967</c:v>
                </c:pt>
                <c:pt idx="52">
                  <c:v>Q1-1968</c:v>
                </c:pt>
                <c:pt idx="53">
                  <c:v>Q2-1968</c:v>
                </c:pt>
                <c:pt idx="54">
                  <c:v>Q3-1968</c:v>
                </c:pt>
                <c:pt idx="55">
                  <c:v>Q4-1968</c:v>
                </c:pt>
                <c:pt idx="56">
                  <c:v>Q1-1969</c:v>
                </c:pt>
                <c:pt idx="57">
                  <c:v>Q2-1969</c:v>
                </c:pt>
                <c:pt idx="58">
                  <c:v>Q3-1969</c:v>
                </c:pt>
                <c:pt idx="59">
                  <c:v>Q4-1969</c:v>
                </c:pt>
                <c:pt idx="60">
                  <c:v>Q1-1970</c:v>
                </c:pt>
                <c:pt idx="61">
                  <c:v>Q2-1970</c:v>
                </c:pt>
                <c:pt idx="62">
                  <c:v>Q3-1970</c:v>
                </c:pt>
                <c:pt idx="63">
                  <c:v>Q4-1970</c:v>
                </c:pt>
                <c:pt idx="64">
                  <c:v>Q1-1971</c:v>
                </c:pt>
                <c:pt idx="65">
                  <c:v>Q2-1971</c:v>
                </c:pt>
                <c:pt idx="66">
                  <c:v>Q3-1971</c:v>
                </c:pt>
                <c:pt idx="67">
                  <c:v>Q4-1971</c:v>
                </c:pt>
                <c:pt idx="68">
                  <c:v>Q1-1972</c:v>
                </c:pt>
                <c:pt idx="69">
                  <c:v>Q2-1972</c:v>
                </c:pt>
                <c:pt idx="70">
                  <c:v>Q3-1972</c:v>
                </c:pt>
                <c:pt idx="71">
                  <c:v>Q4-1972</c:v>
                </c:pt>
                <c:pt idx="72">
                  <c:v>Q1-1973</c:v>
                </c:pt>
                <c:pt idx="73">
                  <c:v>Q2-1973</c:v>
                </c:pt>
                <c:pt idx="74">
                  <c:v>Q3-1973</c:v>
                </c:pt>
                <c:pt idx="75">
                  <c:v>Q4-1973</c:v>
                </c:pt>
                <c:pt idx="76">
                  <c:v>Q1-1974</c:v>
                </c:pt>
                <c:pt idx="77">
                  <c:v>Q2-1974</c:v>
                </c:pt>
                <c:pt idx="78">
                  <c:v>Q3-1974</c:v>
                </c:pt>
                <c:pt idx="79">
                  <c:v>Q4-1974</c:v>
                </c:pt>
                <c:pt idx="80">
                  <c:v>Q1-1975</c:v>
                </c:pt>
                <c:pt idx="81">
                  <c:v>Q2-1975</c:v>
                </c:pt>
                <c:pt idx="82">
                  <c:v>Q3-1975</c:v>
                </c:pt>
                <c:pt idx="83">
                  <c:v>Q4-1975</c:v>
                </c:pt>
                <c:pt idx="84">
                  <c:v>Q1-1976</c:v>
                </c:pt>
                <c:pt idx="85">
                  <c:v>Q2-1976</c:v>
                </c:pt>
                <c:pt idx="86">
                  <c:v>Q3-1976</c:v>
                </c:pt>
                <c:pt idx="87">
                  <c:v>Q4-1976</c:v>
                </c:pt>
                <c:pt idx="88">
                  <c:v>Q1-1977</c:v>
                </c:pt>
                <c:pt idx="89">
                  <c:v>Q2-1977</c:v>
                </c:pt>
                <c:pt idx="90">
                  <c:v>Q3-1977</c:v>
                </c:pt>
                <c:pt idx="91">
                  <c:v>Q4-1977</c:v>
                </c:pt>
                <c:pt idx="92">
                  <c:v>Q1-1978</c:v>
                </c:pt>
                <c:pt idx="93">
                  <c:v>Q2-1978</c:v>
                </c:pt>
                <c:pt idx="94">
                  <c:v>Q3-1978</c:v>
                </c:pt>
                <c:pt idx="95">
                  <c:v>Q4-1978</c:v>
                </c:pt>
                <c:pt idx="96">
                  <c:v>Q1-1979</c:v>
                </c:pt>
                <c:pt idx="97">
                  <c:v>Q2-1979</c:v>
                </c:pt>
                <c:pt idx="98">
                  <c:v>Q3-1979</c:v>
                </c:pt>
                <c:pt idx="99">
                  <c:v>Q4-1979</c:v>
                </c:pt>
                <c:pt idx="100">
                  <c:v>Q1-1980</c:v>
                </c:pt>
                <c:pt idx="101">
                  <c:v>Q2-1980</c:v>
                </c:pt>
                <c:pt idx="102">
                  <c:v>Q3-1980</c:v>
                </c:pt>
                <c:pt idx="103">
                  <c:v>Q4-1980</c:v>
                </c:pt>
                <c:pt idx="104">
                  <c:v>Q1-1981</c:v>
                </c:pt>
                <c:pt idx="105">
                  <c:v>Q2-1981</c:v>
                </c:pt>
                <c:pt idx="106">
                  <c:v>Q3-1981</c:v>
                </c:pt>
                <c:pt idx="107">
                  <c:v>Q4-1981</c:v>
                </c:pt>
                <c:pt idx="108">
                  <c:v>Q1-1982</c:v>
                </c:pt>
                <c:pt idx="109">
                  <c:v>Q2-1982</c:v>
                </c:pt>
                <c:pt idx="110">
                  <c:v>Q3-1982</c:v>
                </c:pt>
                <c:pt idx="111">
                  <c:v>Q4-1982</c:v>
                </c:pt>
                <c:pt idx="112">
                  <c:v>Q1-1983</c:v>
                </c:pt>
                <c:pt idx="113">
                  <c:v>Q2-1983</c:v>
                </c:pt>
                <c:pt idx="114">
                  <c:v>Q3-1983</c:v>
                </c:pt>
                <c:pt idx="115">
                  <c:v>Q4-1983</c:v>
                </c:pt>
                <c:pt idx="116">
                  <c:v>Q1-1984</c:v>
                </c:pt>
                <c:pt idx="117">
                  <c:v>Q2-1984</c:v>
                </c:pt>
                <c:pt idx="118">
                  <c:v>Q3-1984</c:v>
                </c:pt>
                <c:pt idx="119">
                  <c:v>Q4-1984</c:v>
                </c:pt>
                <c:pt idx="120">
                  <c:v>Q1-1985</c:v>
                </c:pt>
                <c:pt idx="121">
                  <c:v>Q2-1985</c:v>
                </c:pt>
                <c:pt idx="122">
                  <c:v>Q3-1985</c:v>
                </c:pt>
                <c:pt idx="123">
                  <c:v>Q4-1985</c:v>
                </c:pt>
                <c:pt idx="124">
                  <c:v>Q1-1986</c:v>
                </c:pt>
                <c:pt idx="125">
                  <c:v>Q2-1986</c:v>
                </c:pt>
                <c:pt idx="126">
                  <c:v>Q3-1986</c:v>
                </c:pt>
                <c:pt idx="127">
                  <c:v>Q4-1986</c:v>
                </c:pt>
                <c:pt idx="128">
                  <c:v>Q1-1987</c:v>
                </c:pt>
                <c:pt idx="129">
                  <c:v>Q2-1987</c:v>
                </c:pt>
                <c:pt idx="130">
                  <c:v>Q3-1987</c:v>
                </c:pt>
                <c:pt idx="131">
                  <c:v>Q4-1987</c:v>
                </c:pt>
                <c:pt idx="132">
                  <c:v>Q1-1988</c:v>
                </c:pt>
                <c:pt idx="133">
                  <c:v>Q2-1988</c:v>
                </c:pt>
                <c:pt idx="134">
                  <c:v>Q3-1988</c:v>
                </c:pt>
                <c:pt idx="135">
                  <c:v>Q4-1988</c:v>
                </c:pt>
                <c:pt idx="136">
                  <c:v>Q1-1989</c:v>
                </c:pt>
                <c:pt idx="137">
                  <c:v>Q2-1989</c:v>
                </c:pt>
                <c:pt idx="138">
                  <c:v>Q3-1989</c:v>
                </c:pt>
                <c:pt idx="139">
                  <c:v>Q4-1989</c:v>
                </c:pt>
                <c:pt idx="140">
                  <c:v>Q1-1990</c:v>
                </c:pt>
                <c:pt idx="141">
                  <c:v>Q2-1990</c:v>
                </c:pt>
                <c:pt idx="142">
                  <c:v>Q3-1990</c:v>
                </c:pt>
                <c:pt idx="143">
                  <c:v>Q4-1990</c:v>
                </c:pt>
                <c:pt idx="144">
                  <c:v>Q1-1991</c:v>
                </c:pt>
                <c:pt idx="145">
                  <c:v>Q2-1991</c:v>
                </c:pt>
                <c:pt idx="146">
                  <c:v>Q3-1991</c:v>
                </c:pt>
                <c:pt idx="147">
                  <c:v>Q4-1991</c:v>
                </c:pt>
                <c:pt idx="148">
                  <c:v>Q1-1992</c:v>
                </c:pt>
                <c:pt idx="149">
                  <c:v>Q2-1992</c:v>
                </c:pt>
                <c:pt idx="150">
                  <c:v>Q3-1992</c:v>
                </c:pt>
                <c:pt idx="151">
                  <c:v>Q4-1992</c:v>
                </c:pt>
                <c:pt idx="152">
                  <c:v>Q1-1993</c:v>
                </c:pt>
                <c:pt idx="153">
                  <c:v>Q2-1993</c:v>
                </c:pt>
                <c:pt idx="154">
                  <c:v>Q3-1993</c:v>
                </c:pt>
                <c:pt idx="155">
                  <c:v>Q4-1993</c:v>
                </c:pt>
                <c:pt idx="156">
                  <c:v>Q1-1994</c:v>
                </c:pt>
                <c:pt idx="157">
                  <c:v>Q2-1994</c:v>
                </c:pt>
                <c:pt idx="158">
                  <c:v>Q3-1994</c:v>
                </c:pt>
                <c:pt idx="159">
                  <c:v>Q4-1994</c:v>
                </c:pt>
                <c:pt idx="160">
                  <c:v>Q1-1995</c:v>
                </c:pt>
                <c:pt idx="161">
                  <c:v>Q2-1995</c:v>
                </c:pt>
                <c:pt idx="162">
                  <c:v>Q3-1995</c:v>
                </c:pt>
                <c:pt idx="163">
                  <c:v>Q4-1995</c:v>
                </c:pt>
                <c:pt idx="164">
                  <c:v>Q1-1996</c:v>
                </c:pt>
                <c:pt idx="165">
                  <c:v>Q2-1996</c:v>
                </c:pt>
                <c:pt idx="166">
                  <c:v>Q3-1996</c:v>
                </c:pt>
                <c:pt idx="167">
                  <c:v>Q4-1996</c:v>
                </c:pt>
                <c:pt idx="168">
                  <c:v>Q1-1997</c:v>
                </c:pt>
                <c:pt idx="169">
                  <c:v>Q2-1997</c:v>
                </c:pt>
                <c:pt idx="170">
                  <c:v>Q3-1997</c:v>
                </c:pt>
                <c:pt idx="171">
                  <c:v>Q4-1997</c:v>
                </c:pt>
                <c:pt idx="172">
                  <c:v>Q1-1998</c:v>
                </c:pt>
                <c:pt idx="173">
                  <c:v>Q2-1998</c:v>
                </c:pt>
                <c:pt idx="174">
                  <c:v>Q3-1998</c:v>
                </c:pt>
                <c:pt idx="175">
                  <c:v>Q4-1998</c:v>
                </c:pt>
                <c:pt idx="176">
                  <c:v>Q1-1999</c:v>
                </c:pt>
                <c:pt idx="177">
                  <c:v>Q2-1999</c:v>
                </c:pt>
                <c:pt idx="178">
                  <c:v>Q3-1999</c:v>
                </c:pt>
                <c:pt idx="179">
                  <c:v>Q4-1999</c:v>
                </c:pt>
                <c:pt idx="180">
                  <c:v>Q1-2000</c:v>
                </c:pt>
                <c:pt idx="181">
                  <c:v>Q2-2000</c:v>
                </c:pt>
                <c:pt idx="182">
                  <c:v>Q3-2000</c:v>
                </c:pt>
                <c:pt idx="183">
                  <c:v>Q4-2000</c:v>
                </c:pt>
                <c:pt idx="184">
                  <c:v>Q1-2001</c:v>
                </c:pt>
                <c:pt idx="185">
                  <c:v>Q2-2001</c:v>
                </c:pt>
                <c:pt idx="186">
                  <c:v>Q3-2001</c:v>
                </c:pt>
                <c:pt idx="187">
                  <c:v>Q4-2001</c:v>
                </c:pt>
                <c:pt idx="188">
                  <c:v>Q1-2002</c:v>
                </c:pt>
                <c:pt idx="189">
                  <c:v>Q2-2002</c:v>
                </c:pt>
                <c:pt idx="190">
                  <c:v>Q3-2002</c:v>
                </c:pt>
                <c:pt idx="191">
                  <c:v>Q4-2002</c:v>
                </c:pt>
                <c:pt idx="192">
                  <c:v>Q1-2003</c:v>
                </c:pt>
                <c:pt idx="193">
                  <c:v>Q2-2003</c:v>
                </c:pt>
                <c:pt idx="194">
                  <c:v>Q3-2003</c:v>
                </c:pt>
                <c:pt idx="195">
                  <c:v>Q4-2003</c:v>
                </c:pt>
                <c:pt idx="196">
                  <c:v>Q1-2004</c:v>
                </c:pt>
                <c:pt idx="197">
                  <c:v>Q2-2004</c:v>
                </c:pt>
                <c:pt idx="198">
                  <c:v>Q3-2004</c:v>
                </c:pt>
                <c:pt idx="199">
                  <c:v>Q4-2004</c:v>
                </c:pt>
                <c:pt idx="200">
                  <c:v>Q1-2005</c:v>
                </c:pt>
                <c:pt idx="201">
                  <c:v>Q2-2005</c:v>
                </c:pt>
                <c:pt idx="202">
                  <c:v>Q3-2005</c:v>
                </c:pt>
                <c:pt idx="203">
                  <c:v>Q4-2005</c:v>
                </c:pt>
                <c:pt idx="204">
                  <c:v>Q1-2006</c:v>
                </c:pt>
                <c:pt idx="205">
                  <c:v>Q2-2006</c:v>
                </c:pt>
                <c:pt idx="206">
                  <c:v>Q3-2006</c:v>
                </c:pt>
                <c:pt idx="207">
                  <c:v>Q4-2006</c:v>
                </c:pt>
                <c:pt idx="208">
                  <c:v>Q1-2007</c:v>
                </c:pt>
                <c:pt idx="209">
                  <c:v>Q2-2007</c:v>
                </c:pt>
                <c:pt idx="210">
                  <c:v>Q3-2007</c:v>
                </c:pt>
                <c:pt idx="211">
                  <c:v>Q4-2007</c:v>
                </c:pt>
                <c:pt idx="212">
                  <c:v>Q1-2008</c:v>
                </c:pt>
                <c:pt idx="213">
                  <c:v>Q2-2008</c:v>
                </c:pt>
                <c:pt idx="214">
                  <c:v>Q3-2008</c:v>
                </c:pt>
                <c:pt idx="215">
                  <c:v>Q4-2008</c:v>
                </c:pt>
                <c:pt idx="216">
                  <c:v>Q1-2009</c:v>
                </c:pt>
                <c:pt idx="217">
                  <c:v>Q2-2009</c:v>
                </c:pt>
                <c:pt idx="218">
                  <c:v>Q3-2009</c:v>
                </c:pt>
                <c:pt idx="219">
                  <c:v>Q4-2009</c:v>
                </c:pt>
                <c:pt idx="220">
                  <c:v>Q1-2010</c:v>
                </c:pt>
                <c:pt idx="221">
                  <c:v>Q2-2010</c:v>
                </c:pt>
                <c:pt idx="222">
                  <c:v>Q3-2010</c:v>
                </c:pt>
                <c:pt idx="223">
                  <c:v>Q4-2010</c:v>
                </c:pt>
                <c:pt idx="224">
                  <c:v>Q1-2011</c:v>
                </c:pt>
                <c:pt idx="225">
                  <c:v>Q2-2011</c:v>
                </c:pt>
                <c:pt idx="226">
                  <c:v>Q3-2011</c:v>
                </c:pt>
                <c:pt idx="227">
                  <c:v>Q4-2011</c:v>
                </c:pt>
                <c:pt idx="228">
                  <c:v>Q1-2012</c:v>
                </c:pt>
                <c:pt idx="229">
                  <c:v>Q2-2012</c:v>
                </c:pt>
                <c:pt idx="230">
                  <c:v>Q3-2012</c:v>
                </c:pt>
                <c:pt idx="231">
                  <c:v>Q4-2012</c:v>
                </c:pt>
                <c:pt idx="232">
                  <c:v>Q1-2013</c:v>
                </c:pt>
                <c:pt idx="233">
                  <c:v>Q2-2013</c:v>
                </c:pt>
                <c:pt idx="234">
                  <c:v>Q3-2013</c:v>
                </c:pt>
                <c:pt idx="235">
                  <c:v>Q4-2013</c:v>
                </c:pt>
                <c:pt idx="236">
                  <c:v>Q1-2014</c:v>
                </c:pt>
                <c:pt idx="237">
                  <c:v>Q2-2014</c:v>
                </c:pt>
                <c:pt idx="238">
                  <c:v>Q3-2014</c:v>
                </c:pt>
                <c:pt idx="239">
                  <c:v>Q4-2014</c:v>
                </c:pt>
                <c:pt idx="240">
                  <c:v>Q1-2015</c:v>
                </c:pt>
                <c:pt idx="241">
                  <c:v>Q2-2015</c:v>
                </c:pt>
                <c:pt idx="242">
                  <c:v>Q3-2015</c:v>
                </c:pt>
                <c:pt idx="243">
                  <c:v>Q4-2015</c:v>
                </c:pt>
                <c:pt idx="244">
                  <c:v>Q1-2016</c:v>
                </c:pt>
                <c:pt idx="245">
                  <c:v>Q2-2016</c:v>
                </c:pt>
                <c:pt idx="246">
                  <c:v>Q3-2016</c:v>
                </c:pt>
                <c:pt idx="247">
                  <c:v>Q4-2016</c:v>
                </c:pt>
                <c:pt idx="248">
                  <c:v>Q1-2017</c:v>
                </c:pt>
                <c:pt idx="249">
                  <c:v>Q2-2017</c:v>
                </c:pt>
                <c:pt idx="250">
                  <c:v>Q3-2017</c:v>
                </c:pt>
                <c:pt idx="251">
                  <c:v>Q4-2017</c:v>
                </c:pt>
                <c:pt idx="252">
                  <c:v>Q1-2018</c:v>
                </c:pt>
                <c:pt idx="253">
                  <c:v>Q2-2018</c:v>
                </c:pt>
                <c:pt idx="254">
                  <c:v>Q3-2018</c:v>
                </c:pt>
                <c:pt idx="255">
                  <c:v>Q4-2018</c:v>
                </c:pt>
                <c:pt idx="256">
                  <c:v>Q1-2019</c:v>
                </c:pt>
                <c:pt idx="257">
                  <c:v>Q2-2019</c:v>
                </c:pt>
                <c:pt idx="258">
                  <c:v>Q3-2019</c:v>
                </c:pt>
                <c:pt idx="259">
                  <c:v>Q4-2019</c:v>
                </c:pt>
                <c:pt idx="260">
                  <c:v>Q1-2020</c:v>
                </c:pt>
                <c:pt idx="261">
                  <c:v>Q2-2020</c:v>
                </c:pt>
                <c:pt idx="262">
                  <c:v>Q3-2020</c:v>
                </c:pt>
                <c:pt idx="263">
                  <c:v>Q4-2020</c:v>
                </c:pt>
                <c:pt idx="264">
                  <c:v>Q1-2021</c:v>
                </c:pt>
                <c:pt idx="265">
                  <c:v>Q2-2021</c:v>
                </c:pt>
              </c:strCache>
            </c:strRef>
          </c:cat>
          <c:val>
            <c:numRef>
              <c:f>'GDP income appr decomp'!$J$9:$J$274</c:f>
              <c:numCache>
                <c:formatCode>0.00%</c:formatCode>
                <c:ptCount val="266"/>
                <c:pt idx="0">
                  <c:v>0.10377358490566038</c:v>
                </c:pt>
                <c:pt idx="1">
                  <c:v>0.10710475784083635</c:v>
                </c:pt>
                <c:pt idx="2">
                  <c:v>0.10843621399176955</c:v>
                </c:pt>
                <c:pt idx="3">
                  <c:v>0.10426348757324712</c:v>
                </c:pt>
                <c:pt idx="4">
                  <c:v>0.10210505606925044</c:v>
                </c:pt>
                <c:pt idx="5">
                  <c:v>0.10461956521739131</c:v>
                </c:pt>
                <c:pt idx="6">
                  <c:v>0.1039556659659851</c:v>
                </c:pt>
                <c:pt idx="7">
                  <c:v>0.10309470544369873</c:v>
                </c:pt>
                <c:pt idx="8">
                  <c:v>0.10230654761904762</c:v>
                </c:pt>
                <c:pt idx="9">
                  <c:v>0.1018688164162697</c:v>
                </c:pt>
                <c:pt idx="10">
                  <c:v>9.9192825112107627E-2</c:v>
                </c:pt>
                <c:pt idx="11">
                  <c:v>9.7818437719915552E-2</c:v>
                </c:pt>
                <c:pt idx="12">
                  <c:v>9.7464205623598407E-2</c:v>
                </c:pt>
                <c:pt idx="13">
                  <c:v>9.926599091226844E-2</c:v>
                </c:pt>
                <c:pt idx="14">
                  <c:v>9.7560975609756101E-2</c:v>
                </c:pt>
                <c:pt idx="15">
                  <c:v>0.10035781223377066</c:v>
                </c:pt>
                <c:pt idx="16">
                  <c:v>0.10198878123406425</c:v>
                </c:pt>
                <c:pt idx="17">
                  <c:v>9.9868377755840732E-2</c:v>
                </c:pt>
                <c:pt idx="18">
                  <c:v>9.8360655737704916E-2</c:v>
                </c:pt>
                <c:pt idx="19">
                  <c:v>9.8939369954092138E-2</c:v>
                </c:pt>
                <c:pt idx="20">
                  <c:v>9.7648341379847375E-2</c:v>
                </c:pt>
                <c:pt idx="21">
                  <c:v>9.3952483801295894E-2</c:v>
                </c:pt>
                <c:pt idx="22">
                  <c:v>9.3826034063260344E-2</c:v>
                </c:pt>
                <c:pt idx="23">
                  <c:v>9.210134128166915E-2</c:v>
                </c:pt>
                <c:pt idx="24">
                  <c:v>9.5667345158476302E-2</c:v>
                </c:pt>
                <c:pt idx="25">
                  <c:v>9.3195696423378896E-2</c:v>
                </c:pt>
                <c:pt idx="26">
                  <c:v>8.6308687095867309E-2</c:v>
                </c:pt>
                <c:pt idx="27">
                  <c:v>9.538024164889837E-2</c:v>
                </c:pt>
                <c:pt idx="28">
                  <c:v>9.7475455820476856E-2</c:v>
                </c:pt>
                <c:pt idx="29">
                  <c:v>9.3647316538882808E-2</c:v>
                </c:pt>
                <c:pt idx="30">
                  <c:v>9.5012198427758196E-2</c:v>
                </c:pt>
                <c:pt idx="31">
                  <c:v>9.3631948192120881E-2</c:v>
                </c:pt>
                <c:pt idx="32">
                  <c:v>9.0452261306532666E-2</c:v>
                </c:pt>
                <c:pt idx="33">
                  <c:v>9.2669075890552399E-2</c:v>
                </c:pt>
                <c:pt idx="34">
                  <c:v>9.7737671581087954E-2</c:v>
                </c:pt>
                <c:pt idx="35">
                  <c:v>9.4551282051282048E-2</c:v>
                </c:pt>
                <c:pt idx="36">
                  <c:v>9.4559744565884812E-2</c:v>
                </c:pt>
                <c:pt idx="37">
                  <c:v>9.8434535104364326E-2</c:v>
                </c:pt>
                <c:pt idx="38">
                  <c:v>9.8421541318477246E-2</c:v>
                </c:pt>
                <c:pt idx="39">
                  <c:v>9.9864437415273385E-2</c:v>
                </c:pt>
                <c:pt idx="40">
                  <c:v>0.10257263251275227</c:v>
                </c:pt>
                <c:pt idx="41">
                  <c:v>0.10019863164864268</c:v>
                </c:pt>
                <c:pt idx="42">
                  <c:v>0.10061402563826349</c:v>
                </c:pt>
                <c:pt idx="43">
                  <c:v>0.1004966712459051</c:v>
                </c:pt>
                <c:pt idx="44">
                  <c:v>0.10212367270455965</c:v>
                </c:pt>
                <c:pt idx="45">
                  <c:v>0.1033353795784735</c:v>
                </c:pt>
                <c:pt idx="46">
                  <c:v>0.10435918039373242</c:v>
                </c:pt>
                <c:pt idx="47">
                  <c:v>0.10737721216941738</c:v>
                </c:pt>
                <c:pt idx="48">
                  <c:v>0.10639763779527558</c:v>
                </c:pt>
                <c:pt idx="49">
                  <c:v>0.10638502160345656</c:v>
                </c:pt>
                <c:pt idx="50">
                  <c:v>0.10689425002383904</c:v>
                </c:pt>
                <c:pt idx="51">
                  <c:v>0.10327621916776501</c:v>
                </c:pt>
                <c:pt idx="52">
                  <c:v>0.1080983695162598</c:v>
                </c:pt>
                <c:pt idx="53">
                  <c:v>0.10717464838881965</c:v>
                </c:pt>
                <c:pt idx="54">
                  <c:v>0.11036327551988954</c:v>
                </c:pt>
                <c:pt idx="55">
                  <c:v>0.11459823306689104</c:v>
                </c:pt>
                <c:pt idx="56">
                  <c:v>0.11892160105855111</c:v>
                </c:pt>
                <c:pt idx="57">
                  <c:v>0.11992830373146489</c:v>
                </c:pt>
                <c:pt idx="58">
                  <c:v>0.12259864487843762</c:v>
                </c:pt>
                <c:pt idx="59">
                  <c:v>0.12078608047226969</c:v>
                </c:pt>
                <c:pt idx="60">
                  <c:v>0.12012397943755669</c:v>
                </c:pt>
                <c:pt idx="61">
                  <c:v>0.11516731855714907</c:v>
                </c:pt>
                <c:pt idx="62">
                  <c:v>0.11852994809931267</c:v>
                </c:pt>
                <c:pt idx="63">
                  <c:v>0.11269895022011514</c:v>
                </c:pt>
                <c:pt idx="64">
                  <c:v>0.10999199573105656</c:v>
                </c:pt>
                <c:pt idx="65">
                  <c:v>0.10968449577392089</c:v>
                </c:pt>
                <c:pt idx="66">
                  <c:v>0.10396349087271818</c:v>
                </c:pt>
                <c:pt idx="67">
                  <c:v>0.10056104402975972</c:v>
                </c:pt>
                <c:pt idx="68">
                  <c:v>9.9120269944564951E-2</c:v>
                </c:pt>
                <c:pt idx="69">
                  <c:v>9.8314445147557952E-2</c:v>
                </c:pt>
                <c:pt idx="70">
                  <c:v>9.5195178279727372E-2</c:v>
                </c:pt>
                <c:pt idx="71">
                  <c:v>9.6381701291110997E-2</c:v>
                </c:pt>
                <c:pt idx="72">
                  <c:v>9.5209580838323357E-2</c:v>
                </c:pt>
                <c:pt idx="73">
                  <c:v>8.020340348403987E-2</c:v>
                </c:pt>
                <c:pt idx="74">
                  <c:v>8.4829902175500072E-2</c:v>
                </c:pt>
                <c:pt idx="75">
                  <c:v>8.0011269192844056E-2</c:v>
                </c:pt>
                <c:pt idx="76">
                  <c:v>7.6376722382688569E-2</c:v>
                </c:pt>
                <c:pt idx="77">
                  <c:v>8.0277458690465667E-2</c:v>
                </c:pt>
                <c:pt idx="78">
                  <c:v>6.9597989949748737E-2</c:v>
                </c:pt>
                <c:pt idx="79">
                  <c:v>6.6696024660715003E-2</c:v>
                </c:pt>
                <c:pt idx="80">
                  <c:v>6.6420388820478377E-2</c:v>
                </c:pt>
                <c:pt idx="81">
                  <c:v>7.2922595332953893E-2</c:v>
                </c:pt>
                <c:pt idx="82">
                  <c:v>7.6294371110047193E-2</c:v>
                </c:pt>
                <c:pt idx="83">
                  <c:v>7.3621817710695078E-2</c:v>
                </c:pt>
                <c:pt idx="84">
                  <c:v>8.0265186555658341E-2</c:v>
                </c:pt>
                <c:pt idx="85">
                  <c:v>7.282500976005285E-2</c:v>
                </c:pt>
                <c:pt idx="86">
                  <c:v>7.5833502302812619E-2</c:v>
                </c:pt>
                <c:pt idx="87">
                  <c:v>7.9183606646838933E-2</c:v>
                </c:pt>
                <c:pt idx="88">
                  <c:v>8.0195753413844814E-2</c:v>
                </c:pt>
                <c:pt idx="89">
                  <c:v>8.7871444968753987E-2</c:v>
                </c:pt>
                <c:pt idx="90">
                  <c:v>9.0277433123231929E-2</c:v>
                </c:pt>
                <c:pt idx="91">
                  <c:v>8.8578143918710384E-2</c:v>
                </c:pt>
                <c:pt idx="92">
                  <c:v>8.3824730109770484E-2</c:v>
                </c:pt>
                <c:pt idx="93">
                  <c:v>8.6771632937892529E-2</c:v>
                </c:pt>
                <c:pt idx="94">
                  <c:v>8.5761547270645125E-2</c:v>
                </c:pt>
                <c:pt idx="95">
                  <c:v>8.7048180441278808E-2</c:v>
                </c:pt>
                <c:pt idx="96">
                  <c:v>8.696083488750446E-2</c:v>
                </c:pt>
                <c:pt idx="97">
                  <c:v>9.1681507865835565E-2</c:v>
                </c:pt>
                <c:pt idx="98">
                  <c:v>9.8151610286077107E-2</c:v>
                </c:pt>
                <c:pt idx="99">
                  <c:v>0.10159586047524155</c:v>
                </c:pt>
                <c:pt idx="100">
                  <c:v>0.10424828698105602</c:v>
                </c:pt>
                <c:pt idx="101">
                  <c:v>0.1040959386395071</c:v>
                </c:pt>
                <c:pt idx="102">
                  <c:v>0.10258082125310851</c:v>
                </c:pt>
                <c:pt idx="103">
                  <c:v>0.10040255046572444</c:v>
                </c:pt>
                <c:pt idx="104">
                  <c:v>9.7476489701272484E-2</c:v>
                </c:pt>
                <c:pt idx="105">
                  <c:v>0.10543305870959592</c:v>
                </c:pt>
                <c:pt idx="106">
                  <c:v>0.10617172669043035</c:v>
                </c:pt>
                <c:pt idx="107">
                  <c:v>0.10555312752460037</c:v>
                </c:pt>
                <c:pt idx="108">
                  <c:v>0.1116036236285393</c:v>
                </c:pt>
                <c:pt idx="109">
                  <c:v>0.11018871750674897</c:v>
                </c:pt>
                <c:pt idx="110">
                  <c:v>0.1108054960919998</c:v>
                </c:pt>
                <c:pt idx="111">
                  <c:v>0.1085345474800804</c:v>
                </c:pt>
                <c:pt idx="112">
                  <c:v>0.10707021112435997</c:v>
                </c:pt>
                <c:pt idx="113">
                  <c:v>0.10797534640159415</c:v>
                </c:pt>
                <c:pt idx="114">
                  <c:v>0.10398037508902429</c:v>
                </c:pt>
                <c:pt idx="115">
                  <c:v>0.10300438644829943</c:v>
                </c:pt>
                <c:pt idx="116">
                  <c:v>0.10751278353218828</c:v>
                </c:pt>
                <c:pt idx="117">
                  <c:v>0.10685192519722969</c:v>
                </c:pt>
                <c:pt idx="118">
                  <c:v>0.10598256317156066</c:v>
                </c:pt>
                <c:pt idx="119">
                  <c:v>0.10196102451025429</c:v>
                </c:pt>
                <c:pt idx="120">
                  <c:v>0.10272918691286038</c:v>
                </c:pt>
                <c:pt idx="121">
                  <c:v>0.1001508353960396</c:v>
                </c:pt>
                <c:pt idx="122">
                  <c:v>0.1029455179178531</c:v>
                </c:pt>
                <c:pt idx="123">
                  <c:v>0.10474476043017171</c:v>
                </c:pt>
                <c:pt idx="124">
                  <c:v>0.10537907900435893</c:v>
                </c:pt>
                <c:pt idx="125">
                  <c:v>0.10995196229493338</c:v>
                </c:pt>
                <c:pt idx="126">
                  <c:v>0.10953408341208566</c:v>
                </c:pt>
                <c:pt idx="127">
                  <c:v>0.10868662757511287</c:v>
                </c:pt>
                <c:pt idx="128">
                  <c:v>0.11190690105270296</c:v>
                </c:pt>
                <c:pt idx="129">
                  <c:v>0.10664127588669364</c:v>
                </c:pt>
                <c:pt idx="130">
                  <c:v>0.10642744479495268</c:v>
                </c:pt>
                <c:pt idx="131">
                  <c:v>0.10918790386708768</c:v>
                </c:pt>
                <c:pt idx="132">
                  <c:v>0.10723864618158596</c:v>
                </c:pt>
                <c:pt idx="133">
                  <c:v>0.10969026126172446</c:v>
                </c:pt>
                <c:pt idx="134">
                  <c:v>0.10682307162485533</c:v>
                </c:pt>
                <c:pt idx="135">
                  <c:v>0.10789972787993733</c:v>
                </c:pt>
                <c:pt idx="136">
                  <c:v>0.10489082146415013</c:v>
                </c:pt>
                <c:pt idx="137">
                  <c:v>0.10655050101391741</c:v>
                </c:pt>
                <c:pt idx="138">
                  <c:v>0.10346268311339371</c:v>
                </c:pt>
                <c:pt idx="139">
                  <c:v>0.10343157603431576</c:v>
                </c:pt>
                <c:pt idx="140">
                  <c:v>0.10350780917616736</c:v>
                </c:pt>
                <c:pt idx="141">
                  <c:v>0.1027457661689453</c:v>
                </c:pt>
                <c:pt idx="142">
                  <c:v>0.1006972662921216</c:v>
                </c:pt>
                <c:pt idx="143">
                  <c:v>9.9611749710721231E-2</c:v>
                </c:pt>
                <c:pt idx="144">
                  <c:v>0.10288398287382719</c:v>
                </c:pt>
                <c:pt idx="145">
                  <c:v>0.10709317705007754</c:v>
                </c:pt>
                <c:pt idx="146">
                  <c:v>0.10991561896370598</c:v>
                </c:pt>
                <c:pt idx="147">
                  <c:v>0.11050639955481358</c:v>
                </c:pt>
                <c:pt idx="148">
                  <c:v>0.10947882718193899</c:v>
                </c:pt>
                <c:pt idx="149">
                  <c:v>0.10623782748869401</c:v>
                </c:pt>
                <c:pt idx="150">
                  <c:v>0.10932629406857795</c:v>
                </c:pt>
                <c:pt idx="151">
                  <c:v>0.10783281783880945</c:v>
                </c:pt>
                <c:pt idx="152">
                  <c:v>0.10557224945964469</c:v>
                </c:pt>
                <c:pt idx="153">
                  <c:v>0.10314429681993667</c:v>
                </c:pt>
                <c:pt idx="154">
                  <c:v>0.10365358872447424</c:v>
                </c:pt>
                <c:pt idx="155">
                  <c:v>0.1080687817181134</c:v>
                </c:pt>
                <c:pt idx="156">
                  <c:v>0.10536481334312472</c:v>
                </c:pt>
                <c:pt idx="157">
                  <c:v>0.10484168536524557</c:v>
                </c:pt>
                <c:pt idx="158">
                  <c:v>0.10844264355747475</c:v>
                </c:pt>
                <c:pt idx="159">
                  <c:v>0.10791328723963736</c:v>
                </c:pt>
                <c:pt idx="160">
                  <c:v>0.10784365502705454</c:v>
                </c:pt>
                <c:pt idx="161">
                  <c:v>0.11163097480770053</c:v>
                </c:pt>
                <c:pt idx="162">
                  <c:v>0.10958635835886245</c:v>
                </c:pt>
                <c:pt idx="163">
                  <c:v>0.11074398471605645</c:v>
                </c:pt>
                <c:pt idx="164">
                  <c:v>0.10919584595334644</c:v>
                </c:pt>
                <c:pt idx="165">
                  <c:v>0.10751908787314179</c:v>
                </c:pt>
                <c:pt idx="166">
                  <c:v>0.10659677095780963</c:v>
                </c:pt>
                <c:pt idx="167">
                  <c:v>0.10634213792185374</c:v>
                </c:pt>
                <c:pt idx="168">
                  <c:v>0.10665213582067226</c:v>
                </c:pt>
                <c:pt idx="169">
                  <c:v>0.11222900030989587</c:v>
                </c:pt>
                <c:pt idx="170">
                  <c:v>0.10831488649526566</c:v>
                </c:pt>
                <c:pt idx="171">
                  <c:v>0.11485186529946205</c:v>
                </c:pt>
                <c:pt idx="172">
                  <c:v>0.11216205661951799</c:v>
                </c:pt>
                <c:pt idx="173">
                  <c:v>0.11344156580631572</c:v>
                </c:pt>
                <c:pt idx="174">
                  <c:v>0.11453313192829341</c:v>
                </c:pt>
                <c:pt idx="175">
                  <c:v>0.11163842775718691</c:v>
                </c:pt>
                <c:pt idx="176">
                  <c:v>0.11515247837935272</c:v>
                </c:pt>
                <c:pt idx="177">
                  <c:v>0.1162007646171653</c:v>
                </c:pt>
                <c:pt idx="178">
                  <c:v>0.11831093076337813</c:v>
                </c:pt>
                <c:pt idx="179">
                  <c:v>0.11897985989492119</c:v>
                </c:pt>
                <c:pt idx="180">
                  <c:v>0.1188214261969313</c:v>
                </c:pt>
                <c:pt idx="181">
                  <c:v>0.11936091256421037</c:v>
                </c:pt>
                <c:pt idx="182">
                  <c:v>0.11839482369857195</c:v>
                </c:pt>
                <c:pt idx="183">
                  <c:v>0.1170857436595449</c:v>
                </c:pt>
                <c:pt idx="184">
                  <c:v>0.1160633613951554</c:v>
                </c:pt>
                <c:pt idx="185">
                  <c:v>0.11609488500647135</c:v>
                </c:pt>
                <c:pt idx="186">
                  <c:v>0.11735238248494877</c:v>
                </c:pt>
                <c:pt idx="187">
                  <c:v>0.11466619527429144</c:v>
                </c:pt>
                <c:pt idx="188">
                  <c:v>0.11739190116678105</c:v>
                </c:pt>
                <c:pt idx="189">
                  <c:v>0.11565549888276883</c:v>
                </c:pt>
                <c:pt idx="190">
                  <c:v>0.11525497481213703</c:v>
                </c:pt>
                <c:pt idx="191">
                  <c:v>0.11309472739392419</c:v>
                </c:pt>
                <c:pt idx="192">
                  <c:v>0.11284397694336797</c:v>
                </c:pt>
                <c:pt idx="193">
                  <c:v>0.11492865054220436</c:v>
                </c:pt>
                <c:pt idx="194">
                  <c:v>0.1113315306663971</c:v>
                </c:pt>
                <c:pt idx="195">
                  <c:v>0.11521092289247933</c:v>
                </c:pt>
                <c:pt idx="196">
                  <c:v>0.11675240092041735</c:v>
                </c:pt>
                <c:pt idx="197">
                  <c:v>0.11449611437150681</c:v>
                </c:pt>
                <c:pt idx="198">
                  <c:v>0.11351880794822108</c:v>
                </c:pt>
                <c:pt idx="199">
                  <c:v>0.11354253177111652</c:v>
                </c:pt>
                <c:pt idx="200">
                  <c:v>0.11010398726348372</c:v>
                </c:pt>
                <c:pt idx="201">
                  <c:v>0.11110342581625036</c:v>
                </c:pt>
                <c:pt idx="202">
                  <c:v>0.11220404895344847</c:v>
                </c:pt>
                <c:pt idx="203">
                  <c:v>0.10802742118640994</c:v>
                </c:pt>
                <c:pt idx="204">
                  <c:v>0.10728695118342786</c:v>
                </c:pt>
                <c:pt idx="205">
                  <c:v>0.10984416364182201</c:v>
                </c:pt>
                <c:pt idx="206">
                  <c:v>0.11042622737899385</c:v>
                </c:pt>
                <c:pt idx="207">
                  <c:v>0.11183473501964505</c:v>
                </c:pt>
                <c:pt idx="208">
                  <c:v>0.11124492900608519</c:v>
                </c:pt>
                <c:pt idx="209">
                  <c:v>0.11212751971954427</c:v>
                </c:pt>
                <c:pt idx="210">
                  <c:v>0.11012399187595164</c:v>
                </c:pt>
                <c:pt idx="211">
                  <c:v>0.1078038842036977</c:v>
                </c:pt>
                <c:pt idx="212">
                  <c:v>0.1056757377311025</c:v>
                </c:pt>
                <c:pt idx="213">
                  <c:v>0.11228457190128223</c:v>
                </c:pt>
                <c:pt idx="214">
                  <c:v>0.10520207055600875</c:v>
                </c:pt>
                <c:pt idx="215">
                  <c:v>0.1014069936912054</c:v>
                </c:pt>
                <c:pt idx="216">
                  <c:v>9.5315015828176489E-2</c:v>
                </c:pt>
                <c:pt idx="217">
                  <c:v>0.10174809851174346</c:v>
                </c:pt>
                <c:pt idx="218">
                  <c:v>0.10327726694306473</c:v>
                </c:pt>
                <c:pt idx="219">
                  <c:v>0.10508211188210262</c:v>
                </c:pt>
                <c:pt idx="220">
                  <c:v>0.11028469552621316</c:v>
                </c:pt>
                <c:pt idx="221">
                  <c:v>0.12300417343147704</c:v>
                </c:pt>
                <c:pt idx="222">
                  <c:v>0.11177813414764122</c:v>
                </c:pt>
                <c:pt idx="223">
                  <c:v>0.11174804855827239</c:v>
                </c:pt>
                <c:pt idx="224">
                  <c:v>0.11835593686782123</c:v>
                </c:pt>
                <c:pt idx="225">
                  <c:v>0.12139868223888245</c:v>
                </c:pt>
                <c:pt idx="226">
                  <c:v>0.12305719464692044</c:v>
                </c:pt>
                <c:pt idx="227">
                  <c:v>0.11997586315458075</c:v>
                </c:pt>
                <c:pt idx="228">
                  <c:v>0.12075539747583919</c:v>
                </c:pt>
                <c:pt idx="229">
                  <c:v>0.12066405945758407</c:v>
                </c:pt>
                <c:pt idx="230">
                  <c:v>0.11855098191501165</c:v>
                </c:pt>
                <c:pt idx="231">
                  <c:v>0.1216146469371109</c:v>
                </c:pt>
                <c:pt idx="232">
                  <c:v>0.12086415081358148</c:v>
                </c:pt>
                <c:pt idx="233">
                  <c:v>0.12257072305277338</c:v>
                </c:pt>
                <c:pt idx="234">
                  <c:v>0.12267802805175841</c:v>
                </c:pt>
                <c:pt idx="235">
                  <c:v>0.12181191011680594</c:v>
                </c:pt>
                <c:pt idx="236">
                  <c:v>0.12262424634076821</c:v>
                </c:pt>
                <c:pt idx="237">
                  <c:v>0.12319661117114319</c:v>
                </c:pt>
                <c:pt idx="238">
                  <c:v>0.12085491482197804</c:v>
                </c:pt>
                <c:pt idx="239">
                  <c:v>0.12257416363470308</c:v>
                </c:pt>
                <c:pt idx="240">
                  <c:v>0.12049687868005521</c:v>
                </c:pt>
                <c:pt idx="241">
                  <c:v>0.12114300209587811</c:v>
                </c:pt>
                <c:pt idx="242">
                  <c:v>0.12255430100495524</c:v>
                </c:pt>
                <c:pt idx="243">
                  <c:v>0.12271238921568221</c:v>
                </c:pt>
                <c:pt idx="244">
                  <c:v>0.12257386120015518</c:v>
                </c:pt>
                <c:pt idx="245">
                  <c:v>0.12086890933775833</c:v>
                </c:pt>
                <c:pt idx="246">
                  <c:v>0.12057617361115272</c:v>
                </c:pt>
                <c:pt idx="247">
                  <c:v>0.12146803535020921</c:v>
                </c:pt>
                <c:pt idx="248">
                  <c:v>0.12031791597098138</c:v>
                </c:pt>
                <c:pt idx="249">
                  <c:v>0.12148192539006485</c:v>
                </c:pt>
                <c:pt idx="250">
                  <c:v>0.12305742035471766</c:v>
                </c:pt>
                <c:pt idx="251">
                  <c:v>0.12102917349691664</c:v>
                </c:pt>
                <c:pt idx="252">
                  <c:v>0.11850478054214209</c:v>
                </c:pt>
                <c:pt idx="253">
                  <c:v>0.12340374432890654</c:v>
                </c:pt>
                <c:pt idx="254">
                  <c:v>0.12043865325883991</c:v>
                </c:pt>
                <c:pt idx="255">
                  <c:v>0.12057710414089759</c:v>
                </c:pt>
                <c:pt idx="256">
                  <c:v>0.11754330341361729</c:v>
                </c:pt>
                <c:pt idx="257">
                  <c:v>0.12329970795196789</c:v>
                </c:pt>
                <c:pt idx="258">
                  <c:v>0.11957133082326979</c:v>
                </c:pt>
                <c:pt idx="259">
                  <c:v>0.11699592589745561</c:v>
                </c:pt>
                <c:pt idx="260">
                  <c:v>0.10665781810401413</c:v>
                </c:pt>
                <c:pt idx="261">
                  <c:v>1.1377708491793592E-3</c:v>
                </c:pt>
                <c:pt idx="262">
                  <c:v>6.5316713776006674E-2</c:v>
                </c:pt>
                <c:pt idx="263">
                  <c:v>7.0322916417630471E-2</c:v>
                </c:pt>
                <c:pt idx="264">
                  <c:v>6.3604044916486524E-2</c:v>
                </c:pt>
                <c:pt idx="265">
                  <c:v>8.2291088629928427E-2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382-4095-A8D6-2E9B7E80E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7152"/>
        <c:axId val="229241664"/>
      </c:lineChart>
      <c:catAx>
        <c:axId val="2292487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7936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22924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Contribution to GDP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8720"/>
        <c:crosses val="autoZero"/>
        <c:crossBetween val="between"/>
      </c:valAx>
      <c:valAx>
        <c:axId val="229241664"/>
        <c:scaling>
          <c:orientation val="minMax"/>
        </c:scaling>
        <c:delete val="0"/>
        <c:axPos val="r"/>
        <c:numFmt formatCode="0.00%" sourceLinked="1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7152"/>
        <c:crosses val="max"/>
        <c:crossBetween val="between"/>
      </c:valAx>
      <c:catAx>
        <c:axId val="229247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241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GDP decomposition output approach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'GDP output appr decomp'!$H$7</c:f>
              <c:strCache>
                <c:ptCount val="1"/>
                <c:pt idx="0">
                  <c:v> Agriculture, forestry and fishing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'GDP output appr decomp'!$G$8:$G$113</c:f>
              <c:strCache>
                <c:ptCount val="106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  <c:pt idx="87">
                  <c:v>Q4-2016</c:v>
                </c:pt>
                <c:pt idx="88">
                  <c:v>Q1-2017</c:v>
                </c:pt>
                <c:pt idx="89">
                  <c:v>Q2-2017</c:v>
                </c:pt>
                <c:pt idx="90">
                  <c:v>Q3-2017</c:v>
                </c:pt>
                <c:pt idx="91">
                  <c:v>Q4-2017</c:v>
                </c:pt>
                <c:pt idx="92">
                  <c:v>Q1-2018</c:v>
                </c:pt>
                <c:pt idx="93">
                  <c:v>Q2-2018</c:v>
                </c:pt>
                <c:pt idx="94">
                  <c:v>Q3-2018</c:v>
                </c:pt>
                <c:pt idx="95">
                  <c:v>Q4-2018</c:v>
                </c:pt>
                <c:pt idx="96">
                  <c:v>Q1-2019</c:v>
                </c:pt>
                <c:pt idx="97">
                  <c:v>Q2-2019</c:v>
                </c:pt>
                <c:pt idx="98">
                  <c:v>Q3-2019</c:v>
                </c:pt>
                <c:pt idx="99">
                  <c:v>Q4-2019</c:v>
                </c:pt>
                <c:pt idx="100">
                  <c:v>Q1-2020</c:v>
                </c:pt>
                <c:pt idx="101">
                  <c:v>Q2-2020</c:v>
                </c:pt>
                <c:pt idx="102">
                  <c:v>Q3-2020</c:v>
                </c:pt>
                <c:pt idx="103">
                  <c:v>Q4-2020</c:v>
                </c:pt>
                <c:pt idx="104">
                  <c:v>Q1-2021</c:v>
                </c:pt>
                <c:pt idx="105">
                  <c:v>Q2-2021</c:v>
                </c:pt>
              </c:strCache>
            </c:strRef>
          </c:cat>
          <c:val>
            <c:numRef>
              <c:f>'GDP output appr decomp'!$H$8:$H$113</c:f>
              <c:numCache>
                <c:formatCode>0.00%</c:formatCode>
                <c:ptCount val="106"/>
                <c:pt idx="0">
                  <c:v>1.2430203137077918E-2</c:v>
                </c:pt>
                <c:pt idx="1">
                  <c:v>1.2693426465912811E-2</c:v>
                </c:pt>
                <c:pt idx="2">
                  <c:v>1.2678295820685345E-2</c:v>
                </c:pt>
                <c:pt idx="3">
                  <c:v>1.2828913972440908E-2</c:v>
                </c:pt>
                <c:pt idx="4">
                  <c:v>1.2278686216902266E-2</c:v>
                </c:pt>
                <c:pt idx="5">
                  <c:v>1.1165905523365691E-2</c:v>
                </c:pt>
                <c:pt idx="6">
                  <c:v>1.0658804853157955E-2</c:v>
                </c:pt>
                <c:pt idx="7">
                  <c:v>1.0031304885537487E-2</c:v>
                </c:pt>
                <c:pt idx="8">
                  <c:v>9.3253841058187487E-3</c:v>
                </c:pt>
                <c:pt idx="9">
                  <c:v>9.7341263271396618E-3</c:v>
                </c:pt>
                <c:pt idx="10">
                  <c:v>9.9922090449278411E-3</c:v>
                </c:pt>
                <c:pt idx="11">
                  <c:v>9.8575619853680727E-3</c:v>
                </c:pt>
                <c:pt idx="12">
                  <c:v>1.0083322029160655E-2</c:v>
                </c:pt>
                <c:pt idx="13">
                  <c:v>9.7052771431811926E-3</c:v>
                </c:pt>
                <c:pt idx="14">
                  <c:v>9.7066040073209136E-3</c:v>
                </c:pt>
                <c:pt idx="15">
                  <c:v>9.2931447970847486E-3</c:v>
                </c:pt>
                <c:pt idx="16">
                  <c:v>9.1560679301161754E-3</c:v>
                </c:pt>
                <c:pt idx="17">
                  <c:v>9.0140647469397778E-3</c:v>
                </c:pt>
                <c:pt idx="18">
                  <c:v>8.5959775282625911E-3</c:v>
                </c:pt>
                <c:pt idx="19">
                  <c:v>8.5036837973307567E-3</c:v>
                </c:pt>
                <c:pt idx="20">
                  <c:v>8.2959657819113956E-3</c:v>
                </c:pt>
                <c:pt idx="21">
                  <c:v>8.46388680693929E-3</c:v>
                </c:pt>
                <c:pt idx="22">
                  <c:v>8.8268720339567692E-3</c:v>
                </c:pt>
                <c:pt idx="23">
                  <c:v>8.6156341179111067E-3</c:v>
                </c:pt>
                <c:pt idx="24">
                  <c:v>7.6405122836204053E-3</c:v>
                </c:pt>
                <c:pt idx="25">
                  <c:v>7.660389403127992E-3</c:v>
                </c:pt>
                <c:pt idx="26">
                  <c:v>8.0040020010004997E-3</c:v>
                </c:pt>
                <c:pt idx="27">
                  <c:v>8.1731119175617924E-3</c:v>
                </c:pt>
                <c:pt idx="28">
                  <c:v>9.2964996568291013E-3</c:v>
                </c:pt>
                <c:pt idx="29">
                  <c:v>9.3725167924259192E-3</c:v>
                </c:pt>
                <c:pt idx="30">
                  <c:v>9.081019564526116E-3</c:v>
                </c:pt>
                <c:pt idx="31">
                  <c:v>9.1242682435866123E-3</c:v>
                </c:pt>
                <c:pt idx="32">
                  <c:v>8.6983423974989413E-3</c:v>
                </c:pt>
                <c:pt idx="33">
                  <c:v>8.7415964763155867E-3</c:v>
                </c:pt>
                <c:pt idx="34">
                  <c:v>8.8069545879558269E-3</c:v>
                </c:pt>
                <c:pt idx="35">
                  <c:v>8.9233024605082523E-3</c:v>
                </c:pt>
                <c:pt idx="36">
                  <c:v>8.7303381573690681E-3</c:v>
                </c:pt>
                <c:pt idx="37">
                  <c:v>8.0630210343643344E-3</c:v>
                </c:pt>
                <c:pt idx="38">
                  <c:v>7.4125354075534099E-3</c:v>
                </c:pt>
                <c:pt idx="39">
                  <c:v>6.5035938554929527E-3</c:v>
                </c:pt>
                <c:pt idx="40">
                  <c:v>6.1108053242425854E-3</c:v>
                </c:pt>
                <c:pt idx="41">
                  <c:v>5.4873005305735439E-3</c:v>
                </c:pt>
                <c:pt idx="42">
                  <c:v>5.0983644058103629E-3</c:v>
                </c:pt>
                <c:pt idx="43">
                  <c:v>5.3597984425614309E-3</c:v>
                </c:pt>
                <c:pt idx="44">
                  <c:v>5.4090078231508855E-3</c:v>
                </c:pt>
                <c:pt idx="45">
                  <c:v>5.807701754864769E-3</c:v>
                </c:pt>
                <c:pt idx="46">
                  <c:v>6.4507749588708979E-3</c:v>
                </c:pt>
                <c:pt idx="47">
                  <c:v>6.3571700408981508E-3</c:v>
                </c:pt>
                <c:pt idx="48">
                  <c:v>5.5252704530087899E-3</c:v>
                </c:pt>
                <c:pt idx="49">
                  <c:v>5.3550561328826012E-3</c:v>
                </c:pt>
                <c:pt idx="50">
                  <c:v>5.6668061757146415E-3</c:v>
                </c:pt>
                <c:pt idx="51">
                  <c:v>6.1222834901070384E-3</c:v>
                </c:pt>
                <c:pt idx="52">
                  <c:v>6.8232639859441757E-3</c:v>
                </c:pt>
                <c:pt idx="53">
                  <c:v>6.7608387751776694E-3</c:v>
                </c:pt>
                <c:pt idx="54">
                  <c:v>6.8154123488121492E-3</c:v>
                </c:pt>
                <c:pt idx="55">
                  <c:v>6.9024735774636404E-3</c:v>
                </c:pt>
                <c:pt idx="56">
                  <c:v>7.350932912982746E-3</c:v>
                </c:pt>
                <c:pt idx="57">
                  <c:v>7.1832560117629056E-3</c:v>
                </c:pt>
                <c:pt idx="58">
                  <c:v>6.6448421657567423E-3</c:v>
                </c:pt>
                <c:pt idx="59">
                  <c:v>6.3394540968464818E-3</c:v>
                </c:pt>
                <c:pt idx="60">
                  <c:v>6.0347752976868804E-3</c:v>
                </c:pt>
                <c:pt idx="61">
                  <c:v>5.9762741914599045E-3</c:v>
                </c:pt>
                <c:pt idx="62">
                  <c:v>5.9610708611454672E-3</c:v>
                </c:pt>
                <c:pt idx="63">
                  <c:v>6.3135603654182366E-3</c:v>
                </c:pt>
                <c:pt idx="64">
                  <c:v>7.0200510812520218E-3</c:v>
                </c:pt>
                <c:pt idx="65">
                  <c:v>7.2663864056401921E-3</c:v>
                </c:pt>
                <c:pt idx="66">
                  <c:v>6.8576690192448612E-3</c:v>
                </c:pt>
                <c:pt idx="67">
                  <c:v>6.7401902326868221E-3</c:v>
                </c:pt>
                <c:pt idx="68">
                  <c:v>6.0173639864561854E-3</c:v>
                </c:pt>
                <c:pt idx="69">
                  <c:v>6.3606775596711804E-3</c:v>
                </c:pt>
                <c:pt idx="70">
                  <c:v>6.7495099670845816E-3</c:v>
                </c:pt>
                <c:pt idx="71">
                  <c:v>6.610568614891176E-3</c:v>
                </c:pt>
                <c:pt idx="72">
                  <c:v>6.2242709874207342E-3</c:v>
                </c:pt>
                <c:pt idx="73">
                  <c:v>6.324354899898456E-3</c:v>
                </c:pt>
                <c:pt idx="74">
                  <c:v>6.4842701356287603E-3</c:v>
                </c:pt>
                <c:pt idx="75">
                  <c:v>6.7427784996163627E-3</c:v>
                </c:pt>
                <c:pt idx="76">
                  <c:v>7.5175536509635744E-3</c:v>
                </c:pt>
                <c:pt idx="77">
                  <c:v>7.7603145537172083E-3</c:v>
                </c:pt>
                <c:pt idx="78">
                  <c:v>7.5550314633048947E-3</c:v>
                </c:pt>
                <c:pt idx="79">
                  <c:v>7.3680432099945412E-3</c:v>
                </c:pt>
                <c:pt idx="80">
                  <c:v>6.7723567970487805E-3</c:v>
                </c:pt>
                <c:pt idx="81">
                  <c:v>6.5932832096876146E-3</c:v>
                </c:pt>
                <c:pt idx="82">
                  <c:v>6.3066597745960766E-3</c:v>
                </c:pt>
                <c:pt idx="83">
                  <c:v>6.2320706370331122E-3</c:v>
                </c:pt>
                <c:pt idx="84">
                  <c:v>5.6107969046695384E-3</c:v>
                </c:pt>
                <c:pt idx="85">
                  <c:v>5.6358425101825311E-3</c:v>
                </c:pt>
                <c:pt idx="86">
                  <c:v>5.8648097432547697E-3</c:v>
                </c:pt>
                <c:pt idx="87">
                  <c:v>5.929165500025633E-3</c:v>
                </c:pt>
                <c:pt idx="88">
                  <c:v>5.8076295927433925E-3</c:v>
                </c:pt>
                <c:pt idx="89">
                  <c:v>5.6989646913239147E-3</c:v>
                </c:pt>
                <c:pt idx="90">
                  <c:v>5.6910192045327183E-3</c:v>
                </c:pt>
                <c:pt idx="91">
                  <c:v>5.7478814325723432E-3</c:v>
                </c:pt>
                <c:pt idx="92">
                  <c:v>5.5297810631046718E-3</c:v>
                </c:pt>
                <c:pt idx="93">
                  <c:v>5.546320027919229E-3</c:v>
                </c:pt>
                <c:pt idx="94">
                  <c:v>5.7538935668762642E-3</c:v>
                </c:pt>
                <c:pt idx="95">
                  <c:v>5.9205789502833825E-3</c:v>
                </c:pt>
                <c:pt idx="96">
                  <c:v>5.8910135167145892E-3</c:v>
                </c:pt>
                <c:pt idx="97">
                  <c:v>5.8971237254603565E-3</c:v>
                </c:pt>
                <c:pt idx="98">
                  <c:v>5.844674593308806E-3</c:v>
                </c:pt>
                <c:pt idx="99">
                  <c:v>5.8921641010606252E-3</c:v>
                </c:pt>
                <c:pt idx="100">
                  <c:v>5.8784918277721568E-3</c:v>
                </c:pt>
                <c:pt idx="101">
                  <c:v>5.8983884722650023E-3</c:v>
                </c:pt>
                <c:pt idx="102">
                  <c:v>5.6067837449608453E-3</c:v>
                </c:pt>
                <c:pt idx="103">
                  <c:v>5.6292907020154001E-3</c:v>
                </c:pt>
                <c:pt idx="104">
                  <c:v>5.5620366121336435E-3</c:v>
                </c:pt>
                <c:pt idx="105">
                  <c:v>5.5865027532334488E-3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59-4F73-9641-4DC637C8F3A6}"/>
            </c:ext>
          </c:extLst>
        </c:ser>
        <c:ser>
          <c:idx val="1"/>
          <c:order val="1"/>
          <c:tx>
            <c:strRef>
              <c:f>'GDP output appr decomp'!$I$7</c:f>
              <c:strCache>
                <c:ptCount val="1"/>
                <c:pt idx="0">
                  <c:v>Industry, including energy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'GDP output appr decomp'!$G$8:$G$113</c:f>
              <c:strCache>
                <c:ptCount val="106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  <c:pt idx="87">
                  <c:v>Q4-2016</c:v>
                </c:pt>
                <c:pt idx="88">
                  <c:v>Q1-2017</c:v>
                </c:pt>
                <c:pt idx="89">
                  <c:v>Q2-2017</c:v>
                </c:pt>
                <c:pt idx="90">
                  <c:v>Q3-2017</c:v>
                </c:pt>
                <c:pt idx="91">
                  <c:v>Q4-2017</c:v>
                </c:pt>
                <c:pt idx="92">
                  <c:v>Q1-2018</c:v>
                </c:pt>
                <c:pt idx="93">
                  <c:v>Q2-2018</c:v>
                </c:pt>
                <c:pt idx="94">
                  <c:v>Q3-2018</c:v>
                </c:pt>
                <c:pt idx="95">
                  <c:v>Q4-2018</c:v>
                </c:pt>
                <c:pt idx="96">
                  <c:v>Q1-2019</c:v>
                </c:pt>
                <c:pt idx="97">
                  <c:v>Q2-2019</c:v>
                </c:pt>
                <c:pt idx="98">
                  <c:v>Q3-2019</c:v>
                </c:pt>
                <c:pt idx="99">
                  <c:v>Q4-2019</c:v>
                </c:pt>
                <c:pt idx="100">
                  <c:v>Q1-2020</c:v>
                </c:pt>
                <c:pt idx="101">
                  <c:v>Q2-2020</c:v>
                </c:pt>
                <c:pt idx="102">
                  <c:v>Q3-2020</c:v>
                </c:pt>
                <c:pt idx="103">
                  <c:v>Q4-2020</c:v>
                </c:pt>
                <c:pt idx="104">
                  <c:v>Q1-2021</c:v>
                </c:pt>
                <c:pt idx="105">
                  <c:v>Q2-2021</c:v>
                </c:pt>
              </c:strCache>
            </c:strRef>
          </c:cat>
          <c:val>
            <c:numRef>
              <c:f>'GDP output appr decomp'!$I$8:$I$113</c:f>
              <c:numCache>
                <c:formatCode>0.00%</c:formatCode>
                <c:ptCount val="106"/>
                <c:pt idx="0">
                  <c:v>0.19876802235420077</c:v>
                </c:pt>
                <c:pt idx="1">
                  <c:v>0.20083136011844036</c:v>
                </c:pt>
                <c:pt idx="2">
                  <c:v>0.19993845034761565</c:v>
                </c:pt>
                <c:pt idx="3">
                  <c:v>0.19931425301571773</c:v>
                </c:pt>
                <c:pt idx="4">
                  <c:v>0.20138135219940151</c:v>
                </c:pt>
                <c:pt idx="5">
                  <c:v>0.19976787723284758</c:v>
                </c:pt>
                <c:pt idx="6">
                  <c:v>0.20017095955410957</c:v>
                </c:pt>
                <c:pt idx="7">
                  <c:v>0.20131317338784133</c:v>
                </c:pt>
                <c:pt idx="8">
                  <c:v>0.1954526999593991</c:v>
                </c:pt>
                <c:pt idx="9">
                  <c:v>0.19275522896210356</c:v>
                </c:pt>
                <c:pt idx="10">
                  <c:v>0.19521082983977014</c:v>
                </c:pt>
                <c:pt idx="11">
                  <c:v>0.19375409514508812</c:v>
                </c:pt>
                <c:pt idx="12">
                  <c:v>0.19201473241995617</c:v>
                </c:pt>
                <c:pt idx="13">
                  <c:v>0.18729240590417862</c:v>
                </c:pt>
                <c:pt idx="14">
                  <c:v>0.18164017231320082</c:v>
                </c:pt>
                <c:pt idx="15">
                  <c:v>0.17765985610614507</c:v>
                </c:pt>
                <c:pt idx="16">
                  <c:v>0.17449248171306078</c:v>
                </c:pt>
                <c:pt idx="17">
                  <c:v>0.17710513291166372</c:v>
                </c:pt>
                <c:pt idx="18">
                  <c:v>0.18008515282164789</c:v>
                </c:pt>
                <c:pt idx="19">
                  <c:v>0.17864152424663324</c:v>
                </c:pt>
                <c:pt idx="20">
                  <c:v>0.1781010142796989</c:v>
                </c:pt>
                <c:pt idx="21">
                  <c:v>0.17686781346544064</c:v>
                </c:pt>
                <c:pt idx="22">
                  <c:v>0.17608357025369542</c:v>
                </c:pt>
                <c:pt idx="23">
                  <c:v>0.176385198485386</c:v>
                </c:pt>
                <c:pt idx="24">
                  <c:v>0.17063332711861975</c:v>
                </c:pt>
                <c:pt idx="25">
                  <c:v>0.16705190755621652</c:v>
                </c:pt>
                <c:pt idx="26">
                  <c:v>0.16385465460002729</c:v>
                </c:pt>
                <c:pt idx="27">
                  <c:v>0.15978121847996757</c:v>
                </c:pt>
                <c:pt idx="28">
                  <c:v>0.16105353466026082</c:v>
                </c:pt>
                <c:pt idx="29">
                  <c:v>0.15921053525220899</c:v>
                </c:pt>
                <c:pt idx="30">
                  <c:v>0.16026175294137338</c:v>
                </c:pt>
                <c:pt idx="31">
                  <c:v>0.1577524930866756</c:v>
                </c:pt>
                <c:pt idx="32">
                  <c:v>0.15934477480704726</c:v>
                </c:pt>
                <c:pt idx="33">
                  <c:v>0.15288295597970275</c:v>
                </c:pt>
                <c:pt idx="34">
                  <c:v>0.1536415556847186</c:v>
                </c:pt>
                <c:pt idx="35">
                  <c:v>0.15159364653410609</c:v>
                </c:pt>
                <c:pt idx="36">
                  <c:v>0.14843433045212559</c:v>
                </c:pt>
                <c:pt idx="37">
                  <c:v>0.14779368634757001</c:v>
                </c:pt>
                <c:pt idx="38">
                  <c:v>0.14667569552980583</c:v>
                </c:pt>
                <c:pt idx="39">
                  <c:v>0.14901206316581925</c:v>
                </c:pt>
                <c:pt idx="40">
                  <c:v>0.14706474198493161</c:v>
                </c:pt>
                <c:pt idx="41">
                  <c:v>0.14547686774280008</c:v>
                </c:pt>
                <c:pt idx="42">
                  <c:v>0.14441553242594074</c:v>
                </c:pt>
                <c:pt idx="43">
                  <c:v>0.14469502718960742</c:v>
                </c:pt>
                <c:pt idx="44">
                  <c:v>0.14711616369715086</c:v>
                </c:pt>
                <c:pt idx="45">
                  <c:v>0.14610682022870555</c:v>
                </c:pt>
                <c:pt idx="46">
                  <c:v>0.14541572863451382</c:v>
                </c:pt>
                <c:pt idx="47">
                  <c:v>0.14228858121472335</c:v>
                </c:pt>
                <c:pt idx="48">
                  <c:v>0.14032655087897228</c:v>
                </c:pt>
                <c:pt idx="49">
                  <c:v>0.13786465506447979</c:v>
                </c:pt>
                <c:pt idx="50">
                  <c:v>0.13636281938371236</c:v>
                </c:pt>
                <c:pt idx="51">
                  <c:v>0.13739154232890041</c:v>
                </c:pt>
                <c:pt idx="52">
                  <c:v>0.13876133051152018</c:v>
                </c:pt>
                <c:pt idx="53">
                  <c:v>0.14272965418698219</c:v>
                </c:pt>
                <c:pt idx="54">
                  <c:v>0.14458392499269868</c:v>
                </c:pt>
                <c:pt idx="55">
                  <c:v>0.13764689095671495</c:v>
                </c:pt>
                <c:pt idx="56">
                  <c:v>0.13558647490772316</c:v>
                </c:pt>
                <c:pt idx="57">
                  <c:v>0.13664523791618152</c:v>
                </c:pt>
                <c:pt idx="58">
                  <c:v>0.13572667378186445</c:v>
                </c:pt>
                <c:pt idx="59">
                  <c:v>0.13909235689274127</c:v>
                </c:pt>
                <c:pt idx="60">
                  <c:v>0.13910372317525918</c:v>
                </c:pt>
                <c:pt idx="61">
                  <c:v>0.13907039054951842</c:v>
                </c:pt>
                <c:pt idx="62">
                  <c:v>0.13694351978307154</c:v>
                </c:pt>
                <c:pt idx="63">
                  <c:v>0.13905099603555687</c:v>
                </c:pt>
                <c:pt idx="64">
                  <c:v>0.13562120692735163</c:v>
                </c:pt>
                <c:pt idx="65">
                  <c:v>0.13629574581247769</c:v>
                </c:pt>
                <c:pt idx="66">
                  <c:v>0.13469233290909793</c:v>
                </c:pt>
                <c:pt idx="67">
                  <c:v>0.13494690848033278</c:v>
                </c:pt>
                <c:pt idx="68">
                  <c:v>0.13504426416607546</c:v>
                </c:pt>
                <c:pt idx="69">
                  <c:v>0.13602173251167698</c:v>
                </c:pt>
                <c:pt idx="70">
                  <c:v>0.13546636340101334</c:v>
                </c:pt>
                <c:pt idx="71">
                  <c:v>0.13416988861802481</c:v>
                </c:pt>
                <c:pt idx="72">
                  <c:v>0.13600743059616774</c:v>
                </c:pt>
                <c:pt idx="73">
                  <c:v>0.13621897170169217</c:v>
                </c:pt>
                <c:pt idx="74">
                  <c:v>0.13618970663853033</c:v>
                </c:pt>
                <c:pt idx="75">
                  <c:v>0.13482698958134096</c:v>
                </c:pt>
                <c:pt idx="76">
                  <c:v>0.1326962451397003</c:v>
                </c:pt>
                <c:pt idx="77">
                  <c:v>0.13126751085430322</c:v>
                </c:pt>
                <c:pt idx="78">
                  <c:v>0.13030136962932792</c:v>
                </c:pt>
                <c:pt idx="79">
                  <c:v>0.1290437685979903</c:v>
                </c:pt>
                <c:pt idx="80">
                  <c:v>0.12856081614391415</c:v>
                </c:pt>
                <c:pt idx="81">
                  <c:v>0.12984463887687547</c:v>
                </c:pt>
                <c:pt idx="82">
                  <c:v>0.12706320983656244</c:v>
                </c:pt>
                <c:pt idx="83">
                  <c:v>0.12249092406850104</c:v>
                </c:pt>
                <c:pt idx="84">
                  <c:v>0.11999509974069461</c:v>
                </c:pt>
                <c:pt idx="85">
                  <c:v>0.1222828983758234</c:v>
                </c:pt>
                <c:pt idx="86">
                  <c:v>0.12180666502867485</c:v>
                </c:pt>
                <c:pt idx="87">
                  <c:v>0.12325447497209921</c:v>
                </c:pt>
                <c:pt idx="88">
                  <c:v>0.12456916332249529</c:v>
                </c:pt>
                <c:pt idx="89">
                  <c:v>0.1227738723190642</c:v>
                </c:pt>
                <c:pt idx="90">
                  <c:v>0.12350188025863701</c:v>
                </c:pt>
                <c:pt idx="91">
                  <c:v>0.12467705055051338</c:v>
                </c:pt>
                <c:pt idx="92">
                  <c:v>0.124760120408662</c:v>
                </c:pt>
                <c:pt idx="93">
                  <c:v>0.12373960064994766</c:v>
                </c:pt>
                <c:pt idx="94">
                  <c:v>0.1244791734271362</c:v>
                </c:pt>
                <c:pt idx="95">
                  <c:v>0.12194694186497314</c:v>
                </c:pt>
                <c:pt idx="96">
                  <c:v>0.1223537815095426</c:v>
                </c:pt>
                <c:pt idx="97">
                  <c:v>0.12011834105122798</c:v>
                </c:pt>
                <c:pt idx="98">
                  <c:v>0.11860587584141462</c:v>
                </c:pt>
                <c:pt idx="99">
                  <c:v>0.11798272037069149</c:v>
                </c:pt>
                <c:pt idx="100">
                  <c:v>0.11715823333369597</c:v>
                </c:pt>
                <c:pt idx="101">
                  <c:v>0.10989441570333307</c:v>
                </c:pt>
                <c:pt idx="102">
                  <c:v>0.11519577406051619</c:v>
                </c:pt>
                <c:pt idx="103">
                  <c:v>0.11703444331445868</c:v>
                </c:pt>
                <c:pt idx="104">
                  <c:v>0.11807072153510736</c:v>
                </c:pt>
                <c:pt idx="105">
                  <c:v>0.11475007470013232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759-4F73-9641-4DC637C8F3A6}"/>
            </c:ext>
          </c:extLst>
        </c:ser>
        <c:ser>
          <c:idx val="2"/>
          <c:order val="2"/>
          <c:tx>
            <c:strRef>
              <c:f>'GDP output appr decomp'!$J$7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'GDP output appr decomp'!$G$8:$G$113</c:f>
              <c:strCache>
                <c:ptCount val="106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  <c:pt idx="87">
                  <c:v>Q4-2016</c:v>
                </c:pt>
                <c:pt idx="88">
                  <c:v>Q1-2017</c:v>
                </c:pt>
                <c:pt idx="89">
                  <c:v>Q2-2017</c:v>
                </c:pt>
                <c:pt idx="90">
                  <c:v>Q3-2017</c:v>
                </c:pt>
                <c:pt idx="91">
                  <c:v>Q4-2017</c:v>
                </c:pt>
                <c:pt idx="92">
                  <c:v>Q1-2018</c:v>
                </c:pt>
                <c:pt idx="93">
                  <c:v>Q2-2018</c:v>
                </c:pt>
                <c:pt idx="94">
                  <c:v>Q3-2018</c:v>
                </c:pt>
                <c:pt idx="95">
                  <c:v>Q4-2018</c:v>
                </c:pt>
                <c:pt idx="96">
                  <c:v>Q1-2019</c:v>
                </c:pt>
                <c:pt idx="97">
                  <c:v>Q2-2019</c:v>
                </c:pt>
                <c:pt idx="98">
                  <c:v>Q3-2019</c:v>
                </c:pt>
                <c:pt idx="99">
                  <c:v>Q4-2019</c:v>
                </c:pt>
                <c:pt idx="100">
                  <c:v>Q1-2020</c:v>
                </c:pt>
                <c:pt idx="101">
                  <c:v>Q2-2020</c:v>
                </c:pt>
                <c:pt idx="102">
                  <c:v>Q3-2020</c:v>
                </c:pt>
                <c:pt idx="103">
                  <c:v>Q4-2020</c:v>
                </c:pt>
                <c:pt idx="104">
                  <c:v>Q1-2021</c:v>
                </c:pt>
                <c:pt idx="105">
                  <c:v>Q2-2021</c:v>
                </c:pt>
              </c:strCache>
            </c:strRef>
          </c:cat>
          <c:val>
            <c:numRef>
              <c:f>'GDP output appr decomp'!$J$8:$J$113</c:f>
              <c:numCache>
                <c:formatCode>0.00%</c:formatCode>
                <c:ptCount val="106"/>
                <c:pt idx="0">
                  <c:v>4.8242055280555779E-2</c:v>
                </c:pt>
                <c:pt idx="1">
                  <c:v>4.7703557481054766E-2</c:v>
                </c:pt>
                <c:pt idx="2">
                  <c:v>4.781755190920494E-2</c:v>
                </c:pt>
                <c:pt idx="3">
                  <c:v>4.7739250016151508E-2</c:v>
                </c:pt>
                <c:pt idx="4">
                  <c:v>4.7952265699144944E-2</c:v>
                </c:pt>
                <c:pt idx="5">
                  <c:v>4.7554039692103825E-2</c:v>
                </c:pt>
                <c:pt idx="6">
                  <c:v>4.8322241314644084E-2</c:v>
                </c:pt>
                <c:pt idx="7">
                  <c:v>4.8567661924413086E-2</c:v>
                </c:pt>
                <c:pt idx="8">
                  <c:v>4.5199478599055494E-2</c:v>
                </c:pt>
                <c:pt idx="9">
                  <c:v>4.6000433005183326E-2</c:v>
                </c:pt>
                <c:pt idx="10">
                  <c:v>4.4964940702175285E-2</c:v>
                </c:pt>
                <c:pt idx="11">
                  <c:v>4.6328871972722681E-2</c:v>
                </c:pt>
                <c:pt idx="12">
                  <c:v>4.9397179300621111E-2</c:v>
                </c:pt>
                <c:pt idx="13">
                  <c:v>4.8777523939143537E-2</c:v>
                </c:pt>
                <c:pt idx="14">
                  <c:v>4.8884679630118048E-2</c:v>
                </c:pt>
                <c:pt idx="15">
                  <c:v>5.015650792662036E-2</c:v>
                </c:pt>
                <c:pt idx="16">
                  <c:v>5.213764337851929E-2</c:v>
                </c:pt>
                <c:pt idx="17">
                  <c:v>5.3340036399206543E-2</c:v>
                </c:pt>
                <c:pt idx="18">
                  <c:v>5.3543294983822501E-2</c:v>
                </c:pt>
                <c:pt idx="19">
                  <c:v>5.3837792137206353E-2</c:v>
                </c:pt>
                <c:pt idx="20">
                  <c:v>5.5888805986688044E-2</c:v>
                </c:pt>
                <c:pt idx="21">
                  <c:v>5.5181617095954517E-2</c:v>
                </c:pt>
                <c:pt idx="22">
                  <c:v>5.3142780373916614E-2</c:v>
                </c:pt>
                <c:pt idx="23">
                  <c:v>5.4361755272550882E-2</c:v>
                </c:pt>
                <c:pt idx="24">
                  <c:v>5.498587347799274E-2</c:v>
                </c:pt>
                <c:pt idx="25">
                  <c:v>5.5401030504764942E-2</c:v>
                </c:pt>
                <c:pt idx="26">
                  <c:v>5.4355849253297978E-2</c:v>
                </c:pt>
                <c:pt idx="27">
                  <c:v>5.6168481180699253E-2</c:v>
                </c:pt>
                <c:pt idx="28">
                  <c:v>5.7059025394646537E-2</c:v>
                </c:pt>
                <c:pt idx="29">
                  <c:v>5.7420248711278939E-2</c:v>
                </c:pt>
                <c:pt idx="30">
                  <c:v>5.7518702615855802E-2</c:v>
                </c:pt>
                <c:pt idx="31">
                  <c:v>5.7989427068552458E-2</c:v>
                </c:pt>
                <c:pt idx="32">
                  <c:v>5.6843716416452278E-2</c:v>
                </c:pt>
                <c:pt idx="33">
                  <c:v>5.6873502820493006E-2</c:v>
                </c:pt>
                <c:pt idx="34">
                  <c:v>5.685666270753835E-2</c:v>
                </c:pt>
                <c:pt idx="35">
                  <c:v>5.6776181335917456E-2</c:v>
                </c:pt>
                <c:pt idx="36">
                  <c:v>5.7067733673586314E-2</c:v>
                </c:pt>
                <c:pt idx="37">
                  <c:v>5.4796935261812646E-2</c:v>
                </c:pt>
                <c:pt idx="38">
                  <c:v>5.4442230895036442E-2</c:v>
                </c:pt>
                <c:pt idx="39">
                  <c:v>5.5198393967819608E-2</c:v>
                </c:pt>
                <c:pt idx="40">
                  <c:v>5.7604327574676109E-2</c:v>
                </c:pt>
                <c:pt idx="41">
                  <c:v>5.8544654925457441E-2</c:v>
                </c:pt>
                <c:pt idx="42">
                  <c:v>5.7451675626215261E-2</c:v>
                </c:pt>
                <c:pt idx="43">
                  <c:v>5.7107940927822683E-2</c:v>
                </c:pt>
                <c:pt idx="44">
                  <c:v>5.7740328909708837E-2</c:v>
                </c:pt>
                <c:pt idx="45">
                  <c:v>5.798422532136132E-2</c:v>
                </c:pt>
                <c:pt idx="46">
                  <c:v>5.8086739111611392E-2</c:v>
                </c:pt>
                <c:pt idx="47">
                  <c:v>5.8935147217264061E-2</c:v>
                </c:pt>
                <c:pt idx="48">
                  <c:v>5.9853575050709942E-2</c:v>
                </c:pt>
                <c:pt idx="49">
                  <c:v>5.9925503943908852E-2</c:v>
                </c:pt>
                <c:pt idx="50">
                  <c:v>5.8958406618377708E-2</c:v>
                </c:pt>
                <c:pt idx="51">
                  <c:v>5.9720138663639309E-2</c:v>
                </c:pt>
                <c:pt idx="52">
                  <c:v>6.0880285908237831E-2</c:v>
                </c:pt>
                <c:pt idx="53">
                  <c:v>6.0153165461313815E-2</c:v>
                </c:pt>
                <c:pt idx="54">
                  <c:v>5.9465542765642469E-2</c:v>
                </c:pt>
                <c:pt idx="55">
                  <c:v>5.6901454386090074E-2</c:v>
                </c:pt>
                <c:pt idx="56">
                  <c:v>5.4073316841856095E-2</c:v>
                </c:pt>
                <c:pt idx="57">
                  <c:v>5.2595956112121034E-2</c:v>
                </c:pt>
                <c:pt idx="58">
                  <c:v>5.2376236607692625E-2</c:v>
                </c:pt>
                <c:pt idx="59">
                  <c:v>5.0520097664641848E-2</c:v>
                </c:pt>
                <c:pt idx="60">
                  <c:v>5.1415880347854277E-2</c:v>
                </c:pt>
                <c:pt idx="61">
                  <c:v>5.1903941352829268E-2</c:v>
                </c:pt>
                <c:pt idx="62">
                  <c:v>5.1525464058832425E-2</c:v>
                </c:pt>
                <c:pt idx="63">
                  <c:v>5.0678387628967522E-2</c:v>
                </c:pt>
                <c:pt idx="64">
                  <c:v>5.1363695617537578E-2</c:v>
                </c:pt>
                <c:pt idx="65">
                  <c:v>5.1522856816730175E-2</c:v>
                </c:pt>
                <c:pt idx="66">
                  <c:v>5.1399976859886613E-2</c:v>
                </c:pt>
                <c:pt idx="67">
                  <c:v>5.2807697077819862E-2</c:v>
                </c:pt>
                <c:pt idx="68">
                  <c:v>5.2172633806860651E-2</c:v>
                </c:pt>
                <c:pt idx="69">
                  <c:v>5.1897936497072202E-2</c:v>
                </c:pt>
                <c:pt idx="70">
                  <c:v>5.1141406856762453E-2</c:v>
                </c:pt>
                <c:pt idx="71">
                  <c:v>5.1739392906023474E-2</c:v>
                </c:pt>
                <c:pt idx="72">
                  <c:v>5.2413223709105922E-2</c:v>
                </c:pt>
                <c:pt idx="73">
                  <c:v>5.3279964016601435E-2</c:v>
                </c:pt>
                <c:pt idx="74">
                  <c:v>5.4140205368610611E-2</c:v>
                </c:pt>
                <c:pt idx="75">
                  <c:v>5.4146687860140659E-2</c:v>
                </c:pt>
                <c:pt idx="76">
                  <c:v>5.4739975325887584E-2</c:v>
                </c:pt>
                <c:pt idx="77">
                  <c:v>5.4302790305430282E-2</c:v>
                </c:pt>
                <c:pt idx="78">
                  <c:v>5.4702010197053473E-2</c:v>
                </c:pt>
                <c:pt idx="79">
                  <c:v>5.4879071911167185E-2</c:v>
                </c:pt>
                <c:pt idx="80">
                  <c:v>5.6901303821137179E-2</c:v>
                </c:pt>
                <c:pt idx="81">
                  <c:v>5.7753085598323296E-2</c:v>
                </c:pt>
                <c:pt idx="82">
                  <c:v>5.7094161876470012E-2</c:v>
                </c:pt>
                <c:pt idx="83">
                  <c:v>5.7127659134091971E-2</c:v>
                </c:pt>
                <c:pt idx="84">
                  <c:v>5.6975723298691223E-2</c:v>
                </c:pt>
                <c:pt idx="85">
                  <c:v>5.7054357117715088E-2</c:v>
                </c:pt>
                <c:pt idx="86">
                  <c:v>5.6306967657651717E-2</c:v>
                </c:pt>
                <c:pt idx="87">
                  <c:v>5.637932462328997E-2</c:v>
                </c:pt>
                <c:pt idx="88">
                  <c:v>5.764863255123661E-2</c:v>
                </c:pt>
                <c:pt idx="89">
                  <c:v>5.7620054752088229E-2</c:v>
                </c:pt>
                <c:pt idx="90">
                  <c:v>5.7754665862773974E-2</c:v>
                </c:pt>
                <c:pt idx="91">
                  <c:v>5.8131852858804692E-2</c:v>
                </c:pt>
                <c:pt idx="92">
                  <c:v>5.7052033743220383E-2</c:v>
                </c:pt>
                <c:pt idx="93">
                  <c:v>5.7525245512846976E-2</c:v>
                </c:pt>
                <c:pt idx="94">
                  <c:v>5.7798537698850516E-2</c:v>
                </c:pt>
                <c:pt idx="95">
                  <c:v>5.7699337234847783E-2</c:v>
                </c:pt>
                <c:pt idx="96">
                  <c:v>5.8744319444899981E-2</c:v>
                </c:pt>
                <c:pt idx="97">
                  <c:v>5.878463088172417E-2</c:v>
                </c:pt>
                <c:pt idx="98">
                  <c:v>5.890170987629996E-2</c:v>
                </c:pt>
                <c:pt idx="99">
                  <c:v>5.7647031482676574E-2</c:v>
                </c:pt>
                <c:pt idx="100">
                  <c:v>5.7575493833204594E-2</c:v>
                </c:pt>
                <c:pt idx="101">
                  <c:v>4.5816753937671949E-2</c:v>
                </c:pt>
                <c:pt idx="102">
                  <c:v>5.5854686993188456E-2</c:v>
                </c:pt>
                <c:pt idx="103">
                  <c:v>5.6412444392134074E-2</c:v>
                </c:pt>
                <c:pt idx="104">
                  <c:v>5.7527824005219247E-2</c:v>
                </c:pt>
                <c:pt idx="105">
                  <c:v>5.7054893925812096E-2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759-4F73-9641-4DC637C8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9112"/>
        <c:axId val="229244016"/>
      </c:lineChart>
      <c:lineChart>
        <c:grouping val="standard"/>
        <c:varyColors val="0"/>
        <c:ser>
          <c:idx val="3"/>
          <c:order val="3"/>
          <c:tx>
            <c:strRef>
              <c:f>'GDP output appr decomp'!$K$7</c:f>
              <c:strCache>
                <c:ptCount val="1"/>
                <c:pt idx="0">
                  <c:v>Services (RHS)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'GDP output appr decomp'!$G$8:$G$113</c:f>
              <c:strCache>
                <c:ptCount val="106"/>
                <c:pt idx="0">
                  <c:v>Q1-1995</c:v>
                </c:pt>
                <c:pt idx="1">
                  <c:v>Q2-1995</c:v>
                </c:pt>
                <c:pt idx="2">
                  <c:v>Q3-1995</c:v>
                </c:pt>
                <c:pt idx="3">
                  <c:v>Q4-1995</c:v>
                </c:pt>
                <c:pt idx="4">
                  <c:v>Q1-1996</c:v>
                </c:pt>
                <c:pt idx="5">
                  <c:v>Q2-1996</c:v>
                </c:pt>
                <c:pt idx="6">
                  <c:v>Q3-1996</c:v>
                </c:pt>
                <c:pt idx="7">
                  <c:v>Q4-1996</c:v>
                </c:pt>
                <c:pt idx="8">
                  <c:v>Q1-1997</c:v>
                </c:pt>
                <c:pt idx="9">
                  <c:v>Q2-1997</c:v>
                </c:pt>
                <c:pt idx="10">
                  <c:v>Q3-1997</c:v>
                </c:pt>
                <c:pt idx="11">
                  <c:v>Q4-1997</c:v>
                </c:pt>
                <c:pt idx="12">
                  <c:v>Q1-1998</c:v>
                </c:pt>
                <c:pt idx="13">
                  <c:v>Q2-1998</c:v>
                </c:pt>
                <c:pt idx="14">
                  <c:v>Q3-1998</c:v>
                </c:pt>
                <c:pt idx="15">
                  <c:v>Q4-1998</c:v>
                </c:pt>
                <c:pt idx="16">
                  <c:v>Q1-1999</c:v>
                </c:pt>
                <c:pt idx="17">
                  <c:v>Q2-1999</c:v>
                </c:pt>
                <c:pt idx="18">
                  <c:v>Q3-1999</c:v>
                </c:pt>
                <c:pt idx="19">
                  <c:v>Q4-1999</c:v>
                </c:pt>
                <c:pt idx="20">
                  <c:v>Q1-2000</c:v>
                </c:pt>
                <c:pt idx="21">
                  <c:v>Q2-2000</c:v>
                </c:pt>
                <c:pt idx="22">
                  <c:v>Q3-2000</c:v>
                </c:pt>
                <c:pt idx="23">
                  <c:v>Q4-2000</c:v>
                </c:pt>
                <c:pt idx="24">
                  <c:v>Q1-2001</c:v>
                </c:pt>
                <c:pt idx="25">
                  <c:v>Q2-2001</c:v>
                </c:pt>
                <c:pt idx="26">
                  <c:v>Q3-2001</c:v>
                </c:pt>
                <c:pt idx="27">
                  <c:v>Q4-2001</c:v>
                </c:pt>
                <c:pt idx="28">
                  <c:v>Q1-2002</c:v>
                </c:pt>
                <c:pt idx="29">
                  <c:v>Q2-2002</c:v>
                </c:pt>
                <c:pt idx="30">
                  <c:v>Q3-2002</c:v>
                </c:pt>
                <c:pt idx="31">
                  <c:v>Q4-2002</c:v>
                </c:pt>
                <c:pt idx="32">
                  <c:v>Q1-2003</c:v>
                </c:pt>
                <c:pt idx="33">
                  <c:v>Q2-2003</c:v>
                </c:pt>
                <c:pt idx="34">
                  <c:v>Q3-2003</c:v>
                </c:pt>
                <c:pt idx="35">
                  <c:v>Q4-2003</c:v>
                </c:pt>
                <c:pt idx="36">
                  <c:v>Q1-2004</c:v>
                </c:pt>
                <c:pt idx="37">
                  <c:v>Q2-2004</c:v>
                </c:pt>
                <c:pt idx="38">
                  <c:v>Q3-2004</c:v>
                </c:pt>
                <c:pt idx="39">
                  <c:v>Q4-2004</c:v>
                </c:pt>
                <c:pt idx="40">
                  <c:v>Q1-2005</c:v>
                </c:pt>
                <c:pt idx="41">
                  <c:v>Q2-2005</c:v>
                </c:pt>
                <c:pt idx="42">
                  <c:v>Q3-2005</c:v>
                </c:pt>
                <c:pt idx="43">
                  <c:v>Q4-2005</c:v>
                </c:pt>
                <c:pt idx="44">
                  <c:v>Q1-2006</c:v>
                </c:pt>
                <c:pt idx="45">
                  <c:v>Q2-2006</c:v>
                </c:pt>
                <c:pt idx="46">
                  <c:v>Q3-2006</c:v>
                </c:pt>
                <c:pt idx="47">
                  <c:v>Q4-2006</c:v>
                </c:pt>
                <c:pt idx="48">
                  <c:v>Q1-2007</c:v>
                </c:pt>
                <c:pt idx="49">
                  <c:v>Q2-2007</c:v>
                </c:pt>
                <c:pt idx="50">
                  <c:v>Q3-2007</c:v>
                </c:pt>
                <c:pt idx="51">
                  <c:v>Q4-2007</c:v>
                </c:pt>
                <c:pt idx="52">
                  <c:v>Q1-2008</c:v>
                </c:pt>
                <c:pt idx="53">
                  <c:v>Q2-2008</c:v>
                </c:pt>
                <c:pt idx="54">
                  <c:v>Q3-2008</c:v>
                </c:pt>
                <c:pt idx="55">
                  <c:v>Q4-2008</c:v>
                </c:pt>
                <c:pt idx="56">
                  <c:v>Q1-2009</c:v>
                </c:pt>
                <c:pt idx="57">
                  <c:v>Q2-2009</c:v>
                </c:pt>
                <c:pt idx="58">
                  <c:v>Q3-2009</c:v>
                </c:pt>
                <c:pt idx="59">
                  <c:v>Q4-2009</c:v>
                </c:pt>
                <c:pt idx="60">
                  <c:v>Q1-2010</c:v>
                </c:pt>
                <c:pt idx="61">
                  <c:v>Q2-2010</c:v>
                </c:pt>
                <c:pt idx="62">
                  <c:v>Q3-2010</c:v>
                </c:pt>
                <c:pt idx="63">
                  <c:v>Q4-2010</c:v>
                </c:pt>
                <c:pt idx="64">
                  <c:v>Q1-2011</c:v>
                </c:pt>
                <c:pt idx="65">
                  <c:v>Q2-2011</c:v>
                </c:pt>
                <c:pt idx="66">
                  <c:v>Q3-2011</c:v>
                </c:pt>
                <c:pt idx="67">
                  <c:v>Q4-2011</c:v>
                </c:pt>
                <c:pt idx="68">
                  <c:v>Q1-2012</c:v>
                </c:pt>
                <c:pt idx="69">
                  <c:v>Q2-2012</c:v>
                </c:pt>
                <c:pt idx="70">
                  <c:v>Q3-2012</c:v>
                </c:pt>
                <c:pt idx="71">
                  <c:v>Q4-2012</c:v>
                </c:pt>
                <c:pt idx="72">
                  <c:v>Q1-2013</c:v>
                </c:pt>
                <c:pt idx="73">
                  <c:v>Q2-2013</c:v>
                </c:pt>
                <c:pt idx="74">
                  <c:v>Q3-2013</c:v>
                </c:pt>
                <c:pt idx="75">
                  <c:v>Q4-2013</c:v>
                </c:pt>
                <c:pt idx="76">
                  <c:v>Q1-2014</c:v>
                </c:pt>
                <c:pt idx="77">
                  <c:v>Q2-2014</c:v>
                </c:pt>
                <c:pt idx="78">
                  <c:v>Q3-2014</c:v>
                </c:pt>
                <c:pt idx="79">
                  <c:v>Q4-2014</c:v>
                </c:pt>
                <c:pt idx="80">
                  <c:v>Q1-2015</c:v>
                </c:pt>
                <c:pt idx="81">
                  <c:v>Q2-2015</c:v>
                </c:pt>
                <c:pt idx="82">
                  <c:v>Q3-2015</c:v>
                </c:pt>
                <c:pt idx="83">
                  <c:v>Q4-2015</c:v>
                </c:pt>
                <c:pt idx="84">
                  <c:v>Q1-2016</c:v>
                </c:pt>
                <c:pt idx="85">
                  <c:v>Q2-2016</c:v>
                </c:pt>
                <c:pt idx="86">
                  <c:v>Q3-2016</c:v>
                </c:pt>
                <c:pt idx="87">
                  <c:v>Q4-2016</c:v>
                </c:pt>
                <c:pt idx="88">
                  <c:v>Q1-2017</c:v>
                </c:pt>
                <c:pt idx="89">
                  <c:v>Q2-2017</c:v>
                </c:pt>
                <c:pt idx="90">
                  <c:v>Q3-2017</c:v>
                </c:pt>
                <c:pt idx="91">
                  <c:v>Q4-2017</c:v>
                </c:pt>
                <c:pt idx="92">
                  <c:v>Q1-2018</c:v>
                </c:pt>
                <c:pt idx="93">
                  <c:v>Q2-2018</c:v>
                </c:pt>
                <c:pt idx="94">
                  <c:v>Q3-2018</c:v>
                </c:pt>
                <c:pt idx="95">
                  <c:v>Q4-2018</c:v>
                </c:pt>
                <c:pt idx="96">
                  <c:v>Q1-2019</c:v>
                </c:pt>
                <c:pt idx="97">
                  <c:v>Q2-2019</c:v>
                </c:pt>
                <c:pt idx="98">
                  <c:v>Q3-2019</c:v>
                </c:pt>
                <c:pt idx="99">
                  <c:v>Q4-2019</c:v>
                </c:pt>
                <c:pt idx="100">
                  <c:v>Q1-2020</c:v>
                </c:pt>
                <c:pt idx="101">
                  <c:v>Q2-2020</c:v>
                </c:pt>
                <c:pt idx="102">
                  <c:v>Q3-2020</c:v>
                </c:pt>
                <c:pt idx="103">
                  <c:v>Q4-2020</c:v>
                </c:pt>
                <c:pt idx="104">
                  <c:v>Q1-2021</c:v>
                </c:pt>
                <c:pt idx="105">
                  <c:v>Q2-2021</c:v>
                </c:pt>
              </c:strCache>
            </c:strRef>
          </c:cat>
          <c:val>
            <c:numRef>
              <c:f>'GDP output appr decomp'!$K$8:$K$113</c:f>
              <c:numCache>
                <c:formatCode>0.00%</c:formatCode>
                <c:ptCount val="106"/>
                <c:pt idx="0">
                  <c:v>0.64850227815040118</c:v>
                </c:pt>
                <c:pt idx="1">
                  <c:v>0.64428036576049041</c:v>
                </c:pt>
                <c:pt idx="2">
                  <c:v>0.6468588694447942</c:v>
                </c:pt>
                <c:pt idx="3">
                  <c:v>0.64615271022344456</c:v>
                </c:pt>
                <c:pt idx="4">
                  <c:v>0.64515323382632739</c:v>
                </c:pt>
                <c:pt idx="5">
                  <c:v>0.64967249345209244</c:v>
                </c:pt>
                <c:pt idx="6">
                  <c:v>0.64962013833768006</c:v>
                </c:pt>
                <c:pt idx="7">
                  <c:v>0.64899450768880629</c:v>
                </c:pt>
                <c:pt idx="8">
                  <c:v>0.65773874393657716</c:v>
                </c:pt>
                <c:pt idx="9">
                  <c:v>0.65367651116686409</c:v>
                </c:pt>
                <c:pt idx="10">
                  <c:v>0.65563154141366675</c:v>
                </c:pt>
                <c:pt idx="11">
                  <c:v>0.64981866593214888</c:v>
                </c:pt>
                <c:pt idx="12">
                  <c:v>0.65060652024680088</c:v>
                </c:pt>
                <c:pt idx="13">
                  <c:v>0.65463633565028601</c:v>
                </c:pt>
                <c:pt idx="14">
                  <c:v>0.65918191190927178</c:v>
                </c:pt>
                <c:pt idx="15">
                  <c:v>0.66502631824835701</c:v>
                </c:pt>
                <c:pt idx="16">
                  <c:v>0.66282256532711037</c:v>
                </c:pt>
                <c:pt idx="17">
                  <c:v>0.65873990155846285</c:v>
                </c:pt>
                <c:pt idx="18">
                  <c:v>0.65379383487423048</c:v>
                </c:pt>
                <c:pt idx="19">
                  <c:v>0.65437224470076694</c:v>
                </c:pt>
                <c:pt idx="20">
                  <c:v>0.65351230358950119</c:v>
                </c:pt>
                <c:pt idx="21">
                  <c:v>0.6551889293091786</c:v>
                </c:pt>
                <c:pt idx="22">
                  <c:v>0.65879836897123911</c:v>
                </c:pt>
                <c:pt idx="23">
                  <c:v>0.65894758943245413</c:v>
                </c:pt>
                <c:pt idx="24">
                  <c:v>0.6648177893785765</c:v>
                </c:pt>
                <c:pt idx="25">
                  <c:v>0.66905293876248229</c:v>
                </c:pt>
                <c:pt idx="26">
                  <c:v>0.67173446863291786</c:v>
                </c:pt>
                <c:pt idx="27">
                  <c:v>0.67650005025874593</c:v>
                </c:pt>
                <c:pt idx="28">
                  <c:v>0.6707378174330817</c:v>
                </c:pt>
                <c:pt idx="29">
                  <c:v>0.67309612263055307</c:v>
                </c:pt>
                <c:pt idx="30">
                  <c:v>0.67258790647855271</c:v>
                </c:pt>
                <c:pt idx="31">
                  <c:v>0.67663461348081755</c:v>
                </c:pt>
                <c:pt idx="32">
                  <c:v>0.67681961767675125</c:v>
                </c:pt>
                <c:pt idx="33">
                  <c:v>0.68007366767122579</c:v>
                </c:pt>
                <c:pt idx="34">
                  <c:v>0.68279800864269291</c:v>
                </c:pt>
                <c:pt idx="35">
                  <c:v>0.68093835995105079</c:v>
                </c:pt>
                <c:pt idx="36">
                  <c:v>0.68245291842290268</c:v>
                </c:pt>
                <c:pt idx="37">
                  <c:v>0.68835952624812713</c:v>
                </c:pt>
                <c:pt idx="38">
                  <c:v>0.69156355523578328</c:v>
                </c:pt>
                <c:pt idx="39">
                  <c:v>0.68894478666897696</c:v>
                </c:pt>
                <c:pt idx="40">
                  <c:v>0.68890230405473385</c:v>
                </c:pt>
                <c:pt idx="41">
                  <c:v>0.69072836421380879</c:v>
                </c:pt>
                <c:pt idx="42">
                  <c:v>0.69189923367265238</c:v>
                </c:pt>
                <c:pt idx="43">
                  <c:v>0.69530062024112116</c:v>
                </c:pt>
                <c:pt idx="44">
                  <c:v>0.69110030169874925</c:v>
                </c:pt>
                <c:pt idx="45">
                  <c:v>0.69186703419666495</c:v>
                </c:pt>
                <c:pt idx="46">
                  <c:v>0.69054138886483674</c:v>
                </c:pt>
                <c:pt idx="47">
                  <c:v>0.69144676540112882</c:v>
                </c:pt>
                <c:pt idx="48">
                  <c:v>0.69224877450980393</c:v>
                </c:pt>
                <c:pt idx="49">
                  <c:v>0.69595123325403785</c:v>
                </c:pt>
                <c:pt idx="50">
                  <c:v>0.69928953091580415</c:v>
                </c:pt>
                <c:pt idx="51">
                  <c:v>0.69966094307492699</c:v>
                </c:pt>
                <c:pt idx="52">
                  <c:v>0.69628738569660187</c:v>
                </c:pt>
                <c:pt idx="53">
                  <c:v>0.68978855144579676</c:v>
                </c:pt>
                <c:pt idx="54">
                  <c:v>0.6953508162381542</c:v>
                </c:pt>
                <c:pt idx="55">
                  <c:v>0.70875077713342238</c:v>
                </c:pt>
                <c:pt idx="56">
                  <c:v>0.71781885907070264</c:v>
                </c:pt>
                <c:pt idx="57">
                  <c:v>0.71446946338225037</c:v>
                </c:pt>
                <c:pt idx="58">
                  <c:v>0.71444111489676121</c:v>
                </c:pt>
                <c:pt idx="59">
                  <c:v>0.7111071661045032</c:v>
                </c:pt>
                <c:pt idx="60">
                  <c:v>0.70401491093451651</c:v>
                </c:pt>
                <c:pt idx="61">
                  <c:v>0.701988107214359</c:v>
                </c:pt>
                <c:pt idx="62">
                  <c:v>0.70704992675690481</c:v>
                </c:pt>
                <c:pt idx="63">
                  <c:v>0.70557484425401984</c:v>
                </c:pt>
                <c:pt idx="64">
                  <c:v>0.69953070910240878</c:v>
                </c:pt>
                <c:pt idx="65">
                  <c:v>0.69728894814685294</c:v>
                </c:pt>
                <c:pt idx="66">
                  <c:v>0.69777083574376186</c:v>
                </c:pt>
                <c:pt idx="67">
                  <c:v>0.69933886032112502</c:v>
                </c:pt>
                <c:pt idx="68">
                  <c:v>0.69885181292072318</c:v>
                </c:pt>
                <c:pt idx="69">
                  <c:v>0.69931578462910993</c:v>
                </c:pt>
                <c:pt idx="70">
                  <c:v>0.70248761048855357</c:v>
                </c:pt>
                <c:pt idx="71">
                  <c:v>0.70037926092506486</c:v>
                </c:pt>
                <c:pt idx="72">
                  <c:v>0.6984141181327187</c:v>
                </c:pt>
                <c:pt idx="73">
                  <c:v>0.6962287853558472</c:v>
                </c:pt>
                <c:pt idx="74">
                  <c:v>0.69503673974548186</c:v>
                </c:pt>
                <c:pt idx="75">
                  <c:v>0.69698168875053035</c:v>
                </c:pt>
                <c:pt idx="76">
                  <c:v>0.69602320323940203</c:v>
                </c:pt>
                <c:pt idx="77">
                  <c:v>0.69770361119918212</c:v>
                </c:pt>
                <c:pt idx="78">
                  <c:v>0.70080966566373604</c:v>
                </c:pt>
                <c:pt idx="79">
                  <c:v>0.70008517109620083</c:v>
                </c:pt>
                <c:pt idx="80">
                  <c:v>0.7006044259852523</c:v>
                </c:pt>
                <c:pt idx="81">
                  <c:v>0.69830167337569449</c:v>
                </c:pt>
                <c:pt idx="82">
                  <c:v>0.70065370874358801</c:v>
                </c:pt>
                <c:pt idx="83">
                  <c:v>0.70520298212134636</c:v>
                </c:pt>
                <c:pt idx="84">
                  <c:v>0.70735038895808233</c:v>
                </c:pt>
                <c:pt idx="85">
                  <c:v>0.70670085985819886</c:v>
                </c:pt>
                <c:pt idx="86">
                  <c:v>0.7077822589505266</c:v>
                </c:pt>
                <c:pt idx="87">
                  <c:v>0.70520985736088049</c:v>
                </c:pt>
                <c:pt idx="88">
                  <c:v>0.70296142242010606</c:v>
                </c:pt>
                <c:pt idx="89">
                  <c:v>0.70601008263401521</c:v>
                </c:pt>
                <c:pt idx="90">
                  <c:v>0.70335393308366279</c:v>
                </c:pt>
                <c:pt idx="91">
                  <c:v>0.70348813963981971</c:v>
                </c:pt>
                <c:pt idx="92">
                  <c:v>0.70659765964661692</c:v>
                </c:pt>
                <c:pt idx="93">
                  <c:v>0.70288536229327947</c:v>
                </c:pt>
                <c:pt idx="94">
                  <c:v>0.70405924860046687</c:v>
                </c:pt>
                <c:pt idx="95">
                  <c:v>0.70629165358982404</c:v>
                </c:pt>
                <c:pt idx="96">
                  <c:v>0.70657359120411367</c:v>
                </c:pt>
                <c:pt idx="97">
                  <c:v>0.70573080853099113</c:v>
                </c:pt>
                <c:pt idx="98">
                  <c:v>0.70942670960762044</c:v>
                </c:pt>
                <c:pt idx="99">
                  <c:v>0.71340771237086309</c:v>
                </c:pt>
                <c:pt idx="100">
                  <c:v>0.7188042835746743</c:v>
                </c:pt>
                <c:pt idx="101">
                  <c:v>0.74137190439372325</c:v>
                </c:pt>
                <c:pt idx="102">
                  <c:v>0.72899494926092401</c:v>
                </c:pt>
                <c:pt idx="103">
                  <c:v>0.72421808765951345</c:v>
                </c:pt>
                <c:pt idx="104">
                  <c:v>0.7229910413982864</c:v>
                </c:pt>
                <c:pt idx="105">
                  <c:v>0.72185761443348839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759-4F73-9641-4DC637C8F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6368"/>
        <c:axId val="229242056"/>
      </c:lineChart>
      <c:catAx>
        <c:axId val="2292491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4016"/>
        <c:crosses val="autoZero"/>
        <c:auto val="1"/>
        <c:lblAlgn val="ctr"/>
        <c:lblOffset val="100"/>
        <c:tickLblSkip val="8"/>
        <c:tickMarkSkip val="8"/>
        <c:noMultiLvlLbl val="0"/>
      </c:catAx>
      <c:valAx>
        <c:axId val="2292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Contribution to GDP</a:t>
                </a:r>
              </a:p>
            </c:rich>
          </c:tx>
          <c:layout>
            <c:manualLayout>
              <c:xMode val="edge"/>
              <c:yMode val="edge"/>
              <c:x val="2.6578073089700997E-2"/>
              <c:y val="0.20501566336466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9112"/>
        <c:crossesAt val="1"/>
        <c:crossBetween val="between"/>
      </c:valAx>
      <c:valAx>
        <c:axId val="22924205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6368"/>
        <c:crosses val="max"/>
        <c:crossBetween val="between"/>
      </c:valAx>
      <c:catAx>
        <c:axId val="229246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242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38999485529425E-2"/>
          <c:y val="0.84276665168714948"/>
          <c:w val="0.93658984487404195"/>
          <c:h val="0.149306649168853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'employment analysis'!$H$8</c:f>
              <c:strCache>
                <c:ptCount val="1"/>
                <c:pt idx="0">
                  <c:v>Employment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'employment analysis'!$G$9:$G$68</c:f>
              <c:strCache>
                <c:ptCount val="60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  <c:pt idx="59">
                  <c:v>2015</c:v>
                </c:pt>
              </c:strCache>
            </c:strRef>
          </c:cat>
          <c:val>
            <c:numRef>
              <c:f>'employment analysis'!$H$9:$H$68</c:f>
              <c:numCache>
                <c:formatCode>0</c:formatCode>
                <c:ptCount val="60"/>
                <c:pt idx="0">
                  <c:v>23149</c:v>
                </c:pt>
                <c:pt idx="1">
                  <c:v>23237</c:v>
                </c:pt>
                <c:pt idx="2">
                  <c:v>23060</c:v>
                </c:pt>
                <c:pt idx="3">
                  <c:v>23187</c:v>
                </c:pt>
                <c:pt idx="4">
                  <c:v>23660</c:v>
                </c:pt>
                <c:pt idx="5">
                  <c:v>23978</c:v>
                </c:pt>
                <c:pt idx="6">
                  <c:v>24185</c:v>
                </c:pt>
                <c:pt idx="7">
                  <c:v>24230</c:v>
                </c:pt>
                <c:pt idx="8">
                  <c:v>24522</c:v>
                </c:pt>
                <c:pt idx="9">
                  <c:v>24776</c:v>
                </c:pt>
                <c:pt idx="10">
                  <c:v>24934</c:v>
                </c:pt>
                <c:pt idx="11">
                  <c:v>24570</c:v>
                </c:pt>
                <c:pt idx="12">
                  <c:v>24436</c:v>
                </c:pt>
                <c:pt idx="13">
                  <c:v>24478</c:v>
                </c:pt>
                <c:pt idx="14">
                  <c:v>24381</c:v>
                </c:pt>
                <c:pt idx="15">
                  <c:v>24165</c:v>
                </c:pt>
                <c:pt idx="16">
                  <c:v>24139</c:v>
                </c:pt>
                <c:pt idx="17">
                  <c:v>24715</c:v>
                </c:pt>
                <c:pt idx="18">
                  <c:v>24803</c:v>
                </c:pt>
                <c:pt idx="19">
                  <c:v>24719</c:v>
                </c:pt>
                <c:pt idx="20">
                  <c:v>24509</c:v>
                </c:pt>
                <c:pt idx="21">
                  <c:v>24538</c:v>
                </c:pt>
                <c:pt idx="22">
                  <c:v>24696</c:v>
                </c:pt>
                <c:pt idx="23">
                  <c:v>25080</c:v>
                </c:pt>
                <c:pt idx="24">
                  <c:v>25004</c:v>
                </c:pt>
                <c:pt idx="25">
                  <c:v>24011</c:v>
                </c:pt>
                <c:pt idx="26">
                  <c:v>23584</c:v>
                </c:pt>
                <c:pt idx="27">
                  <c:v>23304</c:v>
                </c:pt>
                <c:pt idx="28">
                  <c:v>23854</c:v>
                </c:pt>
                <c:pt idx="29">
                  <c:v>24250</c:v>
                </c:pt>
                <c:pt idx="30">
                  <c:v>24380</c:v>
                </c:pt>
                <c:pt idx="31">
                  <c:v>24754</c:v>
                </c:pt>
                <c:pt idx="32">
                  <c:v>25708</c:v>
                </c:pt>
                <c:pt idx="33">
                  <c:v>26549</c:v>
                </c:pt>
                <c:pt idx="34">
                  <c:v>26818</c:v>
                </c:pt>
                <c:pt idx="35">
                  <c:v>26058</c:v>
                </c:pt>
                <c:pt idx="36">
                  <c:v>25435</c:v>
                </c:pt>
                <c:pt idx="37">
                  <c:v>25088</c:v>
                </c:pt>
                <c:pt idx="38">
                  <c:v>25253</c:v>
                </c:pt>
                <c:pt idx="39">
                  <c:v>25489</c:v>
                </c:pt>
                <c:pt idx="40">
                  <c:v>25727</c:v>
                </c:pt>
                <c:pt idx="41">
                  <c:v>26155</c:v>
                </c:pt>
                <c:pt idx="42">
                  <c:v>26395</c:v>
                </c:pt>
                <c:pt idx="43">
                  <c:v>26691</c:v>
                </c:pt>
                <c:pt idx="44">
                  <c:v>27058</c:v>
                </c:pt>
                <c:pt idx="45">
                  <c:v>27316</c:v>
                </c:pt>
                <c:pt idx="46">
                  <c:v>27472</c:v>
                </c:pt>
                <c:pt idx="47">
                  <c:v>28035.18</c:v>
                </c:pt>
                <c:pt idx="48">
                  <c:v>28238.94</c:v>
                </c:pt>
                <c:pt idx="49">
                  <c:v>28572.799999999999</c:v>
                </c:pt>
                <c:pt idx="50">
                  <c:v>28891.85</c:v>
                </c:pt>
                <c:pt idx="51">
                  <c:v>29106.18</c:v>
                </c:pt>
                <c:pt idx="52">
                  <c:v>29469.84</c:v>
                </c:pt>
                <c:pt idx="53">
                  <c:v>28854.89</c:v>
                </c:pt>
                <c:pt idx="54">
                  <c:v>28943.87</c:v>
                </c:pt>
                <c:pt idx="55">
                  <c:v>29227.200000000001</c:v>
                </c:pt>
                <c:pt idx="56">
                  <c:v>29438.880000000001</c:v>
                </c:pt>
                <c:pt idx="57">
                  <c:v>29724.880000000001</c:v>
                </c:pt>
                <c:pt idx="58">
                  <c:v>30482.35</c:v>
                </c:pt>
                <c:pt idx="59">
                  <c:v>30815.03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46-4708-A52C-08496D060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42448"/>
        <c:axId val="229242840"/>
      </c:lineChart>
      <c:dateAx>
        <c:axId val="22924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2840"/>
        <c:crosses val="autoZero"/>
        <c:auto val="0"/>
        <c:lblOffset val="100"/>
        <c:baseTimeUnit val="days"/>
        <c:majorUnit val="2"/>
        <c:minorUnit val="2"/>
      </c:dateAx>
      <c:valAx>
        <c:axId val="229242840"/>
        <c:scaling>
          <c:orientation val="minMax"/>
          <c:max val="35000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 of people employed, thousands</a:t>
                </a:r>
                <a:endParaRPr lang="ru-RU" sz="1200" b="1"/>
              </a:p>
            </c:rich>
          </c:tx>
          <c:layout>
            <c:manualLayout>
              <c:xMode val="edge"/>
              <c:yMode val="edge"/>
              <c:x val="2.2222217037686315E-2"/>
              <c:y val="0.17288712826980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2448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</a:t>
            </a:r>
            <a:r>
              <a:rPr lang="en-US" baseline="0"/>
              <a:t> and employment rates,%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'employment analysis'!$L$8</c:f>
              <c:strCache>
                <c:ptCount val="1"/>
                <c:pt idx="0">
                  <c:v>Unemployment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'employment analysis'!$I$9:$I$68</c15:sqref>
                  </c15:fullRef>
                </c:ext>
              </c:extLst>
              <c:f>'employment analysis'!$I$9:$I$67</c:f>
              <c:strCache>
                <c:ptCount val="59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'employment analysis'!$L$9:$L$68</c15:sqref>
                  </c15:fullRef>
                </c:ext>
              </c:extLst>
              <c:f>'employment analysis'!$L$9:$L$67</c:f>
              <c:numCache>
                <c:formatCode>0.00</c:formatCode>
                <c:ptCount val="59"/>
                <c:pt idx="0">
                  <c:v>0.92021909999999996</c:v>
                </c:pt>
                <c:pt idx="1">
                  <c:v>1.1738189999999999</c:v>
                </c:pt>
                <c:pt idx="2">
                  <c:v>1.7301629999999999</c:v>
                </c:pt>
                <c:pt idx="3">
                  <c:v>1.7791330000000001</c:v>
                </c:pt>
                <c:pt idx="4">
                  <c:v>1.3591260000000001</c:v>
                </c:pt>
                <c:pt idx="5">
                  <c:v>1.182774</c:v>
                </c:pt>
                <c:pt idx="6">
                  <c:v>1.651011</c:v>
                </c:pt>
                <c:pt idx="7">
                  <c:v>2.0059849999999999</c:v>
                </c:pt>
                <c:pt idx="8">
                  <c:v>1.403241</c:v>
                </c:pt>
                <c:pt idx="9">
                  <c:v>1.192423</c:v>
                </c:pt>
                <c:pt idx="10">
                  <c:v>1.1144160000000001</c:v>
                </c:pt>
                <c:pt idx="11">
                  <c:v>2.0061420000000001</c:v>
                </c:pt>
                <c:pt idx="12">
                  <c:v>2.1699090000000001</c:v>
                </c:pt>
                <c:pt idx="13">
                  <c:v>2.0723319999999998</c:v>
                </c:pt>
                <c:pt idx="14">
                  <c:v>2.225698</c:v>
                </c:pt>
                <c:pt idx="15">
                  <c:v>2.799566</c:v>
                </c:pt>
                <c:pt idx="16">
                  <c:v>3.122366</c:v>
                </c:pt>
                <c:pt idx="17">
                  <c:v>2.2040199999999999</c:v>
                </c:pt>
                <c:pt idx="18">
                  <c:v>2.084403</c:v>
                </c:pt>
                <c:pt idx="19">
                  <c:v>3.2789450000000002</c:v>
                </c:pt>
                <c:pt idx="20">
                  <c:v>4.9117360000000003</c:v>
                </c:pt>
                <c:pt idx="21">
                  <c:v>5.2477119999999999</c:v>
                </c:pt>
                <c:pt idx="22">
                  <c:v>5.157648</c:v>
                </c:pt>
                <c:pt idx="23">
                  <c:v>4.6895189999999998</c:v>
                </c:pt>
                <c:pt idx="24">
                  <c:v>5.7057739999999999</c:v>
                </c:pt>
                <c:pt idx="25">
                  <c:v>9.0699079999999999</c:v>
                </c:pt>
                <c:pt idx="26">
                  <c:v>10.51074</c:v>
                </c:pt>
                <c:pt idx="27">
                  <c:v>11.351190000000001</c:v>
                </c:pt>
                <c:pt idx="28">
                  <c:v>11.87987</c:v>
                </c:pt>
                <c:pt idx="29">
                  <c:v>11.321580000000001</c:v>
                </c:pt>
                <c:pt idx="30">
                  <c:v>10.780939999999999</c:v>
                </c:pt>
                <c:pt idx="31">
                  <c:v>10.847799999999999</c:v>
                </c:pt>
                <c:pt idx="32">
                  <c:v>8.8142440000000004</c:v>
                </c:pt>
                <c:pt idx="33">
                  <c:v>7.2491620000000001</c:v>
                </c:pt>
                <c:pt idx="34">
                  <c:v>6.856071</c:v>
                </c:pt>
                <c:pt idx="35">
                  <c:v>8.4045129999999997</c:v>
                </c:pt>
                <c:pt idx="36">
                  <c:v>9.6992930000000008</c:v>
                </c:pt>
                <c:pt idx="37">
                  <c:v>10.32634</c:v>
                </c:pt>
                <c:pt idx="38">
                  <c:v>9.6105660000000004</c:v>
                </c:pt>
                <c:pt idx="39">
                  <c:v>8.6252010000000006</c:v>
                </c:pt>
                <c:pt idx="40">
                  <c:v>8.1441020000000002</c:v>
                </c:pt>
                <c:pt idx="41">
                  <c:v>7.0542660000000001</c:v>
                </c:pt>
                <c:pt idx="42">
                  <c:v>6.1275300000000001</c:v>
                </c:pt>
                <c:pt idx="43">
                  <c:v>5.9778779999999996</c:v>
                </c:pt>
                <c:pt idx="44">
                  <c:v>5.4973450000000001</c:v>
                </c:pt>
                <c:pt idx="45">
                  <c:v>4.7625690000000001</c:v>
                </c:pt>
                <c:pt idx="46">
                  <c:v>5.0889620000000004</c:v>
                </c:pt>
                <c:pt idx="47">
                  <c:v>4.8236369999999997</c:v>
                </c:pt>
                <c:pt idx="48">
                  <c:v>4.7034919999999998</c:v>
                </c:pt>
                <c:pt idx="49">
                  <c:v>4.6635260000000001</c:v>
                </c:pt>
                <c:pt idx="50">
                  <c:v>5.3976059999999997</c:v>
                </c:pt>
                <c:pt idx="51">
                  <c:v>5.2819609999999999</c:v>
                </c:pt>
                <c:pt idx="52">
                  <c:v>5.2897249999999998</c:v>
                </c:pt>
                <c:pt idx="53">
                  <c:v>7.7168159999999997</c:v>
                </c:pt>
                <c:pt idx="54">
                  <c:v>7.8055899999999996</c:v>
                </c:pt>
                <c:pt idx="55">
                  <c:v>7.8821430000000001</c:v>
                </c:pt>
                <c:pt idx="56">
                  <c:v>7.9480709999999997</c:v>
                </c:pt>
                <c:pt idx="57">
                  <c:v>7.7139620000000004</c:v>
                </c:pt>
                <c:pt idx="58">
                  <c:v>6.2467629999999996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D8-4FBB-A900-1F75FAA2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3624"/>
        <c:axId val="229244408"/>
      </c:lineChart>
      <c:lineChart>
        <c:grouping val="standard"/>
        <c:varyColors val="0"/>
        <c:ser>
          <c:idx val="1"/>
          <c:order val="1"/>
          <c:tx>
            <c:v>employment rate (RHS)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'employment analysis'!$I$9:$I$68</c15:sqref>
                  </c15:fullRef>
                </c:ext>
              </c:extLst>
              <c:f>'employment analysis'!$I$9:$I$67</c:f>
              <c:strCache>
                <c:ptCount val="59"/>
                <c:pt idx="0">
                  <c:v>1956</c:v>
                </c:pt>
                <c:pt idx="1">
                  <c:v>1957</c:v>
                </c:pt>
                <c:pt idx="2">
                  <c:v>1958</c:v>
                </c:pt>
                <c:pt idx="3">
                  <c:v>1959</c:v>
                </c:pt>
                <c:pt idx="4">
                  <c:v>1960</c:v>
                </c:pt>
                <c:pt idx="5">
                  <c:v>1961</c:v>
                </c:pt>
                <c:pt idx="6">
                  <c:v>1962</c:v>
                </c:pt>
                <c:pt idx="7">
                  <c:v>1963</c:v>
                </c:pt>
                <c:pt idx="8">
                  <c:v>1964</c:v>
                </c:pt>
                <c:pt idx="9">
                  <c:v>1965</c:v>
                </c:pt>
                <c:pt idx="10">
                  <c:v>1966</c:v>
                </c:pt>
                <c:pt idx="11">
                  <c:v>1967</c:v>
                </c:pt>
                <c:pt idx="12">
                  <c:v>1968</c:v>
                </c:pt>
                <c:pt idx="13">
                  <c:v>1969</c:v>
                </c:pt>
                <c:pt idx="14">
                  <c:v>1970</c:v>
                </c:pt>
                <c:pt idx="15">
                  <c:v>1971</c:v>
                </c:pt>
                <c:pt idx="16">
                  <c:v>1972</c:v>
                </c:pt>
                <c:pt idx="17">
                  <c:v>1973</c:v>
                </c:pt>
                <c:pt idx="18">
                  <c:v>1974</c:v>
                </c:pt>
                <c:pt idx="19">
                  <c:v>1975</c:v>
                </c:pt>
                <c:pt idx="20">
                  <c:v>1976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1990</c:v>
                </c:pt>
                <c:pt idx="35">
                  <c:v>1991</c:v>
                </c:pt>
                <c:pt idx="36">
                  <c:v>1992</c:v>
                </c:pt>
                <c:pt idx="37">
                  <c:v>1993</c:v>
                </c:pt>
                <c:pt idx="38">
                  <c:v>1994</c:v>
                </c:pt>
                <c:pt idx="39">
                  <c:v>1995</c:v>
                </c:pt>
                <c:pt idx="40">
                  <c:v>1996</c:v>
                </c:pt>
                <c:pt idx="41">
                  <c:v>1997</c:v>
                </c:pt>
                <c:pt idx="42">
                  <c:v>1998</c:v>
                </c:pt>
                <c:pt idx="43">
                  <c:v>1999</c:v>
                </c:pt>
                <c:pt idx="44">
                  <c:v>2000</c:v>
                </c:pt>
                <c:pt idx="45">
                  <c:v>2001</c:v>
                </c:pt>
                <c:pt idx="46">
                  <c:v>2002</c:v>
                </c:pt>
                <c:pt idx="47">
                  <c:v>2003</c:v>
                </c:pt>
                <c:pt idx="48">
                  <c:v>2004</c:v>
                </c:pt>
                <c:pt idx="49">
                  <c:v>2005</c:v>
                </c:pt>
                <c:pt idx="50">
                  <c:v>2006</c:v>
                </c:pt>
                <c:pt idx="51">
                  <c:v>2007</c:v>
                </c:pt>
                <c:pt idx="52">
                  <c:v>2008</c:v>
                </c:pt>
                <c:pt idx="53">
                  <c:v>2009</c:v>
                </c:pt>
                <c:pt idx="54">
                  <c:v>2010</c:v>
                </c:pt>
                <c:pt idx="55">
                  <c:v>2011</c:v>
                </c:pt>
                <c:pt idx="56">
                  <c:v>2012</c:v>
                </c:pt>
                <c:pt idx="57">
                  <c:v>2013</c:v>
                </c:pt>
                <c:pt idx="58">
                  <c:v>2014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'employment analysis'!$J$9:$J$68</c15:sqref>
                  </c15:fullRef>
                </c:ext>
              </c:extLst>
              <c:f>'employment analysis'!$J$9:$J$67</c:f>
              <c:numCache>
                <c:formatCode>0.00</c:formatCode>
                <c:ptCount val="59"/>
                <c:pt idx="0">
                  <c:v>69.099429999999998</c:v>
                </c:pt>
                <c:pt idx="1">
                  <c:v>69.283519999999996</c:v>
                </c:pt>
                <c:pt idx="2">
                  <c:v>68.575839999999999</c:v>
                </c:pt>
                <c:pt idx="3">
                  <c:v>68.588419999999999</c:v>
                </c:pt>
                <c:pt idx="4">
                  <c:v>69.563680000000005</c:v>
                </c:pt>
                <c:pt idx="5">
                  <c:v>70.027159999999995</c:v>
                </c:pt>
                <c:pt idx="6">
                  <c:v>69.793949999999995</c:v>
                </c:pt>
                <c:pt idx="7">
                  <c:v>69.516570000000002</c:v>
                </c:pt>
                <c:pt idx="8">
                  <c:v>70.102909999999994</c:v>
                </c:pt>
                <c:pt idx="9">
                  <c:v>70.711799999999997</c:v>
                </c:pt>
                <c:pt idx="10">
                  <c:v>71.045140000000004</c:v>
                </c:pt>
                <c:pt idx="11">
                  <c:v>70.019949999999994</c:v>
                </c:pt>
                <c:pt idx="12">
                  <c:v>69.729479999999995</c:v>
                </c:pt>
                <c:pt idx="13">
                  <c:v>69.905190000000005</c:v>
                </c:pt>
                <c:pt idx="14">
                  <c:v>69.707800000000006</c:v>
                </c:pt>
                <c:pt idx="15">
                  <c:v>68.946330000000003</c:v>
                </c:pt>
                <c:pt idx="16">
                  <c:v>68.830910000000003</c:v>
                </c:pt>
                <c:pt idx="17">
                  <c:v>70.393050000000002</c:v>
                </c:pt>
                <c:pt idx="18">
                  <c:v>70.60548</c:v>
                </c:pt>
                <c:pt idx="19">
                  <c:v>70.250370000000004</c:v>
                </c:pt>
                <c:pt idx="20">
                  <c:v>69.389309999999995</c:v>
                </c:pt>
                <c:pt idx="21">
                  <c:v>69.158140000000003</c:v>
                </c:pt>
                <c:pt idx="22">
                  <c:v>69.292929999999998</c:v>
                </c:pt>
                <c:pt idx="23">
                  <c:v>69.948400000000007</c:v>
                </c:pt>
                <c:pt idx="24">
                  <c:v>69.303470000000004</c:v>
                </c:pt>
                <c:pt idx="25">
                  <c:v>66.186120000000003</c:v>
                </c:pt>
                <c:pt idx="26">
                  <c:v>64.68459</c:v>
                </c:pt>
                <c:pt idx="27">
                  <c:v>63.43468</c:v>
                </c:pt>
                <c:pt idx="28">
                  <c:v>64.40934</c:v>
                </c:pt>
                <c:pt idx="29">
                  <c:v>65.358599999999996</c:v>
                </c:pt>
                <c:pt idx="30">
                  <c:v>65.541160000000005</c:v>
                </c:pt>
                <c:pt idx="31">
                  <c:v>66.428730000000002</c:v>
                </c:pt>
                <c:pt idx="32">
                  <c:v>68.92595</c:v>
                </c:pt>
                <c:pt idx="33">
                  <c:v>71.136889999999994</c:v>
                </c:pt>
                <c:pt idx="34">
                  <c:v>71.788420000000002</c:v>
                </c:pt>
                <c:pt idx="35">
                  <c:v>69.729730000000004</c:v>
                </c:pt>
                <c:pt idx="36">
                  <c:v>68.122770000000003</c:v>
                </c:pt>
                <c:pt idx="37">
                  <c:v>67.198800000000006</c:v>
                </c:pt>
                <c:pt idx="38">
                  <c:v>67.494320000000002</c:v>
                </c:pt>
                <c:pt idx="39">
                  <c:v>67.901859999999999</c:v>
                </c:pt>
                <c:pt idx="40">
                  <c:v>68.315669999999997</c:v>
                </c:pt>
                <c:pt idx="41">
                  <c:v>69.235249999999994</c:v>
                </c:pt>
                <c:pt idx="42">
                  <c:v>69.616249999999994</c:v>
                </c:pt>
                <c:pt idx="43">
                  <c:v>70.012860000000003</c:v>
                </c:pt>
                <c:pt idx="44">
                  <c:v>70.50761</c:v>
                </c:pt>
                <c:pt idx="45">
                  <c:v>70.704560000000001</c:v>
                </c:pt>
                <c:pt idx="46">
                  <c:v>71.279480000000007</c:v>
                </c:pt>
                <c:pt idx="47">
                  <c:v>72.272729999999996</c:v>
                </c:pt>
                <c:pt idx="48">
                  <c:v>72.278720000000007</c:v>
                </c:pt>
                <c:pt idx="49">
                  <c:v>72.365219999999994</c:v>
                </c:pt>
                <c:pt idx="50">
                  <c:v>72.41216</c:v>
                </c:pt>
                <c:pt idx="51">
                  <c:v>72.199169999999995</c:v>
                </c:pt>
                <c:pt idx="52">
                  <c:v>72.65204</c:v>
                </c:pt>
                <c:pt idx="53">
                  <c:v>70.746570000000006</c:v>
                </c:pt>
                <c:pt idx="54">
                  <c:v>70.548289999999994</c:v>
                </c:pt>
                <c:pt idx="55">
                  <c:v>70.764920000000004</c:v>
                </c:pt>
                <c:pt idx="56">
                  <c:v>71.298069999999996</c:v>
                </c:pt>
                <c:pt idx="57">
                  <c:v>72.02131</c:v>
                </c:pt>
                <c:pt idx="58">
                  <c:v>73.765060000000005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245192"/>
        <c:axId val="229247544"/>
      </c:lineChart>
      <c:catAx>
        <c:axId val="22924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440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2924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3624"/>
        <c:crossesAt val="1"/>
        <c:crossBetween val="midCat"/>
      </c:valAx>
      <c:valAx>
        <c:axId val="229247544"/>
        <c:scaling>
          <c:orientation val="minMax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45192"/>
        <c:crosses val="max"/>
        <c:crossBetween val="between"/>
      </c:valAx>
      <c:catAx>
        <c:axId val="229245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247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521275</xdr:colOff>
      <xdr:row>47</xdr:row>
      <xdr:rowOff>78440</xdr:rowOff>
    </xdr:from>
    <xdr:to>
      <xdr:col>59</xdr:col>
      <xdr:colOff>212911</xdr:colOff>
      <xdr:row>74</xdr:row>
      <xdr:rowOff>145677</xdr:rowOff>
    </xdr:to>
    <xdr:graphicFrame macro="">
      <xdr:nvGraphicFramePr>
        <xdr:cNvPr id="5" name="Chart 4">
          <a:extLst>
            <a:ext uri="{FF2B5EF4-FFF2-40B4-BE49-F238E27FC236}">
              <a16:creationId xmlns="" xmlns:a16="http://schemas.microsoft.com/office/drawing/2014/main" id="{4E4702D0-E083-4830-B888-5F714D202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66</xdr:col>
      <xdr:colOff>362329</xdr:colOff>
      <xdr:row>47</xdr:row>
      <xdr:rowOff>112237</xdr:rowOff>
    </xdr:from>
    <xdr:to>
      <xdr:col>74</xdr:col>
      <xdr:colOff>136330</xdr:colOff>
      <xdr:row>71</xdr:row>
      <xdr:rowOff>114383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C8219307-9D01-4188-B1DE-2BDBE31C2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420819</xdr:colOff>
      <xdr:row>47</xdr:row>
      <xdr:rowOff>89647</xdr:rowOff>
    </xdr:from>
    <xdr:to>
      <xdr:col>66</xdr:col>
      <xdr:colOff>11206</xdr:colOff>
      <xdr:row>74</xdr:row>
      <xdr:rowOff>123265</xdr:rowOff>
    </xdr:to>
    <xdr:graphicFrame macro="">
      <xdr:nvGraphicFramePr>
        <xdr:cNvPr id="7" name="Chart 6">
          <a:extLst>
            <a:ext uri="{FF2B5EF4-FFF2-40B4-BE49-F238E27FC236}">
              <a16:creationId xmlns="" xmlns:a16="http://schemas.microsoft.com/office/drawing/2014/main" id="{B9AC120B-1F92-4447-A138-1EA06410F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519014</xdr:colOff>
      <xdr:row>75</xdr:row>
      <xdr:rowOff>145674</xdr:rowOff>
    </xdr:from>
    <xdr:to>
      <xdr:col>59</xdr:col>
      <xdr:colOff>224117</xdr:colOff>
      <xdr:row>97</xdr:row>
      <xdr:rowOff>78440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id="{540CD22D-7941-47BB-9771-CDBD794F5A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59</xdr:col>
      <xdr:colOff>409565</xdr:colOff>
      <xdr:row>76</xdr:row>
      <xdr:rowOff>11205</xdr:rowOff>
    </xdr:from>
    <xdr:to>
      <xdr:col>65</xdr:col>
      <xdr:colOff>593911</xdr:colOff>
      <xdr:row>97</xdr:row>
      <xdr:rowOff>89647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6BD9D1BA-D3CC-414A-A9BD-CC7F0512E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55</xdr:col>
      <xdr:colOff>490446</xdr:colOff>
      <xdr:row>99</xdr:row>
      <xdr:rowOff>43539</xdr:rowOff>
    </xdr:from>
    <xdr:to>
      <xdr:col>59</xdr:col>
      <xdr:colOff>196546</xdr:colOff>
      <xdr:row>121</xdr:row>
      <xdr:rowOff>43539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EEB08F8D-BCA9-41EF-BD1E-BF62F6CF3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59</xdr:col>
      <xdr:colOff>393667</xdr:colOff>
      <xdr:row>99</xdr:row>
      <xdr:rowOff>44823</xdr:rowOff>
    </xdr:from>
    <xdr:to>
      <xdr:col>65</xdr:col>
      <xdr:colOff>593911</xdr:colOff>
      <xdr:row>121</xdr:row>
      <xdr:rowOff>34372</xdr:rowOff>
    </xdr:to>
    <xdr:graphicFrame macro="">
      <xdr:nvGraphicFramePr>
        <xdr:cNvPr id="11" name="Chart 10">
          <a:extLst>
            <a:ext uri="{FF2B5EF4-FFF2-40B4-BE49-F238E27FC236}">
              <a16:creationId xmlns="" xmlns:a16="http://schemas.microsoft.com/office/drawing/2014/main" id="{AA5D47D2-1AC5-4C13-8444-315810A19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508471</xdr:colOff>
      <xdr:row>122</xdr:row>
      <xdr:rowOff>138280</xdr:rowOff>
    </xdr:from>
    <xdr:to>
      <xdr:col>59</xdr:col>
      <xdr:colOff>204029</xdr:colOff>
      <xdr:row>144</xdr:row>
      <xdr:rowOff>138281</xdr:rowOff>
    </xdr:to>
    <xdr:graphicFrame macro="">
      <xdr:nvGraphicFramePr>
        <xdr:cNvPr id="12" name="Chart 11">
          <a:extLst>
            <a:ext uri="{FF2B5EF4-FFF2-40B4-BE49-F238E27FC236}">
              <a16:creationId xmlns="" xmlns:a16="http://schemas.microsoft.com/office/drawing/2014/main" id="{693684DB-1D53-4F62-8EB0-E46504AA8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59</xdr:col>
      <xdr:colOff>422701</xdr:colOff>
      <xdr:row>123</xdr:row>
      <xdr:rowOff>0</xdr:rowOff>
    </xdr:from>
    <xdr:to>
      <xdr:col>66</xdr:col>
      <xdr:colOff>0</xdr:colOff>
      <xdr:row>144</xdr:row>
      <xdr:rowOff>98552</xdr:rowOff>
    </xdr:to>
    <xdr:graphicFrame macro="">
      <xdr:nvGraphicFramePr>
        <xdr:cNvPr id="13" name="Chart 12">
          <a:extLst>
            <a:ext uri="{FF2B5EF4-FFF2-40B4-BE49-F238E27FC236}">
              <a16:creationId xmlns="" xmlns:a16="http://schemas.microsoft.com/office/drawing/2014/main" id="{29C34B87-6B52-4261-92CC-68C44776B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55</xdr:col>
      <xdr:colOff>455808</xdr:colOff>
      <xdr:row>146</xdr:row>
      <xdr:rowOff>47615</xdr:rowOff>
    </xdr:from>
    <xdr:to>
      <xdr:col>59</xdr:col>
      <xdr:colOff>161908</xdr:colOff>
      <xdr:row>168</xdr:row>
      <xdr:rowOff>47617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ACBF66E1-A4EF-4657-A060-C4C13C6C5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59</xdr:col>
      <xdr:colOff>459373</xdr:colOff>
      <xdr:row>146</xdr:row>
      <xdr:rowOff>11206</xdr:rowOff>
    </xdr:from>
    <xdr:to>
      <xdr:col>65</xdr:col>
      <xdr:colOff>582705</xdr:colOff>
      <xdr:row>167</xdr:row>
      <xdr:rowOff>141847</xdr:rowOff>
    </xdr:to>
    <xdr:graphicFrame macro="">
      <xdr:nvGraphicFramePr>
        <xdr:cNvPr id="15" name="Chart 14">
          <a:extLst>
            <a:ext uri="{FF2B5EF4-FFF2-40B4-BE49-F238E27FC236}">
              <a16:creationId xmlns="" xmlns:a16="http://schemas.microsoft.com/office/drawing/2014/main" id="{5FBF55B1-CB53-427B-8944-C4CEA4317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449696</xdr:colOff>
      <xdr:row>170</xdr:row>
      <xdr:rowOff>25823</xdr:rowOff>
    </xdr:from>
    <xdr:to>
      <xdr:col>59</xdr:col>
      <xdr:colOff>155796</xdr:colOff>
      <xdr:row>192</xdr:row>
      <xdr:rowOff>25822</xdr:rowOff>
    </xdr:to>
    <xdr:graphicFrame macro="">
      <xdr:nvGraphicFramePr>
        <xdr:cNvPr id="16" name="Chart 15">
          <a:extLst>
            <a:ext uri="{FF2B5EF4-FFF2-40B4-BE49-F238E27FC236}">
              <a16:creationId xmlns="" xmlns:a16="http://schemas.microsoft.com/office/drawing/2014/main" id="{08714E33-D907-43A9-867F-7AD49B694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59</xdr:col>
      <xdr:colOff>514231</xdr:colOff>
      <xdr:row>169</xdr:row>
      <xdr:rowOff>145677</xdr:rowOff>
    </xdr:from>
    <xdr:to>
      <xdr:col>66</xdr:col>
      <xdr:colOff>0</xdr:colOff>
      <xdr:row>191</xdr:row>
      <xdr:rowOff>141337</xdr:rowOff>
    </xdr:to>
    <xdr:graphicFrame macro="">
      <xdr:nvGraphicFramePr>
        <xdr:cNvPr id="17" name="Chart 16">
          <a:extLst>
            <a:ext uri="{FF2B5EF4-FFF2-40B4-BE49-F238E27FC236}">
              <a16:creationId xmlns="" xmlns:a16="http://schemas.microsoft.com/office/drawing/2014/main" id="{9EB5E99F-30FE-423B-B674-2F939B7A09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55</xdr:col>
      <xdr:colOff>416079</xdr:colOff>
      <xdr:row>194</xdr:row>
      <xdr:rowOff>48234</xdr:rowOff>
    </xdr:from>
    <xdr:to>
      <xdr:col>59</xdr:col>
      <xdr:colOff>122179</xdr:colOff>
      <xdr:row>216</xdr:row>
      <xdr:rowOff>48235</xdr:rowOff>
    </xdr:to>
    <xdr:graphicFrame macro="">
      <xdr:nvGraphicFramePr>
        <xdr:cNvPr id="18" name="Chart 17">
          <a:extLst>
            <a:ext uri="{FF2B5EF4-FFF2-40B4-BE49-F238E27FC236}">
              <a16:creationId xmlns="" xmlns:a16="http://schemas.microsoft.com/office/drawing/2014/main" id="{6C9C2525-449A-4930-AFF6-411CEAD884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59</xdr:col>
      <xdr:colOff>505725</xdr:colOff>
      <xdr:row>194</xdr:row>
      <xdr:rowOff>78442</xdr:rowOff>
    </xdr:from>
    <xdr:to>
      <xdr:col>65</xdr:col>
      <xdr:colOff>571499</xdr:colOff>
      <xdr:row>216</xdr:row>
      <xdr:rowOff>81854</xdr:rowOff>
    </xdr:to>
    <xdr:graphicFrame macro="">
      <xdr:nvGraphicFramePr>
        <xdr:cNvPr id="21" name="Chart 20">
          <a:extLst>
            <a:ext uri="{FF2B5EF4-FFF2-40B4-BE49-F238E27FC236}">
              <a16:creationId xmlns="" xmlns:a16="http://schemas.microsoft.com/office/drawing/2014/main" id="{721DA9A7-E533-4470-91E9-FD89DEAC5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416079</xdr:colOff>
      <xdr:row>218</xdr:row>
      <xdr:rowOff>14619</xdr:rowOff>
    </xdr:from>
    <xdr:to>
      <xdr:col>59</xdr:col>
      <xdr:colOff>122179</xdr:colOff>
      <xdr:row>240</xdr:row>
      <xdr:rowOff>14617</xdr:rowOff>
    </xdr:to>
    <xdr:graphicFrame macro="">
      <xdr:nvGraphicFramePr>
        <xdr:cNvPr id="22" name="Chart 21">
          <a:extLst>
            <a:ext uri="{FF2B5EF4-FFF2-40B4-BE49-F238E27FC236}">
              <a16:creationId xmlns="" xmlns:a16="http://schemas.microsoft.com/office/drawing/2014/main" id="{90960FB6-0311-4B14-864A-580A91595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59</xdr:col>
      <xdr:colOff>483313</xdr:colOff>
      <xdr:row>218</xdr:row>
      <xdr:rowOff>112059</xdr:rowOff>
    </xdr:from>
    <xdr:to>
      <xdr:col>66</xdr:col>
      <xdr:colOff>56029</xdr:colOff>
      <xdr:row>240</xdr:row>
      <xdr:rowOff>81852</xdr:rowOff>
    </xdr:to>
    <xdr:graphicFrame macro="">
      <xdr:nvGraphicFramePr>
        <xdr:cNvPr id="23" name="Chart 22">
          <a:extLst>
            <a:ext uri="{FF2B5EF4-FFF2-40B4-BE49-F238E27FC236}">
              <a16:creationId xmlns="" xmlns:a16="http://schemas.microsoft.com/office/drawing/2014/main" id="{21B06657-DECA-4B24-8D04-E5503969AB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55</xdr:col>
      <xdr:colOff>485861</xdr:colOff>
      <xdr:row>242</xdr:row>
      <xdr:rowOff>45688</xdr:rowOff>
    </xdr:from>
    <xdr:to>
      <xdr:col>59</xdr:col>
      <xdr:colOff>114029</xdr:colOff>
      <xdr:row>267</xdr:row>
      <xdr:rowOff>140827</xdr:rowOff>
    </xdr:to>
    <xdr:graphicFrame macro="">
      <xdr:nvGraphicFramePr>
        <xdr:cNvPr id="24" name="Chart 23">
          <a:extLst>
            <a:ext uri="{FF2B5EF4-FFF2-40B4-BE49-F238E27FC236}">
              <a16:creationId xmlns="" xmlns:a16="http://schemas.microsoft.com/office/drawing/2014/main" id="{654A5834-2180-4EC0-93DA-37FDDD909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59</xdr:col>
      <xdr:colOff>472972</xdr:colOff>
      <xdr:row>242</xdr:row>
      <xdr:rowOff>44824</xdr:rowOff>
    </xdr:from>
    <xdr:to>
      <xdr:col>66</xdr:col>
      <xdr:colOff>212910</xdr:colOff>
      <xdr:row>267</xdr:row>
      <xdr:rowOff>20109</xdr:rowOff>
    </xdr:to>
    <xdr:graphicFrame macro="">
      <xdr:nvGraphicFramePr>
        <xdr:cNvPr id="25" name="Chart 24">
          <a:extLst>
            <a:ext uri="{FF2B5EF4-FFF2-40B4-BE49-F238E27FC236}">
              <a16:creationId xmlns="" xmlns:a16="http://schemas.microsoft.com/office/drawing/2014/main" id="{74F126D3-C15F-4305-BB0B-B1E43122F0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55</xdr:col>
      <xdr:colOff>1461</xdr:colOff>
      <xdr:row>270</xdr:row>
      <xdr:rowOff>48236</xdr:rowOff>
    </xdr:from>
    <xdr:to>
      <xdr:col>59</xdr:col>
      <xdr:colOff>288583</xdr:colOff>
      <xdr:row>296</xdr:row>
      <xdr:rowOff>82760</xdr:rowOff>
    </xdr:to>
    <xdr:graphicFrame macro="">
      <xdr:nvGraphicFramePr>
        <xdr:cNvPr id="26" name="Chart 25">
          <a:extLst>
            <a:ext uri="{FF2B5EF4-FFF2-40B4-BE49-F238E27FC236}">
              <a16:creationId xmlns="" xmlns:a16="http://schemas.microsoft.com/office/drawing/2014/main" id="{8BAEBF73-EF7A-4C50-9CA3-FD9B8BF59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59</xdr:col>
      <xdr:colOff>596392</xdr:colOff>
      <xdr:row>269</xdr:row>
      <xdr:rowOff>145920</xdr:rowOff>
    </xdr:from>
    <xdr:to>
      <xdr:col>66</xdr:col>
      <xdr:colOff>341203</xdr:colOff>
      <xdr:row>296</xdr:row>
      <xdr:rowOff>32333</xdr:rowOff>
    </xdr:to>
    <xdr:graphicFrame macro="">
      <xdr:nvGraphicFramePr>
        <xdr:cNvPr id="27" name="Chart 26">
          <a:extLst>
            <a:ext uri="{FF2B5EF4-FFF2-40B4-BE49-F238E27FC236}">
              <a16:creationId xmlns="" xmlns:a16="http://schemas.microsoft.com/office/drawing/2014/main" id="{83C04F66-D45F-4360-A83C-A04E8B23A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54</xdr:col>
      <xdr:colOff>564192</xdr:colOff>
      <xdr:row>298</xdr:row>
      <xdr:rowOff>134472</xdr:rowOff>
    </xdr:from>
    <xdr:to>
      <xdr:col>59</xdr:col>
      <xdr:colOff>246195</xdr:colOff>
      <xdr:row>325</xdr:row>
      <xdr:rowOff>20884</xdr:rowOff>
    </xdr:to>
    <xdr:graphicFrame macro="">
      <xdr:nvGraphicFramePr>
        <xdr:cNvPr id="29" name="Chart 28">
          <a:extLst>
            <a:ext uri="{FF2B5EF4-FFF2-40B4-BE49-F238E27FC236}">
              <a16:creationId xmlns="" xmlns:a16="http://schemas.microsoft.com/office/drawing/2014/main" id="{757FCAAE-7B60-49BA-8BA5-68A7DF6F99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59</xdr:col>
      <xdr:colOff>624606</xdr:colOff>
      <xdr:row>298</xdr:row>
      <xdr:rowOff>119856</xdr:rowOff>
    </xdr:from>
    <xdr:to>
      <xdr:col>66</xdr:col>
      <xdr:colOff>370437</xdr:colOff>
      <xdr:row>325</xdr:row>
      <xdr:rowOff>6267</xdr:rowOff>
    </xdr:to>
    <xdr:graphicFrame macro="">
      <xdr:nvGraphicFramePr>
        <xdr:cNvPr id="30" name="Chart 29">
          <a:extLst>
            <a:ext uri="{FF2B5EF4-FFF2-40B4-BE49-F238E27FC236}">
              <a16:creationId xmlns="" xmlns:a16="http://schemas.microsoft.com/office/drawing/2014/main" id="{0CF383D7-AA3C-4BD3-A26F-EEAD041383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55</xdr:col>
      <xdr:colOff>114984</xdr:colOff>
      <xdr:row>327</xdr:row>
      <xdr:rowOff>35081</xdr:rowOff>
    </xdr:from>
    <xdr:to>
      <xdr:col>59</xdr:col>
      <xdr:colOff>402105</xdr:colOff>
      <xdr:row>353</xdr:row>
      <xdr:rowOff>78375</xdr:rowOff>
    </xdr:to>
    <xdr:graphicFrame macro="">
      <xdr:nvGraphicFramePr>
        <xdr:cNvPr id="31" name="Chart 30">
          <a:extLst>
            <a:ext uri="{FF2B5EF4-FFF2-40B4-BE49-F238E27FC236}">
              <a16:creationId xmlns="" xmlns:a16="http://schemas.microsoft.com/office/drawing/2014/main" id="{42ECECBB-1D89-4D64-92AA-08578DA1B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323850</xdr:colOff>
      <xdr:row>3</xdr:row>
      <xdr:rowOff>57149</xdr:rowOff>
    </xdr:from>
    <xdr:to>
      <xdr:col>25</xdr:col>
      <xdr:colOff>238126</xdr:colOff>
      <xdr:row>28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E7E9690-3440-43A1-8579-D2E9BA2E2D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1</xdr:row>
      <xdr:rowOff>266700</xdr:rowOff>
    </xdr:from>
    <xdr:to>
      <xdr:col>21</xdr:col>
      <xdr:colOff>257175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871FF21C-C9A3-4A83-B2EC-339766211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6</xdr:row>
      <xdr:rowOff>47624</xdr:rowOff>
    </xdr:from>
    <xdr:to>
      <xdr:col>21</xdr:col>
      <xdr:colOff>457200</xdr:colOff>
      <xdr:row>26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0D91B76-6C27-458D-81A2-A1AED67EE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457199</xdr:colOff>
      <xdr:row>1</xdr:row>
      <xdr:rowOff>95250</xdr:rowOff>
    </xdr:from>
    <xdr:to>
      <xdr:col>22</xdr:col>
      <xdr:colOff>323850</xdr:colOff>
      <xdr:row>23</xdr:row>
      <xdr:rowOff>152400</xdr:rowOff>
    </xdr:to>
    <xdr:graphicFrame macro="">
      <xdr:nvGraphicFramePr>
        <xdr:cNvPr id="2" name="Диаграмма 2">
          <a:extLst>
            <a:ext uri="{FF2B5EF4-FFF2-40B4-BE49-F238E27FC236}">
              <a16:creationId xmlns="" xmlns:a16="http://schemas.microsoft.com/office/drawing/2014/main" id="{EC682DE5-2567-4ECA-B962-D741FEB7D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476249</xdr:colOff>
      <xdr:row>24</xdr:row>
      <xdr:rowOff>28574</xdr:rowOff>
    </xdr:from>
    <xdr:to>
      <xdr:col>23</xdr:col>
      <xdr:colOff>514350</xdr:colOff>
      <xdr:row>46</xdr:row>
      <xdr:rowOff>76200</xdr:rowOff>
    </xdr:to>
    <xdr:graphicFrame macro="">
      <xdr:nvGraphicFramePr>
        <xdr:cNvPr id="3" name="Диаграмма 14">
          <a:extLst>
            <a:ext uri="{FF2B5EF4-FFF2-40B4-BE49-F238E27FC236}">
              <a16:creationId xmlns="" xmlns:a16="http://schemas.microsoft.com/office/drawing/2014/main" id="{C4A3B1C9-6E5B-4258-93D0-C09F8C2AB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0AA93C-3E2E-4161-9564-BC3F6C5B3A83}">
  <we:reference id="73d20708-c99a-400a-95ae-5f6b394f4054" version="2.0.0.0" store="EXCatalog" storeType="EXCatalog"/>
  <we:alternateReferences>
    <we:reference id="WA104379190" version="2.0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xmlns=""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QNA&amp;Coords=%5bMEASURE%5d&amp;ShowOnWeb=true&amp;Lang=e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stats.oecd.org/OECDStat_Metadata/ShowMetadata.ashx?Dataset=QNA&amp;Coords=%5bFREQUENCY%5d&amp;ShowOnWeb=true&amp;Lang=en" TargetMode="External"/><Relationship Id="rId1" Type="http://schemas.openxmlformats.org/officeDocument/2006/relationships/hyperlink" Target="http://stats.oecd.org/OECDStat_Metadata/ShowMetadata.ashx?Dataset=QNA&amp;Coords=%5bLOCATION%5d.%5bGBR%5d&amp;ShowOnWeb=true&amp;Lang=e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QNA&amp;Coords=%5bLOCATION%5d.%5bGBR%5d,%5bFREQUENCY%5d.%5bQ%5d,%5bMEASURE%5d.%5bCQRSA%5d,%5bSUBJECT%5d.%5bB11%5d&amp;ShowOnWeb=true&amp;Lang=en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hyperlink" Target="http://stats.oecd.org/OECDStat_Metadata/ShowMetadata.ashx?Dataset=QNA&amp;Coords=%5bLOCATION%5d.%5bGBR%5d,%5bFREQUENCY%5d.%5bQ%5d,%5bMEASURE%5d.%5bCQRSA%5d,%5bSUBJECT%5d.%5bP51%5d&amp;ShowOnWeb=true&amp;Lang=en" TargetMode="External"/><Relationship Id="rId2" Type="http://schemas.openxmlformats.org/officeDocument/2006/relationships/hyperlink" Target="http://stats.oecd.org/OECDStat_Metadata/ShowMetadata.ashx?Dataset=QNA&amp;Coords=%5bLOCATION%5d.%5bGBR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GBR%5d,%5bFREQUENCY%5d.%5bQ%5d,%5bMEASURE%5d.%5bCQRSA%5d,%5bSUBJECT%5d.%5bP3S13%5d&amp;ShowOnWeb=true&amp;Lang=en" TargetMode="External"/><Relationship Id="rId5" Type="http://schemas.openxmlformats.org/officeDocument/2006/relationships/hyperlink" Target="http://stats.oecd.org/OECDStat_Metadata/ShowMetadata.ashx?Dataset=QNA&amp;Coords=%5bLOCATION%5d.%5bGBR%5d,%5bFREQUENCY%5d.%5bQ%5d,%5bMEASURE%5d.%5bCQRSA%5d,%5bSUBJECT%5d.%5bP31S14_S15%5d&amp;ShowOnWeb=true&amp;Lang=en" TargetMode="External"/><Relationship Id="rId4" Type="http://schemas.openxmlformats.org/officeDocument/2006/relationships/hyperlink" Target="http://stats.oecd.org/OECDStat_Metadata/ShowMetadata.ashx?Dataset=QNA&amp;Coords=%5bMEASURE%5d&amp;ShowOnWeb=true&amp;Lang=en" TargetMode="External"/><Relationship Id="rId9" Type="http://schemas.openxmlformats.org/officeDocument/2006/relationships/hyperlink" Target="https://stats-1.oecd.org/index.aspx?DatasetCode=QN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://stats.oecd.org/OECDStat_Metadata/ShowMetadata.ashx?Dataset=QNA&amp;Coords=%5bLOCATION%5d.%5bGBR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stats-1.oecd.org/index.aspx?DatasetCode=QNA" TargetMode="External"/><Relationship Id="rId4" Type="http://schemas.openxmlformats.org/officeDocument/2006/relationships/hyperlink" Target="http://stats.oecd.org/OECDStat_Metadata/ShowMetadata.ashx?Dataset=QNA&amp;Coords=%5bMEASURE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-1.oecd.org/index.aspx?DatasetCode=QNA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hyperlink" Target="http://stats.oecd.org/OECDStat_Metadata/ShowMetadata.ashx?Dataset=QNA&amp;Coords=%5bLOCATION%5d.%5bGBR%5d,%5bFREQUENCY%5d.%5bQ%5d,%5bMEASURE%5d.%5bCQRSA%5d,%5bSUBJECT%5d.%5bD2_D3%5d&amp;ShowOnWeb=true&amp;Lang=en" TargetMode="External"/><Relationship Id="rId2" Type="http://schemas.openxmlformats.org/officeDocument/2006/relationships/hyperlink" Target="http://stats.oecd.org/OECDStat_Metadata/ShowMetadata.ashx?Dataset=QNA&amp;Coords=%5bLOCATION%5d.%5bGBR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GBR%5d,%5bFREQUENCY%5d.%5bQ%5d,%5bMEASURE%5d.%5bCQRSA%5d,%5bSUBJECT%5d.%5bB2G_B3G%5d&amp;ShowOnWeb=true&amp;Lang=en" TargetMode="External"/><Relationship Id="rId5" Type="http://schemas.openxmlformats.org/officeDocument/2006/relationships/hyperlink" Target="http://stats.oecd.org/OECDStat_Metadata/ShowMetadata.ashx?Dataset=QNA&amp;Coords=%5bLOCATION%5d.%5bGBR%5d,%5bFREQUENCY%5d.%5bQ%5d,%5bMEASURE%5d.%5bCQRSA%5d,%5bSUBJECT%5d.%5bD1S1%5d&amp;ShowOnWeb=true&amp;Lang=en" TargetMode="External"/><Relationship Id="rId4" Type="http://schemas.openxmlformats.org/officeDocument/2006/relationships/hyperlink" Target="http://stats.oecd.org/OECDStat_Metadata/ShowMetadata.ashx?Dataset=QNA&amp;Coords=%5bMEASURE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2" Type="http://schemas.openxmlformats.org/officeDocument/2006/relationships/hyperlink" Target="http://stats.oecd.org/OECDStat_Metadata/ShowMetadata.ashx?Dataset=QNA&amp;Coords=%5bMEASURE%5d&amp;ShowOnWeb=true&amp;Lang=en" TargetMode="External"/><Relationship Id="rId1" Type="http://schemas.openxmlformats.org/officeDocument/2006/relationships/hyperlink" Target="http://stats.oecd.org/OECDStat_Metadata/ShowMetadata.ashx?Dataset=QNA&amp;Coords=%5bLOCATION%5d.%5bGBR%5d&amp;ShowOnWeb=true&amp;Lang=en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stats.oecd.org/OECDStat_Metadata/ShowMetadata.ashx?Dataset=QNA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QNA&amp;Coords=%5bLOCATION%5d.%5bGBR%5d,%5bFREQUENCY%5d.%5bQ%5d,%5bMEASURE%5d.%5bCQRSA%5d,%5bSUBJECT%5d.%5bB1GVG_U%5d&amp;ShowOnWeb=true&amp;Lang=en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hyperlink" Target="http://stats.oecd.org/OECDStat_Metadata/ShowMetadata.ashx?Dataset=QNA&amp;Coords=%5bLOCATION%5d.%5bGBR%5d,%5bFREQUENCY%5d.%5bQ%5d,%5bMEASURE%5d.%5bCQRSA%5d,%5bSUBJECT%5d.%5bB1GVF%5d&amp;ShowOnWeb=true&amp;Lang=en" TargetMode="External"/><Relationship Id="rId2" Type="http://schemas.openxmlformats.org/officeDocument/2006/relationships/hyperlink" Target="http://stats.oecd.org/OECDStat_Metadata/ShowMetadata.ashx?Dataset=QNA&amp;Coords=%5bLOCATION%5d.%5bGBR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GBR%5d,%5bFREQUENCY%5d.%5bQ%5d,%5bMEASURE%5d.%5bCQRSA%5d,%5bSUBJECT%5d.%5bB1GVB_E%5d&amp;ShowOnWeb=true&amp;Lang=en" TargetMode="External"/><Relationship Id="rId5" Type="http://schemas.openxmlformats.org/officeDocument/2006/relationships/hyperlink" Target="http://stats.oecd.org/OECDStat_Metadata/ShowMetadata.ashx?Dataset=QNA&amp;Coords=%5bLOCATION%5d.%5bGBR%5d,%5bFREQUENCY%5d.%5bQ%5d,%5bMEASURE%5d.%5bCQRSA%5d,%5bSUBJECT%5d.%5bB1GVA%5d&amp;ShowOnWeb=true&amp;Lang=en" TargetMode="External"/><Relationship Id="rId4" Type="http://schemas.openxmlformats.org/officeDocument/2006/relationships/hyperlink" Target="http://stats.oecd.org/OECDStat_Metadata/ShowMetadata.ashx?Dataset=QNA&amp;Coords=%5bMEASURE%5d&amp;ShowOnWeb=true&amp;Lang=en" TargetMode="External"/><Relationship Id="rId9" Type="http://schemas.openxmlformats.org/officeDocument/2006/relationships/hyperlink" Target="https://stats-1.oecd.org/index.aspx?DatasetCode=QN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2" Type="http://schemas.openxmlformats.org/officeDocument/2006/relationships/hyperlink" Target="http://stats.oecd.org/OECDStat_Metadata/ShowMetadata.ashx?Dataset=QNA&amp;Coords=%5bLOCATION%5d.%5bGBR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drawing" Target="../drawings/drawing4.xml"/><Relationship Id="rId5" Type="http://schemas.openxmlformats.org/officeDocument/2006/relationships/hyperlink" Target="https://stats-1.oecd.org/index.aspx?DatasetCode=QNA" TargetMode="External"/><Relationship Id="rId4" Type="http://schemas.openxmlformats.org/officeDocument/2006/relationships/hyperlink" Target="http://stats.oecd.org/OECDStat_Metadata/ShowMetadata.ashx?Dataset=QNA&amp;Coords=%5bMEASURE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ALFS_POP_LABOUR" TargetMode="External"/><Relationship Id="rId2" Type="http://schemas.openxmlformats.org/officeDocument/2006/relationships/hyperlink" Target="http://stats.oecd.org/OECDStat_Metadata/ShowMetadata.ashx?Dataset=ALFS_POP_LABOUR&amp;Coords=%5bLOCATION%5d.%5bGBR%5d&amp;ShowOnWeb=true&amp;Lang=en" TargetMode="External"/><Relationship Id="rId1" Type="http://schemas.openxmlformats.org/officeDocument/2006/relationships/hyperlink" Target="http://stats.oecd.org/OECDStat_Metadata/ShowMetadata.ashx?Dataset=ALFS_POP_LABOUR&amp;ShowOnWeb=true&amp;Lang=en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ALFS_POP_LABOUR" TargetMode="External"/><Relationship Id="rId2" Type="http://schemas.openxmlformats.org/officeDocument/2006/relationships/hyperlink" Target="http://stats.oecd.org/OECDStat_Metadata/ShowMetadata.ashx?Dataset=ALFS_POP_LABOUR&amp;Coords=%5bLOCATION%5d.%5bGBR%5d&amp;ShowOnWeb=true&amp;Lang=en" TargetMode="External"/><Relationship Id="rId1" Type="http://schemas.openxmlformats.org/officeDocument/2006/relationships/hyperlink" Target="http://stats.oecd.org/OECDStat_Metadata/ShowMetadata.ashx?Dataset=ALFS_POP_LABOUR&amp;ShowOnWeb=true&amp;Lang=en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2" Type="http://schemas.openxmlformats.org/officeDocument/2006/relationships/hyperlink" Target="http://stats.oecd.org/OECDStat_Metadata/ShowMetadata.ashx?Dataset=QNA&amp;Coords=%5bMEASURE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5" Type="http://schemas.openxmlformats.org/officeDocument/2006/relationships/hyperlink" Target="https://stats-2.oecd.org/index.aspx?DatasetCode=QNA" TargetMode="External"/><Relationship Id="rId4" Type="http://schemas.openxmlformats.org/officeDocument/2006/relationships/hyperlink" Target="http://stats.oecd.org/OECDStat_Metadata/ShowMetadata.ashx?Dataset=QNA&amp;Coords=%5bLOCATION%5d.%5bGB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277"/>
  <sheetViews>
    <sheetView topLeftCell="BE138" zoomScale="85" zoomScaleNormal="85" workbookViewId="0">
      <selection activeCell="G10" sqref="G10"/>
    </sheetView>
  </sheetViews>
  <sheetFormatPr defaultRowHeight="12.75" x14ac:dyDescent="0.2"/>
  <cols>
    <col min="1" max="1" width="27.42578125" customWidth="1"/>
    <col min="8" max="9" width="9.140625" customWidth="1"/>
    <col min="10" max="10" width="9.85546875" customWidth="1"/>
    <col min="12" max="14" width="9.140625" style="10"/>
    <col min="15" max="15" width="9.7109375" style="10" customWidth="1"/>
    <col min="16" max="18" width="9.140625" style="10"/>
    <col min="19" max="22" width="10.5703125" bestFit="1" customWidth="1"/>
    <col min="30" max="30" width="10.28515625" customWidth="1"/>
    <col min="38" max="38" width="9.42578125" customWidth="1"/>
    <col min="45" max="45" width="9.5703125" customWidth="1"/>
    <col min="50" max="50" width="9.140625" style="46"/>
    <col min="57" max="57" width="18.7109375" bestFit="1" customWidth="1"/>
    <col min="58" max="58" width="26.140625" bestFit="1" customWidth="1"/>
    <col min="59" max="59" width="14.140625" customWidth="1"/>
    <col min="60" max="60" width="12.7109375" bestFit="1" customWidth="1"/>
  </cols>
  <sheetData>
    <row r="1" spans="1:60" ht="12.75" hidden="1" customHeight="1" x14ac:dyDescent="0.2">
      <c r="A1" s="1" t="e">
        <f ca="1">DotStatQuery(#REF!)</f>
        <v>#NAME?</v>
      </c>
    </row>
    <row r="2" spans="1:60" x14ac:dyDescent="0.2">
      <c r="A2" s="105"/>
      <c r="B2" s="122"/>
      <c r="C2" s="122"/>
      <c r="D2" s="122"/>
      <c r="E2" s="122"/>
      <c r="F2" s="122"/>
    </row>
    <row r="3" spans="1:60" ht="12.75" customHeight="1" x14ac:dyDescent="0.2">
      <c r="A3" s="107" t="s">
        <v>2</v>
      </c>
      <c r="B3" s="136" t="s">
        <v>3</v>
      </c>
      <c r="C3" s="137"/>
      <c r="D3" s="137"/>
      <c r="E3" s="137"/>
      <c r="F3" s="137"/>
      <c r="G3" s="137"/>
      <c r="H3" s="137"/>
      <c r="I3" s="137"/>
      <c r="J3" s="137"/>
      <c r="K3" s="138"/>
    </row>
    <row r="4" spans="1:60" x14ac:dyDescent="0.2">
      <c r="A4" s="108" t="s">
        <v>4</v>
      </c>
      <c r="B4" s="135" t="s">
        <v>5</v>
      </c>
      <c r="C4" s="135"/>
      <c r="D4" s="135"/>
      <c r="E4" s="135"/>
      <c r="F4" s="135"/>
      <c r="G4" s="135"/>
      <c r="H4" s="135"/>
      <c r="I4" s="114"/>
      <c r="J4" s="111" t="s">
        <v>447</v>
      </c>
      <c r="K4" s="110" t="s">
        <v>5</v>
      </c>
    </row>
    <row r="5" spans="1:60" ht="94.5" x14ac:dyDescent="0.2">
      <c r="A5" s="109" t="s">
        <v>6</v>
      </c>
      <c r="B5" s="135" t="s">
        <v>7</v>
      </c>
      <c r="C5" s="135"/>
      <c r="D5" s="135"/>
      <c r="E5" s="135"/>
      <c r="F5" s="135"/>
      <c r="G5" s="135"/>
      <c r="H5" s="135"/>
      <c r="I5" s="114"/>
      <c r="J5" s="114"/>
      <c r="K5" s="113" t="s">
        <v>11</v>
      </c>
      <c r="Y5" s="10"/>
      <c r="AG5" s="10"/>
      <c r="AO5" s="10"/>
    </row>
    <row r="6" spans="1:60" ht="21" x14ac:dyDescent="0.2">
      <c r="A6" s="109" t="s">
        <v>8</v>
      </c>
      <c r="B6" s="134" t="s">
        <v>9</v>
      </c>
      <c r="C6" s="134"/>
      <c r="D6" s="134"/>
      <c r="E6" s="134"/>
      <c r="F6" s="134"/>
      <c r="G6" s="134"/>
      <c r="H6" s="134"/>
      <c r="I6" s="104"/>
      <c r="J6" s="113" t="s">
        <v>10</v>
      </c>
      <c r="K6" s="113" t="s">
        <v>459</v>
      </c>
      <c r="Y6" s="10"/>
      <c r="AG6" s="10"/>
      <c r="AO6" s="10"/>
    </row>
    <row r="7" spans="1:60" x14ac:dyDescent="0.2">
      <c r="A7" s="106"/>
      <c r="B7" s="123" t="s">
        <v>12</v>
      </c>
      <c r="C7" s="124"/>
      <c r="D7" s="124"/>
      <c r="E7" s="124"/>
      <c r="F7" s="124"/>
      <c r="G7" s="124"/>
      <c r="H7" s="124"/>
      <c r="I7" s="125"/>
      <c r="J7" s="125"/>
      <c r="K7" s="126"/>
      <c r="L7" s="127" t="s">
        <v>13</v>
      </c>
      <c r="M7" s="128"/>
      <c r="N7" s="128"/>
      <c r="O7" s="128"/>
      <c r="P7" s="128"/>
      <c r="Q7" s="128"/>
      <c r="R7" s="129"/>
      <c r="S7" s="131" t="s">
        <v>14</v>
      </c>
      <c r="T7" s="132"/>
      <c r="U7" s="132"/>
      <c r="V7" s="132"/>
      <c r="W7" s="132"/>
      <c r="X7" s="132"/>
      <c r="Y7" s="133"/>
      <c r="Z7" s="16" t="s">
        <v>15</v>
      </c>
      <c r="AA7" s="130" t="s">
        <v>16</v>
      </c>
      <c r="AB7" s="130"/>
      <c r="AC7" s="130"/>
      <c r="AD7" s="130"/>
      <c r="AE7" s="130"/>
      <c r="AF7" s="130"/>
      <c r="AG7" s="130"/>
      <c r="AH7" s="17"/>
      <c r="AI7" s="131" t="s">
        <v>17</v>
      </c>
      <c r="AJ7" s="132"/>
      <c r="AK7" s="132"/>
      <c r="AL7" s="132"/>
      <c r="AM7" s="132"/>
      <c r="AN7" s="132"/>
      <c r="AO7" s="133"/>
      <c r="AP7" s="115" t="s">
        <v>18</v>
      </c>
      <c r="AQ7" s="116"/>
      <c r="AR7" s="116"/>
      <c r="AS7" s="116"/>
      <c r="AT7" s="116"/>
      <c r="AU7" s="116"/>
      <c r="AV7" s="117"/>
      <c r="AW7" s="118" t="s">
        <v>19</v>
      </c>
      <c r="AX7" s="119"/>
      <c r="AY7" s="119"/>
      <c r="AZ7" s="119"/>
      <c r="BA7" s="119"/>
      <c r="BB7" s="119"/>
      <c r="BC7" s="120"/>
      <c r="BD7" s="18"/>
    </row>
    <row r="8" spans="1:60" ht="51" customHeight="1" x14ac:dyDescent="0.2">
      <c r="A8" s="19" t="s">
        <v>20</v>
      </c>
      <c r="B8" s="30" t="s">
        <v>21</v>
      </c>
      <c r="C8" s="30" t="s">
        <v>22</v>
      </c>
      <c r="D8" s="30" t="s">
        <v>23</v>
      </c>
      <c r="E8" s="30" t="s">
        <v>24</v>
      </c>
      <c r="F8" s="30" t="s">
        <v>25</v>
      </c>
      <c r="G8" s="20" t="s">
        <v>26</v>
      </c>
      <c r="H8" s="20" t="s">
        <v>27</v>
      </c>
      <c r="I8" s="41" t="s">
        <v>20</v>
      </c>
      <c r="J8" s="21" t="s">
        <v>28</v>
      </c>
      <c r="K8" s="42" t="s">
        <v>29</v>
      </c>
      <c r="L8" s="22" t="s">
        <v>30</v>
      </c>
      <c r="M8" s="23" t="s">
        <v>31</v>
      </c>
      <c r="N8" s="23" t="s">
        <v>32</v>
      </c>
      <c r="O8" s="23" t="s">
        <v>33</v>
      </c>
      <c r="P8" s="23" t="s">
        <v>34</v>
      </c>
      <c r="Q8" s="23" t="s">
        <v>35</v>
      </c>
      <c r="R8" s="23" t="s">
        <v>36</v>
      </c>
      <c r="S8" s="24" t="s">
        <v>37</v>
      </c>
      <c r="T8" s="25" t="s">
        <v>38</v>
      </c>
      <c r="U8" s="25" t="s">
        <v>39</v>
      </c>
      <c r="V8" s="25" t="s">
        <v>40</v>
      </c>
      <c r="W8" s="25" t="s">
        <v>41</v>
      </c>
      <c r="X8" s="25" t="s">
        <v>42</v>
      </c>
      <c r="Y8" s="25" t="s">
        <v>43</v>
      </c>
      <c r="Z8" s="26" t="s">
        <v>44</v>
      </c>
      <c r="AA8" s="23" t="s">
        <v>37</v>
      </c>
      <c r="AB8" s="23" t="s">
        <v>461</v>
      </c>
      <c r="AC8" s="45" t="s">
        <v>462</v>
      </c>
      <c r="AD8" s="23" t="s">
        <v>463</v>
      </c>
      <c r="AE8" s="23" t="s">
        <v>464</v>
      </c>
      <c r="AF8" s="23" t="s">
        <v>465</v>
      </c>
      <c r="AG8" s="23" t="s">
        <v>466</v>
      </c>
      <c r="AH8" s="27" t="s">
        <v>46</v>
      </c>
      <c r="AI8" s="43" t="s">
        <v>47</v>
      </c>
      <c r="AJ8" s="43" t="s">
        <v>48</v>
      </c>
      <c r="AK8" s="43" t="s">
        <v>49</v>
      </c>
      <c r="AL8" s="43" t="s">
        <v>50</v>
      </c>
      <c r="AM8" s="43" t="s">
        <v>51</v>
      </c>
      <c r="AN8" s="43" t="s">
        <v>52</v>
      </c>
      <c r="AO8" s="44" t="s">
        <v>45</v>
      </c>
      <c r="AP8" s="45" t="s">
        <v>47</v>
      </c>
      <c r="AQ8" s="45" t="s">
        <v>53</v>
      </c>
      <c r="AR8" s="45" t="s">
        <v>54</v>
      </c>
      <c r="AS8" s="45" t="s">
        <v>55</v>
      </c>
      <c r="AT8" s="45" t="s">
        <v>56</v>
      </c>
      <c r="AU8" s="45" t="s">
        <v>57</v>
      </c>
      <c r="AV8" s="45" t="s">
        <v>45</v>
      </c>
      <c r="AW8" s="43" t="s">
        <v>20</v>
      </c>
      <c r="AX8" s="43" t="s">
        <v>58</v>
      </c>
      <c r="AY8" s="43" t="s">
        <v>19</v>
      </c>
      <c r="AZ8" s="43" t="s">
        <v>59</v>
      </c>
      <c r="BA8" s="43" t="s">
        <v>60</v>
      </c>
      <c r="BB8" s="43" t="s">
        <v>17</v>
      </c>
      <c r="BC8" s="43" t="s">
        <v>61</v>
      </c>
      <c r="BD8" s="18"/>
    </row>
    <row r="9" spans="1:60" x14ac:dyDescent="0.2">
      <c r="A9" s="6" t="s">
        <v>62</v>
      </c>
      <c r="B9" s="7">
        <v>4664</v>
      </c>
      <c r="C9" s="7">
        <v>3193</v>
      </c>
      <c r="D9" s="7">
        <v>817</v>
      </c>
      <c r="E9" s="7">
        <v>640</v>
      </c>
      <c r="F9" s="7">
        <v>-76</v>
      </c>
      <c r="G9" s="7">
        <v>2731</v>
      </c>
      <c r="H9" s="7">
        <v>484</v>
      </c>
      <c r="I9" s="6" t="s">
        <v>63</v>
      </c>
      <c r="J9" s="11">
        <v>23149</v>
      </c>
      <c r="K9" s="11">
        <v>4</v>
      </c>
      <c r="L9" s="10">
        <f>$B9*100/$K9</f>
        <v>116600</v>
      </c>
      <c r="M9" s="10">
        <f t="shared" ref="M9:R9" si="0">C9*100/$K9</f>
        <v>79825</v>
      </c>
      <c r="N9" s="10">
        <f t="shared" si="0"/>
        <v>20425</v>
      </c>
      <c r="O9" s="10">
        <f t="shared" si="0"/>
        <v>16000</v>
      </c>
      <c r="P9" s="10">
        <f t="shared" si="0"/>
        <v>-1900</v>
      </c>
      <c r="Q9" s="10">
        <f t="shared" si="0"/>
        <v>68275</v>
      </c>
      <c r="R9" s="10">
        <f t="shared" si="0"/>
        <v>12100</v>
      </c>
      <c r="S9" s="13">
        <f>LN(L9)</f>
        <v>11.666504552898529</v>
      </c>
      <c r="T9" s="13">
        <f>LN(M9)</f>
        <v>11.287592017582982</v>
      </c>
      <c r="U9" s="14">
        <f>LN(N9)</f>
        <v>9.9245149197282032</v>
      </c>
      <c r="V9" s="14">
        <f t="shared" ref="V9" si="1">LN(O9)</f>
        <v>9.6803440012219184</v>
      </c>
      <c r="W9" s="14">
        <f t="shared" ref="W9:W72" si="2">LN(Q9)</f>
        <v>11.131298946341905</v>
      </c>
      <c r="X9" s="14">
        <f t="shared" ref="X9:X72" si="3">LN(R9)</f>
        <v>9.4009607315848331</v>
      </c>
      <c r="Y9" s="14">
        <f t="shared" ref="Y9:Y72" si="4">LN(K9)</f>
        <v>1.3862943611198906</v>
      </c>
      <c r="Z9">
        <v>1</v>
      </c>
      <c r="AA9" s="14">
        <f>Z9*$BF$14+$BG$14</f>
        <v>11.734344421894793</v>
      </c>
      <c r="AB9" s="14">
        <f>Z9*$BF$15+$BG$15</f>
        <v>11.279574903376867</v>
      </c>
      <c r="AC9" s="14">
        <f>Z9*$BF$16+$BG$16</f>
        <v>9.9067315417000881</v>
      </c>
      <c r="AD9" s="14">
        <f>Z9*$BF$17+$BG$17</f>
        <v>10.09957025446203</v>
      </c>
      <c r="AE9" s="14">
        <f>Z9*$BF$18+$BG$18</f>
        <v>11.178054928776293</v>
      </c>
      <c r="AF9" s="14">
        <f>Z9*$BF$19+$BG$19</f>
        <v>9.4112531049913279</v>
      </c>
      <c r="AG9" s="29">
        <f>Z9*$BF$21+$BG$21</f>
        <v>1.4978640850480693</v>
      </c>
      <c r="AI9" cm="1">
        <f t="array" ref="AI9:AI274">[1]!hp(S9:S274,1600)</f>
        <v>11.658299765285522</v>
      </c>
      <c r="AJ9" cm="1">
        <f t="array" ref="AJ9:AJ274">[1]!hp(T9:T274,1600)</f>
        <v>11.270361892138871</v>
      </c>
      <c r="AK9" cm="1">
        <f t="array" ref="AK9:AK274">[1]!hp(U9:U274,1600)</f>
        <v>9.8892487158619176</v>
      </c>
      <c r="AL9" cm="1">
        <f t="array" ref="AL9:AL274">[1]!hp(V9:V274,1600)</f>
        <v>9.7118299832210386</v>
      </c>
      <c r="AM9" cm="1">
        <f t="array" ref="AM9:AM274">[1]!hp(W9:W274,1600)</f>
        <v>11.131897275308747</v>
      </c>
      <c r="AN9" cm="1">
        <f t="array" ref="AN9:AN274">[1]!hp(X9:X274,1600)</f>
        <v>9.4166129373733156</v>
      </c>
      <c r="AO9" cm="1">
        <f t="array" ref="AO9:AO274">[1]!hp(Y9:Y274,1600)</f>
        <v>1.4080768915677868</v>
      </c>
      <c r="AP9" s="14">
        <f t="shared" ref="AP9:AV9" si="5">S9-AI9</f>
        <v>8.2047876130069142E-3</v>
      </c>
      <c r="AQ9" s="14">
        <f t="shared" si="5"/>
        <v>1.7230125444111621E-2</v>
      </c>
      <c r="AR9" s="14">
        <f t="shared" si="5"/>
        <v>3.526620386628565E-2</v>
      </c>
      <c r="AS9" s="14">
        <f t="shared" si="5"/>
        <v>-3.1485981999120227E-2</v>
      </c>
      <c r="AT9" s="14">
        <f t="shared" si="5"/>
        <v>-5.9832896684142156E-4</v>
      </c>
      <c r="AU9" s="14">
        <f t="shared" si="5"/>
        <v>-1.5652205788482476E-2</v>
      </c>
      <c r="AV9" s="14">
        <f t="shared" si="5"/>
        <v>-2.1782530447896242E-2</v>
      </c>
      <c r="AW9" s="6" t="s">
        <v>63</v>
      </c>
      <c r="AX9" s="47">
        <v>1</v>
      </c>
      <c r="AY9" s="11">
        <v>23149</v>
      </c>
      <c r="AZ9" s="14" cm="1">
        <f t="array" ref="AZ9:AZ68">LN(AY9:AY68)</f>
        <v>10.049706862037105</v>
      </c>
      <c r="BA9" s="14">
        <f>AX9*$BF$20+$BG$20</f>
        <v>10.035047099647672</v>
      </c>
      <c r="BB9" s="14" cm="1">
        <f t="array" ref="BB9:BB68">[1]!hp(AZ9:AZ68, 400)</f>
        <v>10.05271112996628</v>
      </c>
      <c r="BC9" s="14">
        <f>AZ9-BB9</f>
        <v>-3.004267929174631E-3</v>
      </c>
    </row>
    <row r="10" spans="1:60" x14ac:dyDescent="0.2">
      <c r="A10" s="6" t="s">
        <v>64</v>
      </c>
      <c r="B10" s="8">
        <v>4687</v>
      </c>
      <c r="C10" s="8">
        <v>3226</v>
      </c>
      <c r="D10" s="8">
        <v>800</v>
      </c>
      <c r="E10" s="8">
        <v>666</v>
      </c>
      <c r="F10" s="8">
        <v>-70</v>
      </c>
      <c r="G10" s="8">
        <v>2792</v>
      </c>
      <c r="H10" s="8">
        <v>502</v>
      </c>
      <c r="I10" s="6" t="s">
        <v>65</v>
      </c>
      <c r="J10" s="12">
        <v>23237</v>
      </c>
      <c r="K10" s="12">
        <v>4</v>
      </c>
      <c r="L10" s="10">
        <f t="shared" ref="L10:L72" si="6">$B10*100/$K10</f>
        <v>117175</v>
      </c>
      <c r="M10" s="10">
        <f t="shared" ref="M10:M73" si="7">C10*100/$K10</f>
        <v>80650</v>
      </c>
      <c r="N10" s="10">
        <f t="shared" ref="N10:N73" si="8">D10*100/$K10</f>
        <v>20000</v>
      </c>
      <c r="O10" s="10">
        <f t="shared" ref="O10:O73" si="9">E10*100/$K10</f>
        <v>16650</v>
      </c>
      <c r="P10" s="10">
        <f t="shared" ref="P10:P73" si="10">F10*100/$K10</f>
        <v>-1750</v>
      </c>
      <c r="Q10" s="10">
        <f t="shared" ref="Q10:Q73" si="11">G10*100/$K10</f>
        <v>69800</v>
      </c>
      <c r="R10" s="10">
        <f t="shared" ref="R10:R73" si="12">H10*100/$K10</f>
        <v>12550</v>
      </c>
      <c r="S10" s="13">
        <f t="shared" ref="S10:S73" si="13">LN(L10)</f>
        <v>11.671423822790906</v>
      </c>
      <c r="T10" s="13">
        <f t="shared" ref="T10:T73" si="14">LN(M10)</f>
        <v>11.297874083553355</v>
      </c>
      <c r="U10" s="14">
        <f t="shared" ref="U10:U73" si="15">LN(N10)</f>
        <v>9.9034875525361272</v>
      </c>
      <c r="V10" s="14">
        <f t="shared" ref="V10:V73" si="16">LN(O10)</f>
        <v>9.7201654954085903</v>
      </c>
      <c r="W10" s="14">
        <f t="shared" si="2"/>
        <v>11.153389288750464</v>
      </c>
      <c r="X10" s="14">
        <f t="shared" si="3"/>
        <v>9.4374759445599299</v>
      </c>
      <c r="Y10" s="14">
        <f t="shared" si="4"/>
        <v>1.3862943611198906</v>
      </c>
      <c r="Z10">
        <v>2</v>
      </c>
      <c r="AA10" s="14">
        <f t="shared" ref="AA10:AA73" si="17">Z10*$BF$14+$BG$14</f>
        <v>11.740338044706037</v>
      </c>
      <c r="AB10" s="14">
        <f t="shared" ref="AB10:AB73" si="18">Z10*$BF$15+$BG$15</f>
        <v>11.285586056349288</v>
      </c>
      <c r="AC10" s="14">
        <f t="shared" ref="AC10:AC73" si="19">Z10*$BF$16+$BG$16</f>
        <v>9.9135730322625104</v>
      </c>
      <c r="AD10" s="14">
        <f t="shared" ref="AD10:AD73" si="20">Z10*$BF$17+$BG$17</f>
        <v>10.105195735992055</v>
      </c>
      <c r="AE10" s="14">
        <f t="shared" ref="AE10:AE73" si="21">Z10*$BF$18+$BG$18</f>
        <v>11.183249974437013</v>
      </c>
      <c r="AF10" s="14">
        <f t="shared" ref="AF10:AF73" si="22">Z10*$BF$19+$BG$19</f>
        <v>9.4176109277008067</v>
      </c>
      <c r="AG10" s="14">
        <f t="shared" ref="AG10:AG73" si="23">Z10*$BF$21+$BG$21</f>
        <v>1.5119991773589114</v>
      </c>
      <c r="AI10">
        <v>11.66385055517331</v>
      </c>
      <c r="AJ10">
        <v>11.274130063926449</v>
      </c>
      <c r="AK10">
        <v>9.8911545001875094</v>
      </c>
      <c r="AL10">
        <v>9.7272844671602119</v>
      </c>
      <c r="AM10">
        <v>11.136846784807428</v>
      </c>
      <c r="AN10">
        <v>9.4166252518469094</v>
      </c>
      <c r="AO10">
        <v>1.4181779672093888</v>
      </c>
      <c r="AP10" s="14">
        <f t="shared" ref="AP10:AP73" si="24">S10-AI10</f>
        <v>7.5732676175963576E-3</v>
      </c>
      <c r="AQ10" s="14">
        <f t="shared" ref="AQ10:AQ73" si="25">T10-AJ10</f>
        <v>2.37440196269052E-2</v>
      </c>
      <c r="AR10" s="14">
        <f t="shared" ref="AR10:AR73" si="26">U10-AK10</f>
        <v>1.2333052348617812E-2</v>
      </c>
      <c r="AS10" s="14">
        <f t="shared" ref="AS10:AS73" si="27">V10-AL10</f>
        <v>-7.1189717516215723E-3</v>
      </c>
      <c r="AT10" s="14">
        <f t="shared" ref="AT10:AT73" si="28">W10-AM10</f>
        <v>1.6542503943036024E-2</v>
      </c>
      <c r="AU10" s="14">
        <f t="shared" ref="AU10:AU73" si="29">X10-AN10</f>
        <v>2.0850692713020536E-2</v>
      </c>
      <c r="AV10" s="14">
        <f t="shared" ref="AV10:AV73" si="30">Y10-AO10</f>
        <v>-3.1883606089498251E-2</v>
      </c>
      <c r="AW10" s="6" t="s">
        <v>65</v>
      </c>
      <c r="AX10" s="47">
        <v>2</v>
      </c>
      <c r="AY10" s="12">
        <v>23237</v>
      </c>
      <c r="AZ10" s="14">
        <v>10.053501114853614</v>
      </c>
      <c r="BA10" s="14">
        <f t="shared" ref="BA10:BA68" si="31">AX10*$BF$20+$BG$20</f>
        <v>10.039119852533483</v>
      </c>
      <c r="BB10" s="14">
        <v>10.058352634825935</v>
      </c>
      <c r="BC10" s="14">
        <f t="shared" ref="BC10:BC68" si="32">AZ10-BB10</f>
        <v>-4.8515199723215829E-3</v>
      </c>
    </row>
    <row r="11" spans="1:60" x14ac:dyDescent="0.2">
      <c r="A11" s="6" t="s">
        <v>66</v>
      </c>
      <c r="B11" s="7">
        <v>4860</v>
      </c>
      <c r="C11" s="7">
        <v>3309</v>
      </c>
      <c r="D11" s="7">
        <v>820</v>
      </c>
      <c r="E11" s="7">
        <v>706</v>
      </c>
      <c r="F11" s="7">
        <v>-77</v>
      </c>
      <c r="G11" s="7">
        <v>2859</v>
      </c>
      <c r="H11" s="7">
        <v>527</v>
      </c>
      <c r="I11" s="6" t="s">
        <v>67</v>
      </c>
      <c r="J11" s="11">
        <v>23060</v>
      </c>
      <c r="K11" s="11">
        <v>4.0999999999999996</v>
      </c>
      <c r="L11" s="10">
        <f t="shared" si="6"/>
        <v>118536.58536585367</v>
      </c>
      <c r="M11" s="10">
        <f t="shared" si="7"/>
        <v>80707.317073170736</v>
      </c>
      <c r="N11" s="10">
        <f t="shared" si="8"/>
        <v>20000</v>
      </c>
      <c r="O11" s="10">
        <f t="shared" si="9"/>
        <v>17219.512195121952</v>
      </c>
      <c r="P11" s="10">
        <f t="shared" si="10"/>
        <v>-1878.0487804878051</v>
      </c>
      <c r="Q11" s="10">
        <f t="shared" si="11"/>
        <v>69731.707317073175</v>
      </c>
      <c r="R11" s="10">
        <f t="shared" si="12"/>
        <v>12853.658536585366</v>
      </c>
      <c r="S11" s="13">
        <f t="shared" si="13"/>
        <v>11.682976929172369</v>
      </c>
      <c r="T11" s="13">
        <f t="shared" si="14"/>
        <v>11.298584520199441</v>
      </c>
      <c r="U11" s="14">
        <f t="shared" si="15"/>
        <v>9.9034875525361272</v>
      </c>
      <c r="V11" s="14">
        <f t="shared" si="16"/>
        <v>9.7537984497710717</v>
      </c>
      <c r="W11" s="14">
        <f t="shared" si="2"/>
        <v>11.152410404600142</v>
      </c>
      <c r="X11" s="14">
        <f t="shared" si="3"/>
        <v>9.4613837608191922</v>
      </c>
      <c r="Y11" s="14">
        <f t="shared" si="4"/>
        <v>1.410986973710262</v>
      </c>
      <c r="Z11">
        <v>3</v>
      </c>
      <c r="AA11" s="14">
        <f t="shared" si="17"/>
        <v>11.74633166751728</v>
      </c>
      <c r="AB11" s="14">
        <f t="shared" si="18"/>
        <v>11.291597209321708</v>
      </c>
      <c r="AC11" s="14">
        <f t="shared" si="19"/>
        <v>9.920414522824931</v>
      </c>
      <c r="AD11" s="14">
        <f t="shared" si="20"/>
        <v>10.110821217522078</v>
      </c>
      <c r="AE11" s="14">
        <f t="shared" si="21"/>
        <v>11.188445020097731</v>
      </c>
      <c r="AF11" s="14">
        <f t="shared" si="22"/>
        <v>9.4239687504102836</v>
      </c>
      <c r="AG11" s="14">
        <f t="shared" si="23"/>
        <v>1.5261342696697537</v>
      </c>
      <c r="AI11">
        <v>11.669406473053357</v>
      </c>
      <c r="AJ11">
        <v>11.277909004542432</v>
      </c>
      <c r="AK11">
        <v>9.8930823258905178</v>
      </c>
      <c r="AL11">
        <v>9.7427192723606364</v>
      </c>
      <c r="AM11">
        <v>11.141795920350505</v>
      </c>
      <c r="AN11">
        <v>9.4166277836918848</v>
      </c>
      <c r="AO11">
        <v>1.4282654287694609</v>
      </c>
      <c r="AP11" s="14">
        <f t="shared" si="24"/>
        <v>1.357045611901242E-2</v>
      </c>
      <c r="AQ11" s="14">
        <f t="shared" si="25"/>
        <v>2.0675515657009313E-2</v>
      </c>
      <c r="AR11" s="14">
        <f t="shared" si="26"/>
        <v>1.0405226645609389E-2</v>
      </c>
      <c r="AS11" s="14">
        <f t="shared" si="27"/>
        <v>1.1079177410435292E-2</v>
      </c>
      <c r="AT11" s="14">
        <f t="shared" si="28"/>
        <v>1.0614484249636291E-2</v>
      </c>
      <c r="AU11" s="14">
        <f t="shared" si="29"/>
        <v>4.4755977127307389E-2</v>
      </c>
      <c r="AV11" s="14">
        <f t="shared" si="30"/>
        <v>-1.7278455059198894E-2</v>
      </c>
      <c r="AW11" s="6" t="s">
        <v>67</v>
      </c>
      <c r="AX11" s="47">
        <v>3</v>
      </c>
      <c r="AY11" s="11">
        <v>23060</v>
      </c>
      <c r="AZ11" s="14">
        <v>10.04585479382305</v>
      </c>
      <c r="BA11" s="14">
        <f t="shared" si="31"/>
        <v>10.043192605419295</v>
      </c>
      <c r="BB11" s="14">
        <v>10.063986629015767</v>
      </c>
      <c r="BC11" s="14">
        <f t="shared" si="32"/>
        <v>-1.8131835192717105E-2</v>
      </c>
    </row>
    <row r="12" spans="1:60" ht="12.75" customHeight="1" x14ac:dyDescent="0.2">
      <c r="A12" s="6" t="s">
        <v>68</v>
      </c>
      <c r="B12" s="8">
        <v>4949</v>
      </c>
      <c r="C12" s="8">
        <v>3372</v>
      </c>
      <c r="D12" s="8">
        <v>812</v>
      </c>
      <c r="E12" s="8">
        <v>729</v>
      </c>
      <c r="F12" s="8">
        <v>-54</v>
      </c>
      <c r="G12" s="8">
        <v>2914</v>
      </c>
      <c r="H12" s="8">
        <v>516</v>
      </c>
      <c r="I12" s="6" t="s">
        <v>69</v>
      </c>
      <c r="J12" s="12">
        <v>23187</v>
      </c>
      <c r="K12" s="12">
        <v>4.2</v>
      </c>
      <c r="L12" s="10">
        <f t="shared" si="6"/>
        <v>117833.33333333333</v>
      </c>
      <c r="M12" s="10">
        <f t="shared" si="7"/>
        <v>80285.714285714275</v>
      </c>
      <c r="N12" s="10">
        <f t="shared" si="8"/>
        <v>19333.333333333332</v>
      </c>
      <c r="O12" s="10">
        <f t="shared" si="9"/>
        <v>17357.142857142855</v>
      </c>
      <c r="P12" s="10">
        <f t="shared" si="10"/>
        <v>-1285.7142857142856</v>
      </c>
      <c r="Q12" s="10">
        <f t="shared" si="11"/>
        <v>69380.952380952382</v>
      </c>
      <c r="R12" s="10">
        <f t="shared" si="12"/>
        <v>12285.714285714284</v>
      </c>
      <c r="S12" s="13">
        <f t="shared" si="13"/>
        <v>11.677026475650655</v>
      </c>
      <c r="T12" s="13">
        <f t="shared" si="14"/>
        <v>11.293346979820514</v>
      </c>
      <c r="U12" s="14">
        <f t="shared" si="15"/>
        <v>9.8695860008604459</v>
      </c>
      <c r="V12" s="14">
        <f t="shared" si="16"/>
        <v>9.7617593927074271</v>
      </c>
      <c r="W12" s="14">
        <f t="shared" si="2"/>
        <v>11.147367647453919</v>
      </c>
      <c r="X12" s="14">
        <f t="shared" si="3"/>
        <v>9.4161924261803307</v>
      </c>
      <c r="Y12" s="14">
        <f t="shared" si="4"/>
        <v>1.4350845252893227</v>
      </c>
      <c r="Z12">
        <v>4</v>
      </c>
      <c r="AA12" s="14">
        <f t="shared" si="17"/>
        <v>11.752325290328525</v>
      </c>
      <c r="AB12" s="14">
        <f t="shared" si="18"/>
        <v>11.297608362294127</v>
      </c>
      <c r="AC12" s="14">
        <f t="shared" si="19"/>
        <v>9.9272560133873515</v>
      </c>
      <c r="AD12" s="14">
        <f t="shared" si="20"/>
        <v>10.116446699052103</v>
      </c>
      <c r="AE12" s="14">
        <f t="shared" si="21"/>
        <v>11.19364006575845</v>
      </c>
      <c r="AF12" s="14">
        <f t="shared" si="22"/>
        <v>9.4303265731197623</v>
      </c>
      <c r="AG12" s="14">
        <f t="shared" si="23"/>
        <v>1.5402693619805961</v>
      </c>
      <c r="AH12">
        <f t="shared" ref="AH12:AH75" si="33">SUM(S9:S15)/7</f>
        <v>11.683096491595283</v>
      </c>
      <c r="AI12">
        <v>11.67497738021018</v>
      </c>
      <c r="AJ12">
        <v>11.281724322827484</v>
      </c>
      <c r="AK12">
        <v>9.8950619425060768</v>
      </c>
      <c r="AL12">
        <v>9.7581102707262168</v>
      </c>
      <c r="AM12">
        <v>11.146754647047338</v>
      </c>
      <c r="AN12">
        <v>9.4166237819625689</v>
      </c>
      <c r="AO12">
        <v>1.4383057349126671</v>
      </c>
      <c r="AP12" s="14">
        <f t="shared" si="24"/>
        <v>2.049095440474602E-3</v>
      </c>
      <c r="AQ12" s="14">
        <f t="shared" si="25"/>
        <v>1.1622656993029779E-2</v>
      </c>
      <c r="AR12" s="14">
        <f t="shared" si="26"/>
        <v>-2.547594164563094E-2</v>
      </c>
      <c r="AS12" s="14">
        <f t="shared" si="27"/>
        <v>3.6491219812102571E-3</v>
      </c>
      <c r="AT12" s="14">
        <f t="shared" si="28"/>
        <v>6.1300040658096577E-4</v>
      </c>
      <c r="AU12" s="14">
        <f t="shared" si="29"/>
        <v>-4.3135578223818527E-4</v>
      </c>
      <c r="AV12" s="14">
        <f t="shared" si="30"/>
        <v>-3.2212096233443788E-3</v>
      </c>
      <c r="AW12" s="6" t="s">
        <v>69</v>
      </c>
      <c r="AX12" s="47">
        <v>4</v>
      </c>
      <c r="AY12" s="12">
        <v>23187</v>
      </c>
      <c r="AZ12" s="14">
        <v>10.051347055774981</v>
      </c>
      <c r="BA12" s="14">
        <f t="shared" si="31"/>
        <v>10.047265358305106</v>
      </c>
      <c r="BB12" s="14">
        <v>10.069593473066025</v>
      </c>
      <c r="BC12" s="14">
        <f t="shared" si="32"/>
        <v>-1.8246417291043926E-2</v>
      </c>
    </row>
    <row r="13" spans="1:60" x14ac:dyDescent="0.2">
      <c r="A13" s="6" t="s">
        <v>70</v>
      </c>
      <c r="B13" s="7">
        <v>5083</v>
      </c>
      <c r="C13" s="7">
        <v>3391</v>
      </c>
      <c r="D13" s="7">
        <v>839</v>
      </c>
      <c r="E13" s="7">
        <v>752</v>
      </c>
      <c r="F13" s="7">
        <v>-1</v>
      </c>
      <c r="G13" s="7">
        <v>2984</v>
      </c>
      <c r="H13" s="7">
        <v>519</v>
      </c>
      <c r="I13" s="6" t="s">
        <v>71</v>
      </c>
      <c r="J13" s="11">
        <v>23660</v>
      </c>
      <c r="K13" s="11">
        <v>4.2</v>
      </c>
      <c r="L13" s="10">
        <f t="shared" si="6"/>
        <v>121023.80952380951</v>
      </c>
      <c r="M13" s="10">
        <f t="shared" si="7"/>
        <v>80738.095238095237</v>
      </c>
      <c r="N13" s="10">
        <f t="shared" si="8"/>
        <v>19976.190476190477</v>
      </c>
      <c r="O13" s="10">
        <f t="shared" si="9"/>
        <v>17904.761904761905</v>
      </c>
      <c r="P13" s="10">
        <f t="shared" si="10"/>
        <v>-23.80952380952381</v>
      </c>
      <c r="Q13" s="10">
        <f t="shared" si="11"/>
        <v>71047.619047619039</v>
      </c>
      <c r="R13" s="10">
        <f t="shared" si="12"/>
        <v>12357.142857142857</v>
      </c>
      <c r="S13" s="13">
        <f t="shared" si="13"/>
        <v>11.703742578145672</v>
      </c>
      <c r="T13" s="13">
        <f t="shared" si="14"/>
        <v>11.298965802824407</v>
      </c>
      <c r="U13" s="14">
        <f t="shared" si="15"/>
        <v>9.9022963671659756</v>
      </c>
      <c r="V13" s="14">
        <f t="shared" si="16"/>
        <v>9.792821984648608</v>
      </c>
      <c r="W13" s="14">
        <f t="shared" si="2"/>
        <v>11.17110562202242</v>
      </c>
      <c r="X13" s="14">
        <f t="shared" si="3"/>
        <v>9.4219895438646581</v>
      </c>
      <c r="Y13" s="14">
        <f t="shared" si="4"/>
        <v>1.4350845252893227</v>
      </c>
      <c r="Z13">
        <v>5</v>
      </c>
      <c r="AA13" s="14">
        <f t="shared" si="17"/>
        <v>11.758318913139767</v>
      </c>
      <c r="AB13" s="14">
        <f t="shared" si="18"/>
        <v>11.303619515266547</v>
      </c>
      <c r="AC13" s="14">
        <f t="shared" si="19"/>
        <v>9.9340975039497739</v>
      </c>
      <c r="AD13" s="14">
        <f t="shared" si="20"/>
        <v>10.122072180582126</v>
      </c>
      <c r="AE13" s="14">
        <f t="shared" si="21"/>
        <v>11.19883511141917</v>
      </c>
      <c r="AF13" s="14">
        <f t="shared" si="22"/>
        <v>9.436684395829241</v>
      </c>
      <c r="AG13" s="14">
        <f t="shared" si="23"/>
        <v>1.5544044542914381</v>
      </c>
      <c r="AH13">
        <f t="shared" si="33"/>
        <v>11.686246988840264</v>
      </c>
      <c r="AI13">
        <v>11.68058161946337</v>
      </c>
      <c r="AJ13">
        <v>11.285614549819561</v>
      </c>
      <c r="AK13">
        <v>9.897129602835971</v>
      </c>
      <c r="AL13">
        <v>9.7734402586467386</v>
      </c>
      <c r="AM13">
        <v>11.151739564059939</v>
      </c>
      <c r="AN13">
        <v>9.4166444681989923</v>
      </c>
      <c r="AO13">
        <v>1.4482545452692592</v>
      </c>
      <c r="AP13" s="14">
        <f t="shared" si="24"/>
        <v>2.3160958682302279E-2</v>
      </c>
      <c r="AQ13" s="14">
        <f t="shared" si="25"/>
        <v>1.3351253004845631E-2</v>
      </c>
      <c r="AR13" s="14">
        <f t="shared" si="26"/>
        <v>5.1667643300046251E-3</v>
      </c>
      <c r="AS13" s="14">
        <f t="shared" si="27"/>
        <v>1.9381726001869382E-2</v>
      </c>
      <c r="AT13" s="14">
        <f t="shared" si="28"/>
        <v>1.9366057962480809E-2</v>
      </c>
      <c r="AU13" s="14">
        <f t="shared" si="29"/>
        <v>5.3450756656658882E-3</v>
      </c>
      <c r="AV13" s="14">
        <f t="shared" si="30"/>
        <v>-1.3170019979936498E-2</v>
      </c>
      <c r="AW13" s="6" t="s">
        <v>71</v>
      </c>
      <c r="AX13" s="47">
        <v>5</v>
      </c>
      <c r="AY13" s="11">
        <v>23660</v>
      </c>
      <c r="AZ13" s="14">
        <v>10.071541137532378</v>
      </c>
      <c r="BA13" s="14">
        <f t="shared" si="31"/>
        <v>10.051338111190917</v>
      </c>
      <c r="BB13" s="14">
        <v>10.075108197918974</v>
      </c>
      <c r="BC13" s="14">
        <f t="shared" si="32"/>
        <v>-3.5670603865955997E-3</v>
      </c>
      <c r="BE13" s="36" t="s">
        <v>416</v>
      </c>
      <c r="BF13" s="37" t="s">
        <v>72</v>
      </c>
      <c r="BG13" s="37" t="s">
        <v>73</v>
      </c>
      <c r="BH13" s="36" t="s">
        <v>74</v>
      </c>
    </row>
    <row r="14" spans="1:60" x14ac:dyDescent="0.2">
      <c r="A14" s="6" t="s">
        <v>75</v>
      </c>
      <c r="B14" s="8">
        <v>5152</v>
      </c>
      <c r="C14" s="8">
        <v>3457</v>
      </c>
      <c r="D14" s="8">
        <v>873</v>
      </c>
      <c r="E14" s="8">
        <v>780</v>
      </c>
      <c r="F14" s="8">
        <v>33</v>
      </c>
      <c r="G14" s="8">
        <v>3068</v>
      </c>
      <c r="H14" s="8">
        <v>539</v>
      </c>
      <c r="I14" s="6" t="s">
        <v>76</v>
      </c>
      <c r="J14" s="12">
        <v>23978</v>
      </c>
      <c r="K14" s="12">
        <v>4.3</v>
      </c>
      <c r="L14" s="10">
        <f t="shared" si="6"/>
        <v>119813.95348837209</v>
      </c>
      <c r="M14" s="10">
        <f t="shared" si="7"/>
        <v>80395.348837209312</v>
      </c>
      <c r="N14" s="10">
        <f t="shared" si="8"/>
        <v>20302.325581395351</v>
      </c>
      <c r="O14" s="10">
        <f t="shared" si="9"/>
        <v>18139.534883720931</v>
      </c>
      <c r="P14" s="10">
        <f t="shared" si="10"/>
        <v>767.44186046511629</v>
      </c>
      <c r="Q14" s="10">
        <f t="shared" si="11"/>
        <v>71348.837209302335</v>
      </c>
      <c r="R14" s="10">
        <f t="shared" si="12"/>
        <v>12534.883720930233</v>
      </c>
      <c r="S14" s="13">
        <f t="shared" si="13"/>
        <v>11.693695431072765</v>
      </c>
      <c r="T14" s="13">
        <f t="shared" si="14"/>
        <v>11.2947116032102</v>
      </c>
      <c r="U14" s="14">
        <f t="shared" si="15"/>
        <v>9.9184907191281777</v>
      </c>
      <c r="V14" s="14">
        <f t="shared" si="16"/>
        <v>9.8058490829722125</v>
      </c>
      <c r="W14" s="14">
        <f t="shared" si="2"/>
        <v>11.175336325775721</v>
      </c>
      <c r="X14" s="14">
        <f t="shared" si="3"/>
        <v>9.4362707341975725</v>
      </c>
      <c r="Y14" s="14">
        <f t="shared" si="4"/>
        <v>1.4586150226995167</v>
      </c>
      <c r="Z14">
        <v>6</v>
      </c>
      <c r="AA14" s="14">
        <f t="shared" si="17"/>
        <v>11.764312535951012</v>
      </c>
      <c r="AB14" s="14">
        <f t="shared" si="18"/>
        <v>11.309630668238968</v>
      </c>
      <c r="AC14" s="14">
        <f t="shared" si="19"/>
        <v>9.9409389945121944</v>
      </c>
      <c r="AD14" s="14">
        <f t="shared" si="20"/>
        <v>10.12769766211215</v>
      </c>
      <c r="AE14" s="14">
        <f t="shared" si="21"/>
        <v>11.204030157079888</v>
      </c>
      <c r="AF14" s="14">
        <f t="shared" si="22"/>
        <v>9.4430422185387197</v>
      </c>
      <c r="AG14" s="14">
        <f t="shared" si="23"/>
        <v>1.5685395466022805</v>
      </c>
      <c r="AH14">
        <f t="shared" si="33"/>
        <v>11.692224375193971</v>
      </c>
      <c r="AI14">
        <v>11.686238814317168</v>
      </c>
      <c r="AJ14">
        <v>11.289625480717236</v>
      </c>
      <c r="AK14">
        <v>9.8993056372184576</v>
      </c>
      <c r="AL14">
        <v>9.7886943132132256</v>
      </c>
      <c r="AM14">
        <v>11.156767653675578</v>
      </c>
      <c r="AN14">
        <v>9.4167207943438225</v>
      </c>
      <c r="AO14">
        <v>1.4580655062134746</v>
      </c>
      <c r="AP14" s="14">
        <f t="shared" si="24"/>
        <v>7.4566167555971674E-3</v>
      </c>
      <c r="AQ14" s="14">
        <f t="shared" si="25"/>
        <v>5.0861224929636961E-3</v>
      </c>
      <c r="AR14" s="14">
        <f t="shared" si="26"/>
        <v>1.9185081909720125E-2</v>
      </c>
      <c r="AS14" s="14">
        <f t="shared" si="27"/>
        <v>1.7154769758986887E-2</v>
      </c>
      <c r="AT14" s="14">
        <f t="shared" si="28"/>
        <v>1.8568672100142791E-2</v>
      </c>
      <c r="AU14" s="14">
        <f t="shared" si="29"/>
        <v>1.9549939853749976E-2</v>
      </c>
      <c r="AV14" s="14">
        <f t="shared" si="30"/>
        <v>5.495164860420676E-4</v>
      </c>
      <c r="AW14" s="6" t="s">
        <v>76</v>
      </c>
      <c r="AX14" s="47">
        <v>6</v>
      </c>
      <c r="AY14" s="12">
        <v>23978</v>
      </c>
      <c r="AZ14" s="14">
        <v>10.084892022267599</v>
      </c>
      <c r="BA14" s="14">
        <f t="shared" si="31"/>
        <v>10.055410864076729</v>
      </c>
      <c r="BB14" s="14">
        <v>10.080420218473652</v>
      </c>
      <c r="BC14" s="14">
        <f t="shared" si="32"/>
        <v>4.4718037939475153E-3</v>
      </c>
      <c r="BE14" s="34" t="s">
        <v>47</v>
      </c>
      <c r="BF14" s="34" cm="1">
        <f t="array" ref="BF14:BG14">LINEST(S9:S274,Z9:Z274, TRUE, FALSE)</f>
        <v>5.9936228112435616E-3</v>
      </c>
      <c r="BG14" s="34">
        <v>11.72835079908355</v>
      </c>
      <c r="BH14" s="34">
        <f>_xlfn.VAR.P(AP9:AP275)</f>
        <v>4.0445735330199003E-4</v>
      </c>
    </row>
    <row r="15" spans="1:60" x14ac:dyDescent="0.2">
      <c r="A15" s="6" t="s">
        <v>77</v>
      </c>
      <c r="B15" s="7">
        <v>5233</v>
      </c>
      <c r="C15" s="7">
        <v>3473</v>
      </c>
      <c r="D15" s="7">
        <v>890</v>
      </c>
      <c r="E15" s="7">
        <v>802</v>
      </c>
      <c r="F15" s="7">
        <v>8</v>
      </c>
      <c r="G15" s="7">
        <v>3114</v>
      </c>
      <c r="H15" s="7">
        <v>544</v>
      </c>
      <c r="I15" s="6" t="s">
        <v>78</v>
      </c>
      <c r="J15" s="11">
        <v>24185</v>
      </c>
      <c r="K15" s="11">
        <v>4.4000000000000004</v>
      </c>
      <c r="L15" s="10">
        <f t="shared" si="6"/>
        <v>118931.81818181818</v>
      </c>
      <c r="M15" s="10">
        <f t="shared" si="7"/>
        <v>78931.818181818177</v>
      </c>
      <c r="N15" s="10">
        <f t="shared" si="8"/>
        <v>20227.272727272724</v>
      </c>
      <c r="O15" s="10">
        <f t="shared" si="9"/>
        <v>18227.272727272724</v>
      </c>
      <c r="P15" s="10">
        <f t="shared" si="10"/>
        <v>181.81818181818181</v>
      </c>
      <c r="Q15" s="10">
        <f t="shared" si="11"/>
        <v>70772.727272727265</v>
      </c>
      <c r="R15" s="10">
        <f t="shared" si="12"/>
        <v>12363.636363636362</v>
      </c>
      <c r="S15" s="13">
        <f t="shared" si="13"/>
        <v>11.686305651436083</v>
      </c>
      <c r="T15" s="13">
        <f t="shared" si="14"/>
        <v>11.27633969780795</v>
      </c>
      <c r="U15" s="14">
        <f t="shared" si="15"/>
        <v>9.9147871077900618</v>
      </c>
      <c r="V15" s="14">
        <f t="shared" si="16"/>
        <v>9.8106742529303901</v>
      </c>
      <c r="W15" s="14">
        <f t="shared" si="2"/>
        <v>11.167228997457819</v>
      </c>
      <c r="X15" s="14">
        <f t="shared" si="3"/>
        <v>9.4225148919198176</v>
      </c>
      <c r="Y15" s="14">
        <f t="shared" si="4"/>
        <v>1.4816045409242156</v>
      </c>
      <c r="Z15">
        <v>7</v>
      </c>
      <c r="AA15" s="14">
        <f t="shared" si="17"/>
        <v>11.770306158762255</v>
      </c>
      <c r="AB15" s="14">
        <f t="shared" si="18"/>
        <v>11.315641821211388</v>
      </c>
      <c r="AC15" s="14">
        <f t="shared" si="19"/>
        <v>9.947780485074615</v>
      </c>
      <c r="AD15" s="14">
        <f t="shared" si="20"/>
        <v>10.133323143642174</v>
      </c>
      <c r="AE15" s="14">
        <f t="shared" si="21"/>
        <v>11.209225202740607</v>
      </c>
      <c r="AF15" s="14">
        <f t="shared" si="22"/>
        <v>9.4494000412481984</v>
      </c>
      <c r="AG15" s="14">
        <f t="shared" si="23"/>
        <v>1.5826746389131228</v>
      </c>
      <c r="AH15">
        <f t="shared" si="33"/>
        <v>11.69550345538079</v>
      </c>
      <c r="AI15">
        <v>11.691983063874991</v>
      </c>
      <c r="AJ15">
        <v>11.293811255252209</v>
      </c>
      <c r="AK15">
        <v>9.9016136052195005</v>
      </c>
      <c r="AL15">
        <v>9.8038696250954516</v>
      </c>
      <c r="AM15">
        <v>11.161868001967747</v>
      </c>
      <c r="AN15">
        <v>9.4168870530120152</v>
      </c>
      <c r="AO15">
        <v>1.4676840328570628</v>
      </c>
      <c r="AP15" s="14">
        <f t="shared" si="24"/>
        <v>-5.6774124389082914E-3</v>
      </c>
      <c r="AQ15" s="14">
        <f t="shared" si="25"/>
        <v>-1.7471557444258323E-2</v>
      </c>
      <c r="AR15" s="14">
        <f t="shared" si="26"/>
        <v>1.3173502570561268E-2</v>
      </c>
      <c r="AS15" s="14">
        <f t="shared" si="27"/>
        <v>6.8046278349385148E-3</v>
      </c>
      <c r="AT15" s="14">
        <f t="shared" si="28"/>
        <v>5.3609954900721846E-3</v>
      </c>
      <c r="AU15" s="14">
        <f t="shared" si="29"/>
        <v>5.6278389078023849E-3</v>
      </c>
      <c r="AV15" s="14">
        <f t="shared" si="30"/>
        <v>1.3920508067152726E-2</v>
      </c>
      <c r="AW15" s="6" t="s">
        <v>78</v>
      </c>
      <c r="AX15" s="47">
        <v>7</v>
      </c>
      <c r="AY15" s="11">
        <v>24185</v>
      </c>
      <c r="AZ15" s="14">
        <v>10.093487885257083</v>
      </c>
      <c r="BA15" s="14">
        <f t="shared" si="31"/>
        <v>10.05948361696254</v>
      </c>
      <c r="BB15" s="14">
        <v>10.085410031978128</v>
      </c>
      <c r="BC15" s="14">
        <f t="shared" si="32"/>
        <v>8.0778532789551605E-3</v>
      </c>
      <c r="BE15" s="35" t="s">
        <v>53</v>
      </c>
      <c r="BF15" s="35" cm="1">
        <f t="array" ref="BF15:BG15">LINEST(T9:T274,Z9:Z274,TRUE, FALSE)</f>
        <v>6.011152972420092E-3</v>
      </c>
      <c r="BG15" s="35">
        <v>11.273563750404447</v>
      </c>
      <c r="BH15" s="35">
        <f>_xlfn.VAR.P(AQ9:AQ275)</f>
        <v>5.9557837259680197E-4</v>
      </c>
    </row>
    <row r="16" spans="1:60" x14ac:dyDescent="0.2">
      <c r="A16" s="6" t="s">
        <v>79</v>
      </c>
      <c r="B16" s="8">
        <v>5364</v>
      </c>
      <c r="C16" s="8">
        <v>3525</v>
      </c>
      <c r="D16" s="8">
        <v>906</v>
      </c>
      <c r="E16" s="8">
        <v>827</v>
      </c>
      <c r="F16" s="8">
        <v>29</v>
      </c>
      <c r="G16" s="8">
        <v>3154</v>
      </c>
      <c r="H16" s="8">
        <v>553</v>
      </c>
      <c r="I16" s="6" t="s">
        <v>80</v>
      </c>
      <c r="J16" s="12">
        <v>24230</v>
      </c>
      <c r="K16" s="12">
        <v>4.5</v>
      </c>
      <c r="L16" s="10">
        <f t="shared" si="6"/>
        <v>119200</v>
      </c>
      <c r="M16" s="10">
        <f t="shared" si="7"/>
        <v>78333.333333333328</v>
      </c>
      <c r="N16" s="10">
        <f t="shared" si="8"/>
        <v>20133.333333333332</v>
      </c>
      <c r="O16" s="10">
        <f t="shared" si="9"/>
        <v>18377.777777777777</v>
      </c>
      <c r="P16" s="10">
        <f t="shared" si="10"/>
        <v>644.44444444444446</v>
      </c>
      <c r="Q16" s="10">
        <f t="shared" si="11"/>
        <v>70088.888888888891</v>
      </c>
      <c r="R16" s="10">
        <f t="shared" si="12"/>
        <v>12288.888888888889</v>
      </c>
      <c r="S16" s="13">
        <f t="shared" si="13"/>
        <v>11.688558033613386</v>
      </c>
      <c r="T16" s="13">
        <f t="shared" si="14"/>
        <v>11.268728504458187</v>
      </c>
      <c r="U16" s="14">
        <f t="shared" si="15"/>
        <v>9.9101320952547969</v>
      </c>
      <c r="V16" s="14">
        <f t="shared" si="16"/>
        <v>9.8188974842355083</v>
      </c>
      <c r="W16" s="14">
        <f t="shared" si="2"/>
        <v>11.157519556734801</v>
      </c>
      <c r="X16" s="14">
        <f t="shared" si="3"/>
        <v>9.4164507907341513</v>
      </c>
      <c r="Y16" s="14">
        <f t="shared" si="4"/>
        <v>1.5040773967762742</v>
      </c>
      <c r="Z16">
        <v>8</v>
      </c>
      <c r="AA16" s="14">
        <f t="shared" si="17"/>
        <v>11.776299781573499</v>
      </c>
      <c r="AB16" s="14">
        <f t="shared" si="18"/>
        <v>11.321652974183808</v>
      </c>
      <c r="AC16" s="14">
        <f t="shared" si="19"/>
        <v>9.9546219756370355</v>
      </c>
      <c r="AD16" s="14">
        <f t="shared" si="20"/>
        <v>10.138948625172198</v>
      </c>
      <c r="AE16" s="14">
        <f t="shared" si="21"/>
        <v>11.214420248401327</v>
      </c>
      <c r="AF16" s="14">
        <f t="shared" si="22"/>
        <v>9.4557578639576771</v>
      </c>
      <c r="AG16" s="14">
        <f t="shared" si="23"/>
        <v>1.5968097312239649</v>
      </c>
      <c r="AH16">
        <f t="shared" si="33"/>
        <v>11.699522741548035</v>
      </c>
      <c r="AI16">
        <v>11.697853127625729</v>
      </c>
      <c r="AJ16">
        <v>11.298229191982738</v>
      </c>
      <c r="AK16">
        <v>9.9040890570812561</v>
      </c>
      <c r="AL16">
        <v>9.8189741066942897</v>
      </c>
      <c r="AM16">
        <v>11.167081300430002</v>
      </c>
      <c r="AN16">
        <v>9.4171897555309361</v>
      </c>
      <c r="AO16">
        <v>1.4770558837595773</v>
      </c>
      <c r="AP16" s="14">
        <f t="shared" si="24"/>
        <v>-9.2950940123426307E-3</v>
      </c>
      <c r="AQ16" s="14">
        <f t="shared" si="25"/>
        <v>-2.9500687524551594E-2</v>
      </c>
      <c r="AR16" s="14">
        <f t="shared" si="26"/>
        <v>6.0430381735407934E-3</v>
      </c>
      <c r="AS16" s="14">
        <f t="shared" si="27"/>
        <v>-7.6622458781372416E-5</v>
      </c>
      <c r="AT16" s="14">
        <f t="shared" si="28"/>
        <v>-9.5617436952011303E-3</v>
      </c>
      <c r="AU16" s="14">
        <f t="shared" si="29"/>
        <v>-7.3896479678481342E-4</v>
      </c>
      <c r="AV16" s="14">
        <f t="shared" si="30"/>
        <v>2.7021513016696863E-2</v>
      </c>
      <c r="AW16" s="6" t="s">
        <v>80</v>
      </c>
      <c r="AX16" s="47">
        <v>8</v>
      </c>
      <c r="AY16" s="12">
        <v>24230</v>
      </c>
      <c r="AZ16" s="14">
        <v>10.095346813810572</v>
      </c>
      <c r="BA16" s="14">
        <f t="shared" si="31"/>
        <v>10.063556369848351</v>
      </c>
      <c r="BB16" s="14">
        <v>10.089969315189958</v>
      </c>
      <c r="BC16" s="14">
        <f t="shared" si="32"/>
        <v>5.3774986206143183E-3</v>
      </c>
      <c r="BE16" s="34" t="s">
        <v>54</v>
      </c>
      <c r="BF16" s="34" cm="1">
        <f t="array" ref="BF16:BG16">LINEST(U9:U274,Z9:Z274, TRUE, FALSE)</f>
        <v>6.8414905624211136E-3</v>
      </c>
      <c r="BG16" s="34">
        <v>9.8998900511376675</v>
      </c>
      <c r="BH16" s="34">
        <f>_xlfn.VAR.P(AR9:AR275)</f>
        <v>4.1603646775160226E-4</v>
      </c>
    </row>
    <row r="17" spans="1:61" x14ac:dyDescent="0.2">
      <c r="A17" s="6" t="s">
        <v>81</v>
      </c>
      <c r="B17" s="7">
        <v>5376</v>
      </c>
      <c r="C17" s="7">
        <v>3564</v>
      </c>
      <c r="D17" s="7">
        <v>919</v>
      </c>
      <c r="E17" s="7">
        <v>850</v>
      </c>
      <c r="F17" s="7">
        <v>3</v>
      </c>
      <c r="G17" s="7">
        <v>3193</v>
      </c>
      <c r="H17" s="7">
        <v>550</v>
      </c>
      <c r="I17" s="6" t="s">
        <v>82</v>
      </c>
      <c r="J17" s="11">
        <v>24522</v>
      </c>
      <c r="K17" s="11">
        <v>4.4000000000000004</v>
      </c>
      <c r="L17" s="10">
        <f t="shared" si="6"/>
        <v>122181.81818181818</v>
      </c>
      <c r="M17" s="10">
        <f t="shared" si="7"/>
        <v>81000</v>
      </c>
      <c r="N17" s="10">
        <f t="shared" si="8"/>
        <v>20886.363636363636</v>
      </c>
      <c r="O17" s="10">
        <f t="shared" si="9"/>
        <v>19318.181818181816</v>
      </c>
      <c r="P17" s="10">
        <f t="shared" si="10"/>
        <v>68.181818181818173</v>
      </c>
      <c r="Q17" s="10">
        <f t="shared" si="11"/>
        <v>72568.181818181809</v>
      </c>
      <c r="R17" s="10">
        <f t="shared" si="12"/>
        <v>12499.999999999998</v>
      </c>
      <c r="S17" s="13">
        <f t="shared" si="13"/>
        <v>11.713265527266861</v>
      </c>
      <c r="T17" s="13">
        <f t="shared" si="14"/>
        <v>11.302204433654575</v>
      </c>
      <c r="U17" s="14">
        <f t="shared" si="15"/>
        <v>9.9468517674195631</v>
      </c>
      <c r="V17" s="14">
        <f t="shared" si="16"/>
        <v>9.8688019945482388</v>
      </c>
      <c r="W17" s="14">
        <f t="shared" si="2"/>
        <v>11.192281837778658</v>
      </c>
      <c r="X17" s="14">
        <f t="shared" si="3"/>
        <v>9.4334839232903924</v>
      </c>
      <c r="Y17" s="14">
        <f t="shared" si="4"/>
        <v>1.4816045409242156</v>
      </c>
      <c r="Z17">
        <v>9</v>
      </c>
      <c r="AA17" s="14">
        <f t="shared" si="17"/>
        <v>11.782293404384742</v>
      </c>
      <c r="AB17" s="14">
        <f t="shared" si="18"/>
        <v>11.327664127156227</v>
      </c>
      <c r="AC17" s="14">
        <f t="shared" si="19"/>
        <v>9.9614634661994579</v>
      </c>
      <c r="AD17" s="14">
        <f t="shared" si="20"/>
        <v>10.144574106702223</v>
      </c>
      <c r="AE17" s="14">
        <f t="shared" si="21"/>
        <v>11.219615294062045</v>
      </c>
      <c r="AF17" s="14">
        <f t="shared" si="22"/>
        <v>9.4621156866671541</v>
      </c>
      <c r="AG17" s="14">
        <f t="shared" si="23"/>
        <v>1.6109448235348072</v>
      </c>
      <c r="AH17">
        <f t="shared" si="33"/>
        <v>11.699419254168518</v>
      </c>
      <c r="AI17">
        <v>11.703884216675497</v>
      </c>
      <c r="AJ17">
        <v>11.302925689743681</v>
      </c>
      <c r="AK17">
        <v>9.906775776484988</v>
      </c>
      <c r="AL17">
        <v>9.8340199233030106</v>
      </c>
      <c r="AM17">
        <v>11.172451591178083</v>
      </c>
      <c r="AN17">
        <v>9.4176789306272699</v>
      </c>
      <c r="AO17">
        <v>1.4861355177981135</v>
      </c>
      <c r="AP17" s="14">
        <f t="shared" si="24"/>
        <v>9.3813105913636008E-3</v>
      </c>
      <c r="AQ17" s="14">
        <f t="shared" si="25"/>
        <v>-7.2125608910589278E-4</v>
      </c>
      <c r="AR17" s="14">
        <f t="shared" si="26"/>
        <v>4.0075990934575145E-2</v>
      </c>
      <c r="AS17" s="14">
        <f t="shared" si="27"/>
        <v>3.4782071245228252E-2</v>
      </c>
      <c r="AT17" s="14">
        <f t="shared" si="28"/>
        <v>1.9830246600575308E-2</v>
      </c>
      <c r="AU17" s="14">
        <f t="shared" si="29"/>
        <v>1.5804992663122519E-2</v>
      </c>
      <c r="AV17" s="14">
        <f t="shared" si="30"/>
        <v>-4.5309768738979184E-3</v>
      </c>
      <c r="AW17" s="6" t="s">
        <v>82</v>
      </c>
      <c r="AX17" s="47">
        <v>9</v>
      </c>
      <c r="AY17" s="11">
        <v>24522</v>
      </c>
      <c r="AZ17" s="14">
        <v>10.107325952792332</v>
      </c>
      <c r="BA17" s="14">
        <f t="shared" si="31"/>
        <v>10.067629122734163</v>
      </c>
      <c r="BB17" s="14">
        <v>10.094009939499891</v>
      </c>
      <c r="BC17" s="14">
        <f t="shared" si="32"/>
        <v>1.3316013292440587E-2</v>
      </c>
      <c r="BE17" s="35" t="s">
        <v>55</v>
      </c>
      <c r="BF17" s="35" cm="1">
        <f t="array" ref="BF17:BG17">LINEST(V9:V274,Z9:Z274, TRUE,FALSE)</f>
        <v>5.6254815300238728E-3</v>
      </c>
      <c r="BG17" s="35">
        <v>10.093944772932007</v>
      </c>
      <c r="BH17" s="35">
        <f>_xlfn.VAR.P(AS9:AS275)</f>
        <v>2.0607786327465787E-3</v>
      </c>
    </row>
    <row r="18" spans="1:61" x14ac:dyDescent="0.2">
      <c r="A18" s="6" t="s">
        <v>83</v>
      </c>
      <c r="B18" s="8">
        <v>5458</v>
      </c>
      <c r="C18" s="8">
        <v>3617</v>
      </c>
      <c r="D18" s="8">
        <v>899</v>
      </c>
      <c r="E18" s="8">
        <v>870</v>
      </c>
      <c r="F18" s="8">
        <v>11</v>
      </c>
      <c r="G18" s="8">
        <v>3216</v>
      </c>
      <c r="H18" s="8">
        <v>556</v>
      </c>
      <c r="I18" s="6" t="s">
        <v>84</v>
      </c>
      <c r="J18" s="12">
        <v>24776</v>
      </c>
      <c r="K18" s="12">
        <v>4.5</v>
      </c>
      <c r="L18" s="10">
        <f t="shared" si="6"/>
        <v>121288.88888888889</v>
      </c>
      <c r="M18" s="10">
        <f t="shared" si="7"/>
        <v>80377.777777777781</v>
      </c>
      <c r="N18" s="10">
        <f t="shared" si="8"/>
        <v>19977.777777777777</v>
      </c>
      <c r="O18" s="10">
        <f t="shared" si="9"/>
        <v>19333.333333333332</v>
      </c>
      <c r="P18" s="10">
        <f t="shared" si="10"/>
        <v>244.44444444444446</v>
      </c>
      <c r="Q18" s="10">
        <f t="shared" si="11"/>
        <v>71466.666666666672</v>
      </c>
      <c r="R18" s="10">
        <f t="shared" si="12"/>
        <v>12355.555555555555</v>
      </c>
      <c r="S18" s="13">
        <f t="shared" si="13"/>
        <v>11.705930490480101</v>
      </c>
      <c r="T18" s="13">
        <f t="shared" si="14"/>
        <v>11.294493021163916</v>
      </c>
      <c r="U18" s="14">
        <f t="shared" si="15"/>
        <v>9.9023758236834372</v>
      </c>
      <c r="V18" s="14">
        <f t="shared" si="16"/>
        <v>9.8695860008604459</v>
      </c>
      <c r="W18" s="14">
        <f t="shared" si="2"/>
        <v>11.176986419510675</v>
      </c>
      <c r="X18" s="14">
        <f t="shared" si="3"/>
        <v>9.4218610834623995</v>
      </c>
      <c r="Y18" s="14">
        <f t="shared" si="4"/>
        <v>1.5040773967762742</v>
      </c>
      <c r="Z18">
        <v>10</v>
      </c>
      <c r="AA18" s="14">
        <f t="shared" si="17"/>
        <v>11.788287027195986</v>
      </c>
      <c r="AB18" s="14">
        <f t="shared" si="18"/>
        <v>11.333675280128649</v>
      </c>
      <c r="AC18" s="14">
        <f t="shared" si="19"/>
        <v>9.9683049567618784</v>
      </c>
      <c r="AD18" s="14">
        <f t="shared" si="20"/>
        <v>10.150199588232246</v>
      </c>
      <c r="AE18" s="14">
        <f t="shared" si="21"/>
        <v>11.224810339722763</v>
      </c>
      <c r="AF18" s="14">
        <f t="shared" si="22"/>
        <v>9.4684735093766328</v>
      </c>
      <c r="AG18" s="14">
        <f t="shared" si="23"/>
        <v>1.6250799158456495</v>
      </c>
      <c r="AH18">
        <f t="shared" si="33"/>
        <v>11.703563263816951</v>
      </c>
      <c r="AI18">
        <v>11.710105732696654</v>
      </c>
      <c r="AJ18">
        <v>11.307928709440191</v>
      </c>
      <c r="AK18">
        <v>9.9097213240108175</v>
      </c>
      <c r="AL18">
        <v>9.8490191923258479</v>
      </c>
      <c r="AM18">
        <v>11.178016940237917</v>
      </c>
      <c r="AN18">
        <v>9.4184041451746996</v>
      </c>
      <c r="AO18">
        <v>1.4948942822954023</v>
      </c>
      <c r="AP18" s="14">
        <f t="shared" si="24"/>
        <v>-4.1752422165526326E-3</v>
      </c>
      <c r="AQ18" s="14">
        <f t="shared" si="25"/>
        <v>-1.3435688276274504E-2</v>
      </c>
      <c r="AR18" s="14">
        <f t="shared" si="26"/>
        <v>-7.3455003273803499E-3</v>
      </c>
      <c r="AS18" s="14">
        <f t="shared" si="27"/>
        <v>2.0566808534598024E-2</v>
      </c>
      <c r="AT18" s="14">
        <f t="shared" si="28"/>
        <v>-1.0305207272427452E-3</v>
      </c>
      <c r="AU18" s="14">
        <f t="shared" si="29"/>
        <v>3.4569382876998844E-3</v>
      </c>
      <c r="AV18" s="14">
        <f t="shared" si="30"/>
        <v>9.1831144808718346E-3</v>
      </c>
      <c r="AW18" s="6" t="s">
        <v>84</v>
      </c>
      <c r="AX18" s="47">
        <v>10</v>
      </c>
      <c r="AY18" s="12">
        <v>24776</v>
      </c>
      <c r="AZ18" s="14">
        <v>10.117630721653038</v>
      </c>
      <c r="BA18" s="14">
        <f t="shared" si="31"/>
        <v>10.071701875619974</v>
      </c>
      <c r="BB18" s="14">
        <v>10.09745722004523</v>
      </c>
      <c r="BC18" s="14">
        <f t="shared" si="32"/>
        <v>2.0173501607807509E-2</v>
      </c>
      <c r="BE18" s="34" t="s">
        <v>56</v>
      </c>
      <c r="BF18" s="34" cm="1">
        <f t="array" ref="BF18:BG18">LINEST(W9:W274, Z9:Z274, TRUE, FALSE)</f>
        <v>5.1950456607189862E-3</v>
      </c>
      <c r="BG18" s="34">
        <v>11.172859883115574</v>
      </c>
      <c r="BH18" s="34">
        <f>_xlfn.VAR.P(AT9:AT275)</f>
        <v>2.8381365419908542E-4</v>
      </c>
    </row>
    <row r="19" spans="1:61" x14ac:dyDescent="0.2">
      <c r="A19" s="6" t="s">
        <v>85</v>
      </c>
      <c r="B19" s="7">
        <v>5575</v>
      </c>
      <c r="C19" s="7">
        <v>3707</v>
      </c>
      <c r="D19" s="7">
        <v>921</v>
      </c>
      <c r="E19" s="7">
        <v>879</v>
      </c>
      <c r="F19" s="7">
        <v>14</v>
      </c>
      <c r="G19" s="7">
        <v>3294</v>
      </c>
      <c r="H19" s="7">
        <v>553</v>
      </c>
      <c r="I19" s="6" t="s">
        <v>86</v>
      </c>
      <c r="J19" s="11">
        <v>24934</v>
      </c>
      <c r="K19" s="11">
        <v>4.5999999999999996</v>
      </c>
      <c r="L19" s="10">
        <f t="shared" si="6"/>
        <v>121195.65217391305</v>
      </c>
      <c r="M19" s="10">
        <f t="shared" si="7"/>
        <v>80586.956521739135</v>
      </c>
      <c r="N19" s="10">
        <f t="shared" si="8"/>
        <v>20021.739130434784</v>
      </c>
      <c r="O19" s="10">
        <f t="shared" si="9"/>
        <v>19108.695652173916</v>
      </c>
      <c r="P19" s="10">
        <f t="shared" si="10"/>
        <v>304.34782608695656</v>
      </c>
      <c r="Q19" s="10">
        <f t="shared" si="11"/>
        <v>71608.695652173919</v>
      </c>
      <c r="R19" s="10">
        <f t="shared" si="12"/>
        <v>12021.739130434784</v>
      </c>
      <c r="S19" s="13">
        <f t="shared" si="13"/>
        <v>11.705161478821362</v>
      </c>
      <c r="T19" s="13">
        <f t="shared" si="14"/>
        <v>11.297092085643774</v>
      </c>
      <c r="U19" s="14">
        <f t="shared" si="15"/>
        <v>9.9045739187483495</v>
      </c>
      <c r="V19" s="14">
        <f t="shared" si="16"/>
        <v>9.8578987801782194</v>
      </c>
      <c r="W19" s="14">
        <f t="shared" si="2"/>
        <v>11.178971793230629</v>
      </c>
      <c r="X19" s="14">
        <f t="shared" si="3"/>
        <v>9.3944718840153776</v>
      </c>
      <c r="Y19" s="14">
        <f t="shared" si="4"/>
        <v>1.5260563034950492</v>
      </c>
      <c r="Z19">
        <v>11</v>
      </c>
      <c r="AA19" s="14">
        <f t="shared" si="17"/>
        <v>11.794280650007229</v>
      </c>
      <c r="AB19" s="14">
        <f t="shared" si="18"/>
        <v>11.339686433101068</v>
      </c>
      <c r="AC19" s="14">
        <f t="shared" si="19"/>
        <v>9.975146447324299</v>
      </c>
      <c r="AD19" s="14">
        <f t="shared" si="20"/>
        <v>10.155825069762269</v>
      </c>
      <c r="AE19" s="14">
        <f t="shared" si="21"/>
        <v>11.230005385383484</v>
      </c>
      <c r="AF19" s="14">
        <f t="shared" si="22"/>
        <v>9.4748313320861115</v>
      </c>
      <c r="AG19" s="14">
        <f t="shared" si="23"/>
        <v>1.6392150081564916</v>
      </c>
      <c r="AH19">
        <f t="shared" si="33"/>
        <v>11.706902649452102</v>
      </c>
      <c r="AI19">
        <v>11.716552940680675</v>
      </c>
      <c r="AJ19">
        <v>11.313265761192364</v>
      </c>
      <c r="AK19">
        <v>9.9129983077332007</v>
      </c>
      <c r="AL19">
        <v>9.8640057699615635</v>
      </c>
      <c r="AM19">
        <v>11.183827807539558</v>
      </c>
      <c r="AN19">
        <v>9.4194248441673256</v>
      </c>
      <c r="AO19">
        <v>1.5033006927136285</v>
      </c>
      <c r="AP19" s="14">
        <f t="shared" si="24"/>
        <v>-1.1391461859313168E-2</v>
      </c>
      <c r="AQ19" s="14">
        <f t="shared" si="25"/>
        <v>-1.6173675548589728E-2</v>
      </c>
      <c r="AR19" s="14">
        <f t="shared" si="26"/>
        <v>-8.4243889848512055E-3</v>
      </c>
      <c r="AS19" s="14">
        <f t="shared" si="27"/>
        <v>-6.1069897833441189E-3</v>
      </c>
      <c r="AT19" s="14">
        <f t="shared" si="28"/>
        <v>-4.8560143089293462E-3</v>
      </c>
      <c r="AU19" s="14">
        <f t="shared" si="29"/>
        <v>-2.4952960151948034E-2</v>
      </c>
      <c r="AV19" s="14">
        <f t="shared" si="30"/>
        <v>2.2755610781420632E-2</v>
      </c>
      <c r="AW19" s="6" t="s">
        <v>86</v>
      </c>
      <c r="AX19" s="47">
        <v>11</v>
      </c>
      <c r="AY19" s="11">
        <v>24934</v>
      </c>
      <c r="AZ19" s="14">
        <v>10.123987612904921</v>
      </c>
      <c r="BA19" s="14">
        <f t="shared" si="31"/>
        <v>10.075774628505785</v>
      </c>
      <c r="BB19" s="14">
        <v>10.100269761996509</v>
      </c>
      <c r="BC19" s="14">
        <f t="shared" si="32"/>
        <v>2.371785090841172E-2</v>
      </c>
      <c r="BE19" s="35" t="s">
        <v>57</v>
      </c>
      <c r="BF19" s="35" cm="1">
        <f t="array" ref="BF19:BG19">LINEST(X9:X274, Z9:Z274, TRUE,FALSE)</f>
        <v>6.3578227094783866E-3</v>
      </c>
      <c r="BG19" s="35">
        <v>9.4048952822818492</v>
      </c>
      <c r="BH19" s="35">
        <f>_xlfn.VAR.P(AU9:AU275)</f>
        <v>7.4607468056763354E-2</v>
      </c>
    </row>
    <row r="20" spans="1:61" x14ac:dyDescent="0.2">
      <c r="A20" s="6" t="s">
        <v>87</v>
      </c>
      <c r="B20" s="8">
        <v>5684</v>
      </c>
      <c r="C20" s="8">
        <v>3765</v>
      </c>
      <c r="D20" s="8">
        <v>918</v>
      </c>
      <c r="E20" s="8">
        <v>908</v>
      </c>
      <c r="F20" s="8">
        <v>53</v>
      </c>
      <c r="G20" s="8">
        <v>3317</v>
      </c>
      <c r="H20" s="8">
        <v>556</v>
      </c>
      <c r="I20" s="6" t="s">
        <v>88</v>
      </c>
      <c r="J20" s="12">
        <v>24570</v>
      </c>
      <c r="K20" s="12">
        <v>4.7</v>
      </c>
      <c r="L20" s="10">
        <f t="shared" si="6"/>
        <v>120936.17021276595</v>
      </c>
      <c r="M20" s="10">
        <f t="shared" si="7"/>
        <v>80106.382978723399</v>
      </c>
      <c r="N20" s="10">
        <f t="shared" si="8"/>
        <v>19531.91489361702</v>
      </c>
      <c r="O20" s="10">
        <f t="shared" si="9"/>
        <v>19319.148936170212</v>
      </c>
      <c r="P20" s="10">
        <f t="shared" si="10"/>
        <v>1127.6595744680851</v>
      </c>
      <c r="Q20" s="10">
        <f t="shared" si="11"/>
        <v>70574.468085106375</v>
      </c>
      <c r="R20" s="10">
        <f t="shared" si="12"/>
        <v>11829.787234042553</v>
      </c>
      <c r="S20" s="13">
        <f t="shared" si="13"/>
        <v>11.70301816648907</v>
      </c>
      <c r="T20" s="13">
        <f t="shared" si="14"/>
        <v>11.291110817506071</v>
      </c>
      <c r="U20" s="14">
        <f t="shared" si="15"/>
        <v>9.8798050678925691</v>
      </c>
      <c r="V20" s="14">
        <f t="shared" si="16"/>
        <v>9.8688520558733721</v>
      </c>
      <c r="W20" s="14">
        <f t="shared" si="2"/>
        <v>11.164423716219131</v>
      </c>
      <c r="X20" s="14">
        <f t="shared" si="3"/>
        <v>9.3783759715226616</v>
      </c>
      <c r="Y20" s="14">
        <f t="shared" si="4"/>
        <v>1.547562508716013</v>
      </c>
      <c r="Z20">
        <v>12</v>
      </c>
      <c r="AA20" s="14">
        <f t="shared" si="17"/>
        <v>11.800274272818474</v>
      </c>
      <c r="AB20" s="14">
        <f t="shared" si="18"/>
        <v>11.345697586073488</v>
      </c>
      <c r="AC20" s="14">
        <f t="shared" si="19"/>
        <v>9.9819879378867213</v>
      </c>
      <c r="AD20" s="14">
        <f t="shared" si="20"/>
        <v>10.161450551292294</v>
      </c>
      <c r="AE20" s="14">
        <f t="shared" si="21"/>
        <v>11.235200431044202</v>
      </c>
      <c r="AF20" s="14">
        <f t="shared" si="22"/>
        <v>9.4811891547955902</v>
      </c>
      <c r="AG20" s="14">
        <f t="shared" si="23"/>
        <v>1.6533501004673339</v>
      </c>
      <c r="AH20">
        <f t="shared" si="33"/>
        <v>11.712395330589855</v>
      </c>
      <c r="AI20">
        <v>11.723258496092647</v>
      </c>
      <c r="AJ20">
        <v>11.318955957815122</v>
      </c>
      <c r="AK20">
        <v>9.9166747447888852</v>
      </c>
      <c r="AL20">
        <v>9.8790263666642506</v>
      </c>
      <c r="AM20">
        <v>11.1899340089376</v>
      </c>
      <c r="AN20">
        <v>9.4208026331856747</v>
      </c>
      <c r="AO20">
        <v>1.5113290039615268</v>
      </c>
      <c r="AP20" s="14">
        <f t="shared" si="24"/>
        <v>-2.0240329603577578E-2</v>
      </c>
      <c r="AQ20" s="14">
        <f t="shared" si="25"/>
        <v>-2.784514030905072E-2</v>
      </c>
      <c r="AR20" s="14">
        <f t="shared" si="26"/>
        <v>-3.686967689631615E-2</v>
      </c>
      <c r="AS20" s="14">
        <f t="shared" si="27"/>
        <v>-1.0174310790878494E-2</v>
      </c>
      <c r="AT20" s="14">
        <f t="shared" si="28"/>
        <v>-2.5510292718468719E-2</v>
      </c>
      <c r="AU20" s="14">
        <f t="shared" si="29"/>
        <v>-4.2426661663013121E-2</v>
      </c>
      <c r="AV20" s="14">
        <f t="shared" si="30"/>
        <v>3.6233504754486168E-2</v>
      </c>
      <c r="AW20" s="6" t="s">
        <v>88</v>
      </c>
      <c r="AX20" s="47">
        <v>12</v>
      </c>
      <c r="AY20" s="12">
        <v>24570</v>
      </c>
      <c r="AZ20" s="14">
        <v>10.109281465515226</v>
      </c>
      <c r="BA20" s="14">
        <f t="shared" si="31"/>
        <v>10.079847381391597</v>
      </c>
      <c r="BB20" s="14">
        <v>10.102456604278281</v>
      </c>
      <c r="BC20" s="14">
        <f t="shared" si="32"/>
        <v>6.8248612369448125E-3</v>
      </c>
      <c r="BE20" s="34" t="s">
        <v>89</v>
      </c>
      <c r="BF20" s="34" cm="1">
        <f t="array" ref="BF20:BG20">LINEST(AZ9:AZ68, AX9:AX68, TRUE,FALSE)</f>
        <v>4.0727528858113182E-3</v>
      </c>
      <c r="BG20" s="34">
        <v>10.030974346761861</v>
      </c>
      <c r="BH20" s="34">
        <f>_xlfn.VAR.P(BC9:BC274)</f>
        <v>3.5865270468420882E-4</v>
      </c>
    </row>
    <row r="21" spans="1:61" x14ac:dyDescent="0.2">
      <c r="A21" s="6" t="s">
        <v>90</v>
      </c>
      <c r="B21" s="7">
        <v>5797</v>
      </c>
      <c r="C21" s="7">
        <v>3811</v>
      </c>
      <c r="D21" s="7">
        <v>917</v>
      </c>
      <c r="E21" s="7">
        <v>947</v>
      </c>
      <c r="F21" s="7">
        <v>71</v>
      </c>
      <c r="G21" s="7">
        <v>3368</v>
      </c>
      <c r="H21" s="7">
        <v>565</v>
      </c>
      <c r="I21" s="6" t="s">
        <v>91</v>
      </c>
      <c r="J21" s="11">
        <v>24436</v>
      </c>
      <c r="K21" s="11">
        <v>4.7</v>
      </c>
      <c r="L21" s="10">
        <f t="shared" si="6"/>
        <v>123340.42553191489</v>
      </c>
      <c r="M21" s="10">
        <f t="shared" si="7"/>
        <v>81085.106382978716</v>
      </c>
      <c r="N21" s="10">
        <f t="shared" si="8"/>
        <v>19510.638297872341</v>
      </c>
      <c r="O21" s="10">
        <f t="shared" si="9"/>
        <v>20148.936170212764</v>
      </c>
      <c r="P21" s="10">
        <f t="shared" si="10"/>
        <v>1510.6382978723404</v>
      </c>
      <c r="Q21" s="10">
        <f t="shared" si="11"/>
        <v>71659.574468085106</v>
      </c>
      <c r="R21" s="10">
        <f t="shared" si="12"/>
        <v>12021.276595744681</v>
      </c>
      <c r="S21" s="13">
        <f t="shared" si="13"/>
        <v>11.722703498611811</v>
      </c>
      <c r="T21" s="13">
        <f t="shared" si="14"/>
        <v>11.303254578145939</v>
      </c>
      <c r="U21" s="14">
        <f t="shared" si="15"/>
        <v>9.8787151495285439</v>
      </c>
      <c r="V21" s="14">
        <f t="shared" si="16"/>
        <v>9.9109067704581566</v>
      </c>
      <c r="W21" s="14">
        <f t="shared" si="2"/>
        <v>11.179682052634297</v>
      </c>
      <c r="X21" s="14">
        <f t="shared" si="3"/>
        <v>9.3944334084185197</v>
      </c>
      <c r="Y21" s="14">
        <f t="shared" si="4"/>
        <v>1.547562508716013</v>
      </c>
      <c r="Z21">
        <v>13</v>
      </c>
      <c r="AA21" s="14">
        <f t="shared" si="17"/>
        <v>11.806267895629716</v>
      </c>
      <c r="AB21" s="14">
        <f t="shared" si="18"/>
        <v>11.351708739045909</v>
      </c>
      <c r="AC21" s="14">
        <f t="shared" si="19"/>
        <v>9.9888294284491419</v>
      </c>
      <c r="AD21" s="14">
        <f t="shared" si="20"/>
        <v>10.167076032822317</v>
      </c>
      <c r="AE21" s="14">
        <f t="shared" si="21"/>
        <v>11.24039547670492</v>
      </c>
      <c r="AF21" s="14">
        <f t="shared" si="22"/>
        <v>9.4875469775050689</v>
      </c>
      <c r="AG21" s="14">
        <f t="shared" si="23"/>
        <v>1.667485192778176</v>
      </c>
      <c r="AH21">
        <f t="shared" si="33"/>
        <v>11.715507000670362</v>
      </c>
      <c r="AI21">
        <v>11.730247934733997</v>
      </c>
      <c r="AJ21">
        <v>11.325008303576167</v>
      </c>
      <c r="AK21">
        <v>9.920813387071501</v>
      </c>
      <c r="AL21">
        <v>9.8941238760193855</v>
      </c>
      <c r="AM21">
        <v>11.196382325277694</v>
      </c>
      <c r="AN21">
        <v>9.4225835222101768</v>
      </c>
      <c r="AO21">
        <v>1.5189676932045701</v>
      </c>
      <c r="AP21" s="14">
        <f t="shared" si="24"/>
        <v>-7.5444361221865819E-3</v>
      </c>
      <c r="AQ21" s="14">
        <f t="shared" si="25"/>
        <v>-2.1753725430228243E-2</v>
      </c>
      <c r="AR21" s="14">
        <f t="shared" si="26"/>
        <v>-4.2098237542957051E-2</v>
      </c>
      <c r="AS21" s="14">
        <f t="shared" si="27"/>
        <v>1.6782894438771123E-2</v>
      </c>
      <c r="AT21" s="14">
        <f t="shared" si="28"/>
        <v>-1.6700272643397795E-2</v>
      </c>
      <c r="AU21" s="14">
        <f t="shared" si="29"/>
        <v>-2.8150113791657105E-2</v>
      </c>
      <c r="AV21" s="14">
        <f t="shared" si="30"/>
        <v>2.8594815511442828E-2</v>
      </c>
      <c r="AW21" s="6" t="s">
        <v>91</v>
      </c>
      <c r="AX21" s="47">
        <v>13</v>
      </c>
      <c r="AY21" s="11">
        <v>24436</v>
      </c>
      <c r="AZ21" s="14">
        <v>10.103812733769658</v>
      </c>
      <c r="BA21" s="14">
        <f t="shared" si="31"/>
        <v>10.083920134277408</v>
      </c>
      <c r="BB21" s="14">
        <v>10.104086080442372</v>
      </c>
      <c r="BC21" s="14">
        <f t="shared" si="32"/>
        <v>-2.7334667271361468E-4</v>
      </c>
      <c r="BE21" s="112" t="s">
        <v>45</v>
      </c>
      <c r="BF21" s="35" cm="1">
        <f t="array" ref="BF21:BG21">LINEST(Y9:Y274,Z9:Z274,TRUE,FALSE)</f>
        <v>1.4135092310842234E-2</v>
      </c>
      <c r="BG21" s="35">
        <v>1.483728992737227</v>
      </c>
      <c r="BH21" s="35">
        <f>_xlfn.VAR.P(BC9:BC68)</f>
        <v>3.5865270468420882E-4</v>
      </c>
    </row>
    <row r="22" spans="1:61" x14ac:dyDescent="0.2">
      <c r="A22" s="6" t="s">
        <v>92</v>
      </c>
      <c r="B22" s="8">
        <v>5722</v>
      </c>
      <c r="C22" s="8">
        <v>3827</v>
      </c>
      <c r="D22" s="8">
        <v>924</v>
      </c>
      <c r="E22" s="8">
        <v>945</v>
      </c>
      <c r="F22" s="8">
        <v>24</v>
      </c>
      <c r="G22" s="8">
        <v>3349</v>
      </c>
      <c r="H22" s="8">
        <v>568</v>
      </c>
      <c r="I22" s="6" t="s">
        <v>93</v>
      </c>
      <c r="J22" s="12">
        <v>24478</v>
      </c>
      <c r="K22" s="12">
        <v>4.7</v>
      </c>
      <c r="L22" s="10">
        <f t="shared" si="6"/>
        <v>121744.68085106382</v>
      </c>
      <c r="M22" s="10">
        <f t="shared" si="7"/>
        <v>81425.531914893611</v>
      </c>
      <c r="N22" s="10">
        <f t="shared" si="8"/>
        <v>19659.574468085106</v>
      </c>
      <c r="O22" s="10">
        <f t="shared" si="9"/>
        <v>20106.382978723403</v>
      </c>
      <c r="P22" s="10">
        <f t="shared" si="10"/>
        <v>510.63829787234039</v>
      </c>
      <c r="Q22" s="10">
        <f t="shared" si="11"/>
        <v>71255.319148936163</v>
      </c>
      <c r="R22" s="10">
        <f t="shared" si="12"/>
        <v>12085.106382978724</v>
      </c>
      <c r="S22" s="13">
        <f t="shared" si="13"/>
        <v>11.709681350882134</v>
      </c>
      <c r="T22" s="13">
        <f t="shared" si="14"/>
        <v>11.307444162697781</v>
      </c>
      <c r="U22" s="14">
        <f t="shared" si="15"/>
        <v>9.8863197489137633</v>
      </c>
      <c r="V22" s="14">
        <f t="shared" si="16"/>
        <v>9.9087926047658215</v>
      </c>
      <c r="W22" s="14">
        <f t="shared" si="2"/>
        <v>11.174024750066282</v>
      </c>
      <c r="X22" s="14">
        <f t="shared" si="3"/>
        <v>9.39972909599323</v>
      </c>
      <c r="Y22" s="14">
        <f t="shared" si="4"/>
        <v>1.547562508716013</v>
      </c>
      <c r="Z22">
        <v>14</v>
      </c>
      <c r="AA22" s="14">
        <f t="shared" si="17"/>
        <v>11.812261518440961</v>
      </c>
      <c r="AB22" s="14">
        <f t="shared" si="18"/>
        <v>11.357719892018329</v>
      </c>
      <c r="AC22" s="14">
        <f t="shared" si="19"/>
        <v>9.9956709190115625</v>
      </c>
      <c r="AD22" s="14">
        <f t="shared" si="20"/>
        <v>10.17270151435234</v>
      </c>
      <c r="AE22" s="14">
        <f t="shared" si="21"/>
        <v>11.24559052236564</v>
      </c>
      <c r="AF22" s="14">
        <f t="shared" si="22"/>
        <v>9.4939048002145459</v>
      </c>
      <c r="AG22" s="14">
        <f t="shared" si="23"/>
        <v>1.6816202850890183</v>
      </c>
      <c r="AH22">
        <f t="shared" si="33"/>
        <v>11.720006900906997</v>
      </c>
      <c r="AI22">
        <v>11.737534142200145</v>
      </c>
      <c r="AJ22">
        <v>11.331414399530507</v>
      </c>
      <c r="AK22">
        <v>9.9254539429266195</v>
      </c>
      <c r="AL22">
        <v>9.9093348326682005</v>
      </c>
      <c r="AM22">
        <v>11.203203593472542</v>
      </c>
      <c r="AN22">
        <v>9.4247870045577216</v>
      </c>
      <c r="AO22">
        <v>1.5262278835487029</v>
      </c>
      <c r="AP22" s="14">
        <f t="shared" si="24"/>
        <v>-2.7852791318011327E-2</v>
      </c>
      <c r="AQ22" s="14">
        <f t="shared" si="25"/>
        <v>-2.3970236832726144E-2</v>
      </c>
      <c r="AR22" s="14">
        <f t="shared" si="26"/>
        <v>-3.9134194012856227E-2</v>
      </c>
      <c r="AS22" s="14">
        <f t="shared" si="27"/>
        <v>-5.4222790237901108E-4</v>
      </c>
      <c r="AT22" s="14">
        <f t="shared" si="28"/>
        <v>-2.9178843406260313E-2</v>
      </c>
      <c r="AU22" s="14">
        <f t="shared" si="29"/>
        <v>-2.5057908564491527E-2</v>
      </c>
      <c r="AV22" s="14">
        <f t="shared" si="30"/>
        <v>2.1334625167310106E-2</v>
      </c>
      <c r="AW22" s="6" t="s">
        <v>93</v>
      </c>
      <c r="AX22" s="47">
        <v>14</v>
      </c>
      <c r="AY22" s="12">
        <v>24478</v>
      </c>
      <c r="AZ22" s="14">
        <v>10.105530033942284</v>
      </c>
      <c r="BA22" s="14">
        <f t="shared" si="31"/>
        <v>10.087992887163219</v>
      </c>
      <c r="BB22" s="14">
        <v>10.1052435861937</v>
      </c>
      <c r="BC22" s="14">
        <f t="shared" si="32"/>
        <v>2.8644774858399558E-4</v>
      </c>
    </row>
    <row r="23" spans="1:61" x14ac:dyDescent="0.2">
      <c r="A23" s="6" t="s">
        <v>94</v>
      </c>
      <c r="B23" s="7">
        <v>5822</v>
      </c>
      <c r="C23" s="7">
        <v>3886</v>
      </c>
      <c r="D23" s="7">
        <v>933</v>
      </c>
      <c r="E23" s="7">
        <v>941</v>
      </c>
      <c r="F23" s="7">
        <v>30</v>
      </c>
      <c r="G23" s="7">
        <v>3379</v>
      </c>
      <c r="H23" s="7">
        <v>568</v>
      </c>
      <c r="I23" s="6" t="s">
        <v>95</v>
      </c>
      <c r="J23" s="11">
        <v>24381</v>
      </c>
      <c r="K23" s="11">
        <v>4.7</v>
      </c>
      <c r="L23" s="10">
        <f t="shared" si="6"/>
        <v>123872.3404255319</v>
      </c>
      <c r="M23" s="10">
        <f t="shared" si="7"/>
        <v>82680.851063829788</v>
      </c>
      <c r="N23" s="10">
        <f t="shared" si="8"/>
        <v>19851.063829787232</v>
      </c>
      <c r="O23" s="10">
        <f t="shared" si="9"/>
        <v>20021.276595744679</v>
      </c>
      <c r="P23" s="10">
        <f t="shared" si="10"/>
        <v>638.29787234042556</v>
      </c>
      <c r="Q23" s="10">
        <f t="shared" si="11"/>
        <v>71893.617021276586</v>
      </c>
      <c r="R23" s="10">
        <f t="shared" si="12"/>
        <v>12085.106382978724</v>
      </c>
      <c r="S23" s="13">
        <f t="shared" si="13"/>
        <v>11.727006801577646</v>
      </c>
      <c r="T23" s="13">
        <f t="shared" si="14"/>
        <v>11.322743307209464</v>
      </c>
      <c r="U23" s="14">
        <f t="shared" si="15"/>
        <v>9.8960128781194214</v>
      </c>
      <c r="V23" s="14">
        <f t="shared" si="16"/>
        <v>9.9045508168574585</v>
      </c>
      <c r="W23" s="14">
        <f t="shared" si="2"/>
        <v>11.182942763986368</v>
      </c>
      <c r="X23" s="14">
        <f t="shared" si="3"/>
        <v>9.39972909599323</v>
      </c>
      <c r="Y23" s="14">
        <f t="shared" si="4"/>
        <v>1.547562508716013</v>
      </c>
      <c r="Z23">
        <v>15</v>
      </c>
      <c r="AA23" s="14">
        <f t="shared" si="17"/>
        <v>11.818255141252203</v>
      </c>
      <c r="AB23" s="14">
        <f t="shared" si="18"/>
        <v>11.363731044990748</v>
      </c>
      <c r="AC23" s="14">
        <f t="shared" si="19"/>
        <v>10.002512409573985</v>
      </c>
      <c r="AD23" s="14">
        <f t="shared" si="20"/>
        <v>10.178326995882365</v>
      </c>
      <c r="AE23" s="14">
        <f t="shared" si="21"/>
        <v>11.250785568026359</v>
      </c>
      <c r="AF23" s="14">
        <f t="shared" si="22"/>
        <v>9.5002626229240246</v>
      </c>
      <c r="AG23" s="14">
        <f t="shared" si="23"/>
        <v>1.6957553773998606</v>
      </c>
      <c r="AH23">
        <f t="shared" si="33"/>
        <v>11.7262674384398</v>
      </c>
      <c r="AI23">
        <v>11.745125288813936</v>
      </c>
      <c r="AJ23">
        <v>11.338152250654755</v>
      </c>
      <c r="AK23">
        <v>9.9306098093013464</v>
      </c>
      <c r="AL23">
        <v>9.9247062605609511</v>
      </c>
      <c r="AM23">
        <v>11.210418212764443</v>
      </c>
      <c r="AN23">
        <v>9.4274149797240785</v>
      </c>
      <c r="AO23">
        <v>1.5331385698595641</v>
      </c>
      <c r="AP23" s="14">
        <f t="shared" si="24"/>
        <v>-1.8118487236289837E-2</v>
      </c>
      <c r="AQ23" s="14">
        <f t="shared" si="25"/>
        <v>-1.5408943445290646E-2</v>
      </c>
      <c r="AR23" s="14">
        <f t="shared" si="26"/>
        <v>-3.4596931181924973E-2</v>
      </c>
      <c r="AS23" s="14">
        <f t="shared" si="27"/>
        <v>-2.0155443703492537E-2</v>
      </c>
      <c r="AT23" s="14">
        <f t="shared" si="28"/>
        <v>-2.7475448778075062E-2</v>
      </c>
      <c r="AU23" s="14">
        <f t="shared" si="29"/>
        <v>-2.768588373084846E-2</v>
      </c>
      <c r="AV23" s="14">
        <f t="shared" si="30"/>
        <v>1.4423938856448881E-2</v>
      </c>
      <c r="AW23" s="6" t="s">
        <v>95</v>
      </c>
      <c r="AX23" s="47">
        <v>15</v>
      </c>
      <c r="AY23" s="11">
        <v>24381</v>
      </c>
      <c r="AZ23" s="14">
        <v>10.101559419421314</v>
      </c>
      <c r="BA23" s="14">
        <f t="shared" si="31"/>
        <v>10.092065640049031</v>
      </c>
      <c r="BB23" s="14">
        <v>10.106013833870501</v>
      </c>
      <c r="BC23" s="14">
        <f t="shared" si="32"/>
        <v>-4.4544144491869275E-3</v>
      </c>
    </row>
    <row r="24" spans="1:61" x14ac:dyDescent="0.2">
      <c r="A24" s="6" t="s">
        <v>96</v>
      </c>
      <c r="B24" s="8">
        <v>5869</v>
      </c>
      <c r="C24" s="8">
        <v>3981</v>
      </c>
      <c r="D24" s="8">
        <v>943</v>
      </c>
      <c r="E24" s="8">
        <v>943</v>
      </c>
      <c r="F24" s="8">
        <v>14</v>
      </c>
      <c r="G24" s="8">
        <v>3435</v>
      </c>
      <c r="H24" s="8">
        <v>589</v>
      </c>
      <c r="I24" s="6" t="s">
        <v>97</v>
      </c>
      <c r="J24" s="12">
        <v>24165</v>
      </c>
      <c r="K24" s="12">
        <v>4.7</v>
      </c>
      <c r="L24" s="10">
        <f t="shared" si="6"/>
        <v>124872.3404255319</v>
      </c>
      <c r="M24" s="10">
        <f t="shared" si="7"/>
        <v>84702.127659574471</v>
      </c>
      <c r="N24" s="10">
        <f t="shared" si="8"/>
        <v>20063.829787234041</v>
      </c>
      <c r="O24" s="10">
        <f t="shared" si="9"/>
        <v>20063.829787234041</v>
      </c>
      <c r="P24" s="10">
        <f t="shared" si="10"/>
        <v>297.87234042553189</v>
      </c>
      <c r="Q24" s="10">
        <f t="shared" si="11"/>
        <v>73085.106382978716</v>
      </c>
      <c r="R24" s="10">
        <f t="shared" si="12"/>
        <v>12531.91489361702</v>
      </c>
      <c r="S24" s="13">
        <f t="shared" si="13"/>
        <v>11.735047217830413</v>
      </c>
      <c r="T24" s="13">
        <f t="shared" si="14"/>
        <v>11.346896000272396</v>
      </c>
      <c r="U24" s="14">
        <f t="shared" si="15"/>
        <v>9.906673959905536</v>
      </c>
      <c r="V24" s="14">
        <f t="shared" si="16"/>
        <v>9.906673959905536</v>
      </c>
      <c r="W24" s="14">
        <f t="shared" si="2"/>
        <v>11.199379881928529</v>
      </c>
      <c r="X24" s="14">
        <f t="shared" si="3"/>
        <v>9.4360338609236649</v>
      </c>
      <c r="Y24" s="14">
        <f t="shared" si="4"/>
        <v>1.547562508716013</v>
      </c>
      <c r="Z24">
        <v>16</v>
      </c>
      <c r="AA24" s="14">
        <f t="shared" si="17"/>
        <v>11.824248764063448</v>
      </c>
      <c r="AB24" s="14">
        <f t="shared" si="18"/>
        <v>11.369742197963168</v>
      </c>
      <c r="AC24" s="14">
        <f t="shared" si="19"/>
        <v>10.009353900136405</v>
      </c>
      <c r="AD24" s="14">
        <f t="shared" si="20"/>
        <v>10.183952477412388</v>
      </c>
      <c r="AE24" s="14">
        <f t="shared" si="21"/>
        <v>11.255980613687077</v>
      </c>
      <c r="AF24" s="14">
        <f t="shared" si="22"/>
        <v>9.5066204456335033</v>
      </c>
      <c r="AG24" s="14">
        <f t="shared" si="23"/>
        <v>1.7098904697107027</v>
      </c>
      <c r="AH24">
        <f t="shared" si="33"/>
        <v>11.736357947146145</v>
      </c>
      <c r="AI24">
        <v>11.75301213690364</v>
      </c>
      <c r="AJ24">
        <v>11.345184880527505</v>
      </c>
      <c r="AK24">
        <v>9.9362699242715298</v>
      </c>
      <c r="AL24">
        <v>9.940284844755455</v>
      </c>
      <c r="AM24">
        <v>11.218028345618567</v>
      </c>
      <c r="AN24">
        <v>9.4304536860121662</v>
      </c>
      <c r="AO24">
        <v>1.5397420811435225</v>
      </c>
      <c r="AP24" s="14">
        <f t="shared" si="24"/>
        <v>-1.7964919073227392E-2</v>
      </c>
      <c r="AQ24" s="14">
        <f t="shared" si="25"/>
        <v>1.711119744891576E-3</v>
      </c>
      <c r="AR24" s="14">
        <f t="shared" si="26"/>
        <v>-2.9595964365993765E-2</v>
      </c>
      <c r="AS24" s="14">
        <f t="shared" si="27"/>
        <v>-3.3610884849919032E-2</v>
      </c>
      <c r="AT24" s="14">
        <f t="shared" si="28"/>
        <v>-1.8648463690038142E-2</v>
      </c>
      <c r="AU24" s="14">
        <f t="shared" si="29"/>
        <v>5.5801749114987587E-3</v>
      </c>
      <c r="AV24" s="14">
        <f t="shared" si="30"/>
        <v>7.8204275724904626E-3</v>
      </c>
      <c r="AW24" s="6" t="s">
        <v>97</v>
      </c>
      <c r="AX24" s="47">
        <v>16</v>
      </c>
      <c r="AY24" s="12">
        <v>24165</v>
      </c>
      <c r="AZ24" s="14">
        <v>10.092660584279184</v>
      </c>
      <c r="BA24" s="14">
        <f t="shared" si="31"/>
        <v>10.096138392934842</v>
      </c>
      <c r="BB24" s="14">
        <v>10.106482251930382</v>
      </c>
      <c r="BC24" s="14">
        <f t="shared" si="32"/>
        <v>-1.382166765119841E-2</v>
      </c>
      <c r="BE24" s="40" t="s">
        <v>416</v>
      </c>
      <c r="BF24" s="40" t="s">
        <v>417</v>
      </c>
      <c r="BG24" s="33"/>
      <c r="BH24" s="33"/>
      <c r="BI24" s="32"/>
    </row>
    <row r="25" spans="1:61" x14ac:dyDescent="0.2">
      <c r="A25" s="6" t="s">
        <v>98</v>
      </c>
      <c r="B25" s="7">
        <v>5883</v>
      </c>
      <c r="C25" s="7">
        <v>4001</v>
      </c>
      <c r="D25" s="7">
        <v>969</v>
      </c>
      <c r="E25" s="7">
        <v>927</v>
      </c>
      <c r="F25" s="7">
        <v>7</v>
      </c>
      <c r="G25" s="7">
        <v>3465</v>
      </c>
      <c r="H25" s="7">
        <v>600</v>
      </c>
      <c r="I25" s="6" t="s">
        <v>99</v>
      </c>
      <c r="J25" s="11">
        <v>24139</v>
      </c>
      <c r="K25" s="11">
        <v>4.7</v>
      </c>
      <c r="L25" s="10">
        <f t="shared" si="6"/>
        <v>125170.21276595745</v>
      </c>
      <c r="M25" s="10">
        <f t="shared" si="7"/>
        <v>85127.659574468082</v>
      </c>
      <c r="N25" s="10">
        <f t="shared" si="8"/>
        <v>20617.021276595744</v>
      </c>
      <c r="O25" s="10">
        <f t="shared" si="9"/>
        <v>19723.404255319147</v>
      </c>
      <c r="P25" s="10">
        <f t="shared" si="10"/>
        <v>148.93617021276594</v>
      </c>
      <c r="Q25" s="10">
        <f t="shared" si="11"/>
        <v>73723.404255319139</v>
      </c>
      <c r="R25" s="10">
        <f t="shared" si="12"/>
        <v>12765.95744680851</v>
      </c>
      <c r="S25" s="13">
        <f t="shared" si="13"/>
        <v>11.737429792136535</v>
      </c>
      <c r="T25" s="13">
        <f t="shared" si="14"/>
        <v>11.351907286129313</v>
      </c>
      <c r="U25" s="14">
        <f t="shared" si="15"/>
        <v>9.9338722891628439</v>
      </c>
      <c r="V25" s="14">
        <f t="shared" si="16"/>
        <v>9.8895612428379334</v>
      </c>
      <c r="W25" s="14">
        <f t="shared" si="2"/>
        <v>11.208075588896081</v>
      </c>
      <c r="X25" s="14">
        <f t="shared" si="3"/>
        <v>9.4545373324882256</v>
      </c>
      <c r="Y25" s="14">
        <f t="shared" si="4"/>
        <v>1.547562508716013</v>
      </c>
      <c r="Z25">
        <v>17</v>
      </c>
      <c r="AA25" s="14">
        <f t="shared" si="17"/>
        <v>11.830242386874691</v>
      </c>
      <c r="AB25" s="14">
        <f t="shared" si="18"/>
        <v>11.375753350935589</v>
      </c>
      <c r="AC25" s="14">
        <f t="shared" si="19"/>
        <v>10.016195390698826</v>
      </c>
      <c r="AD25" s="14">
        <f t="shared" si="20"/>
        <v>10.189577958942413</v>
      </c>
      <c r="AE25" s="14">
        <f t="shared" si="21"/>
        <v>11.261175659347797</v>
      </c>
      <c r="AF25" s="14">
        <f t="shared" si="22"/>
        <v>9.512978268342982</v>
      </c>
      <c r="AG25" s="14">
        <f t="shared" si="23"/>
        <v>1.724025562021545</v>
      </c>
      <c r="AH25">
        <f t="shared" si="33"/>
        <v>11.74862992851171</v>
      </c>
      <c r="AI25">
        <v>11.761174124743007</v>
      </c>
      <c r="AJ25">
        <v>11.352465682137698</v>
      </c>
      <c r="AK25">
        <v>9.942401602831028</v>
      </c>
      <c r="AL25">
        <v>9.9561046731572151</v>
      </c>
      <c r="AM25">
        <v>11.226018982344598</v>
      </c>
      <c r="AN25">
        <v>9.4338720580475695</v>
      </c>
      <c r="AO25">
        <v>1.5460897613687321</v>
      </c>
      <c r="AP25" s="14">
        <f t="shared" si="24"/>
        <v>-2.3744332606472796E-2</v>
      </c>
      <c r="AQ25" s="14">
        <f t="shared" si="25"/>
        <v>-5.5839600838503145E-4</v>
      </c>
      <c r="AR25" s="14">
        <f t="shared" si="26"/>
        <v>-8.529313668184102E-3</v>
      </c>
      <c r="AS25" s="14">
        <f t="shared" si="27"/>
        <v>-6.6543430319281782E-2</v>
      </c>
      <c r="AT25" s="14">
        <f t="shared" si="28"/>
        <v>-1.7943393448517142E-2</v>
      </c>
      <c r="AU25" s="14">
        <f t="shared" si="29"/>
        <v>2.0665274440656134E-2</v>
      </c>
      <c r="AV25" s="14">
        <f t="shared" si="30"/>
        <v>1.4727473472808672E-3</v>
      </c>
      <c r="AW25" s="6" t="s">
        <v>99</v>
      </c>
      <c r="AX25" s="47">
        <v>17</v>
      </c>
      <c r="AY25" s="11">
        <v>24139</v>
      </c>
      <c r="AZ25" s="14">
        <v>10.09158406877277</v>
      </c>
      <c r="BA25" s="14">
        <f t="shared" si="31"/>
        <v>10.100211145820653</v>
      </c>
      <c r="BB25" s="14">
        <v>10.10672313279483</v>
      </c>
      <c r="BC25" s="14">
        <f t="shared" si="32"/>
        <v>-1.5139064022060111E-2</v>
      </c>
      <c r="BE25" s="15" t="s">
        <v>53</v>
      </c>
      <c r="BF25" s="15">
        <f>CORREL(AP9:AP274,AQ9:AQ274)</f>
        <v>0.8944948748182433</v>
      </c>
      <c r="BG25" s="32"/>
      <c r="BH25" s="32"/>
      <c r="BI25" s="32"/>
    </row>
    <row r="26" spans="1:61" x14ac:dyDescent="0.2">
      <c r="A26" s="6" t="s">
        <v>100</v>
      </c>
      <c r="B26" s="8">
        <v>6078</v>
      </c>
      <c r="C26" s="8">
        <v>4055</v>
      </c>
      <c r="D26" s="8">
        <v>991</v>
      </c>
      <c r="E26" s="8">
        <v>978</v>
      </c>
      <c r="F26" s="8">
        <v>4</v>
      </c>
      <c r="G26" s="8">
        <v>3510</v>
      </c>
      <c r="H26" s="8">
        <v>607</v>
      </c>
      <c r="I26" s="6" t="s">
        <v>101</v>
      </c>
      <c r="J26" s="12">
        <v>24715</v>
      </c>
      <c r="K26" s="12">
        <v>4.8</v>
      </c>
      <c r="L26" s="10">
        <f t="shared" si="6"/>
        <v>126625</v>
      </c>
      <c r="M26" s="10">
        <f t="shared" si="7"/>
        <v>84479.166666666672</v>
      </c>
      <c r="N26" s="10">
        <f t="shared" si="8"/>
        <v>20645.833333333336</v>
      </c>
      <c r="O26" s="10">
        <f t="shared" si="9"/>
        <v>20375</v>
      </c>
      <c r="P26" s="10">
        <f t="shared" si="10"/>
        <v>83.333333333333343</v>
      </c>
      <c r="Q26" s="10">
        <f t="shared" si="11"/>
        <v>73125</v>
      </c>
      <c r="R26" s="10">
        <f t="shared" si="12"/>
        <v>12645.833333333334</v>
      </c>
      <c r="S26" s="13">
        <f t="shared" si="13"/>
        <v>11.748985241550985</v>
      </c>
      <c r="T26" s="13">
        <f t="shared" si="14"/>
        <v>11.344260234623759</v>
      </c>
      <c r="U26" s="14">
        <f t="shared" si="15"/>
        <v>9.9352688024042344</v>
      </c>
      <c r="V26" s="14">
        <f t="shared" si="16"/>
        <v>9.9220639381090638</v>
      </c>
      <c r="W26" s="14">
        <f t="shared" si="2"/>
        <v>11.199925584534158</v>
      </c>
      <c r="X26" s="14">
        <f t="shared" si="3"/>
        <v>9.4450830591337436</v>
      </c>
      <c r="Y26" s="14">
        <f t="shared" si="4"/>
        <v>1.5686159179138452</v>
      </c>
      <c r="Z26">
        <v>18</v>
      </c>
      <c r="AA26" s="14">
        <f t="shared" si="17"/>
        <v>11.836236009685935</v>
      </c>
      <c r="AB26" s="14">
        <f t="shared" si="18"/>
        <v>11.381764503908009</v>
      </c>
      <c r="AC26" s="14">
        <f t="shared" si="19"/>
        <v>10.023036881261248</v>
      </c>
      <c r="AD26" s="14">
        <f t="shared" si="20"/>
        <v>10.195203440472437</v>
      </c>
      <c r="AE26" s="14">
        <f t="shared" si="21"/>
        <v>11.266370705008516</v>
      </c>
      <c r="AF26" s="14">
        <f t="shared" si="22"/>
        <v>9.5193360910524607</v>
      </c>
      <c r="AG26" s="14">
        <f t="shared" si="23"/>
        <v>1.7381606543323873</v>
      </c>
      <c r="AH26">
        <f t="shared" si="33"/>
        <v>11.765094996252282</v>
      </c>
      <c r="AI26">
        <v>11.769579462531366</v>
      </c>
      <c r="AJ26">
        <v>11.359949117924115</v>
      </c>
      <c r="AK26">
        <v>9.9489536624959722</v>
      </c>
      <c r="AL26">
        <v>9.9721788268687028</v>
      </c>
      <c r="AM26">
        <v>11.234363457962415</v>
      </c>
      <c r="AN26">
        <v>9.4376425180651946</v>
      </c>
      <c r="AO26">
        <v>1.5522378422705796</v>
      </c>
      <c r="AP26" s="14">
        <f t="shared" si="24"/>
        <v>-2.059422098038155E-2</v>
      </c>
      <c r="AQ26" s="14">
        <f t="shared" si="25"/>
        <v>-1.5688883300356338E-2</v>
      </c>
      <c r="AR26" s="14">
        <f t="shared" si="26"/>
        <v>-1.368486009173786E-2</v>
      </c>
      <c r="AS26" s="14">
        <f t="shared" si="27"/>
        <v>-5.0114888759638987E-2</v>
      </c>
      <c r="AT26" s="14">
        <f t="shared" si="28"/>
        <v>-3.4437873428256438E-2</v>
      </c>
      <c r="AU26" s="14">
        <f t="shared" si="29"/>
        <v>7.440541068548967E-3</v>
      </c>
      <c r="AV26" s="14">
        <f t="shared" si="30"/>
        <v>1.6378075643265655E-2</v>
      </c>
      <c r="AW26" s="6" t="s">
        <v>101</v>
      </c>
      <c r="AX26" s="47">
        <v>18</v>
      </c>
      <c r="AY26" s="12">
        <v>24715</v>
      </c>
      <c r="AZ26" s="14">
        <v>10.11516562574106</v>
      </c>
      <c r="BA26" s="14">
        <f t="shared" si="31"/>
        <v>10.104283898706464</v>
      </c>
      <c r="BB26" s="14">
        <v>10.1067762147162</v>
      </c>
      <c r="BC26" s="14">
        <f t="shared" si="32"/>
        <v>8.3894110248596832E-3</v>
      </c>
      <c r="BE26" s="28" t="s">
        <v>54</v>
      </c>
      <c r="BF26" s="28">
        <f>CORREL(AP9:AP274,AR9:AR274)</f>
        <v>-0.21585679552547635</v>
      </c>
      <c r="BG26" s="32"/>
      <c r="BH26" s="32"/>
      <c r="BI26" s="32"/>
    </row>
    <row r="27" spans="1:61" x14ac:dyDescent="0.2">
      <c r="A27" s="6" t="s">
        <v>102</v>
      </c>
      <c r="B27" s="7">
        <v>6100</v>
      </c>
      <c r="C27" s="7">
        <v>4088</v>
      </c>
      <c r="D27" s="7">
        <v>992</v>
      </c>
      <c r="E27" s="7">
        <v>968</v>
      </c>
      <c r="F27" s="7">
        <v>6</v>
      </c>
      <c r="G27" s="7">
        <v>3560</v>
      </c>
      <c r="H27" s="7">
        <v>600</v>
      </c>
      <c r="I27" s="6" t="s">
        <v>103</v>
      </c>
      <c r="J27" s="11">
        <v>24803</v>
      </c>
      <c r="K27" s="11">
        <v>4.7</v>
      </c>
      <c r="L27" s="10">
        <f t="shared" si="6"/>
        <v>129787.23404255319</v>
      </c>
      <c r="M27" s="10">
        <f t="shared" si="7"/>
        <v>86978.723404255317</v>
      </c>
      <c r="N27" s="10">
        <f t="shared" si="8"/>
        <v>21106.382978723403</v>
      </c>
      <c r="O27" s="10">
        <f t="shared" si="9"/>
        <v>20595.744680851061</v>
      </c>
      <c r="P27" s="10">
        <f t="shared" si="10"/>
        <v>127.6595744680851</v>
      </c>
      <c r="Q27" s="10">
        <f t="shared" si="11"/>
        <v>75744.680851063822</v>
      </c>
      <c r="R27" s="10">
        <f t="shared" si="12"/>
        <v>12765.95744680851</v>
      </c>
      <c r="S27" s="13">
        <f t="shared" si="13"/>
        <v>11.773651727433482</v>
      </c>
      <c r="T27" s="13">
        <f t="shared" si="14"/>
        <v>11.373418809155618</v>
      </c>
      <c r="U27" s="14">
        <f t="shared" si="15"/>
        <v>9.9573307845569516</v>
      </c>
      <c r="V27" s="14">
        <f t="shared" si="16"/>
        <v>9.932839764548655</v>
      </c>
      <c r="W27" s="14">
        <f t="shared" si="2"/>
        <v>11.235123501118155</v>
      </c>
      <c r="X27" s="14">
        <f t="shared" si="3"/>
        <v>9.4545373324882256</v>
      </c>
      <c r="Y27" s="14">
        <f t="shared" si="4"/>
        <v>1.547562508716013</v>
      </c>
      <c r="Z27">
        <v>19</v>
      </c>
      <c r="AA27" s="14">
        <f t="shared" si="17"/>
        <v>11.842229632497178</v>
      </c>
      <c r="AB27" s="14">
        <f t="shared" si="18"/>
        <v>11.387775656880429</v>
      </c>
      <c r="AC27" s="14">
        <f t="shared" si="19"/>
        <v>10.029878371823669</v>
      </c>
      <c r="AD27" s="14">
        <f t="shared" si="20"/>
        <v>10.20082892200246</v>
      </c>
      <c r="AE27" s="14">
        <f t="shared" si="21"/>
        <v>11.271565750669236</v>
      </c>
      <c r="AF27" s="14">
        <f t="shared" si="22"/>
        <v>9.5256939137619394</v>
      </c>
      <c r="AG27" s="14">
        <f t="shared" si="23"/>
        <v>1.7522957466432294</v>
      </c>
      <c r="AH27">
        <f t="shared" si="33"/>
        <v>11.777428117709151</v>
      </c>
      <c r="AI27">
        <v>11.778181520260164</v>
      </c>
      <c r="AJ27">
        <v>11.367589301328032</v>
      </c>
      <c r="AK27">
        <v>9.9558695899614484</v>
      </c>
      <c r="AL27">
        <v>9.9884787973484386</v>
      </c>
      <c r="AM27">
        <v>11.243023892870989</v>
      </c>
      <c r="AN27">
        <v>9.4417504040964708</v>
      </c>
      <c r="AO27">
        <v>1.5582434760515436</v>
      </c>
      <c r="AP27" s="14">
        <f t="shared" si="24"/>
        <v>-4.5297928266823106E-3</v>
      </c>
      <c r="AQ27" s="14">
        <f t="shared" si="25"/>
        <v>5.8295078275865109E-3</v>
      </c>
      <c r="AR27" s="14">
        <f t="shared" si="26"/>
        <v>1.4611945955032013E-3</v>
      </c>
      <c r="AS27" s="14">
        <f t="shared" si="27"/>
        <v>-5.563903279978355E-2</v>
      </c>
      <c r="AT27" s="14">
        <f t="shared" si="28"/>
        <v>-7.9003917528339684E-3</v>
      </c>
      <c r="AU27" s="14">
        <f t="shared" si="29"/>
        <v>1.278692839175477E-2</v>
      </c>
      <c r="AV27" s="14">
        <f t="shared" si="30"/>
        <v>-1.0680967335530589E-2</v>
      </c>
      <c r="AW27" s="6" t="s">
        <v>103</v>
      </c>
      <c r="AX27" s="47">
        <v>19</v>
      </c>
      <c r="AY27" s="11">
        <v>24803</v>
      </c>
      <c r="AZ27" s="14">
        <v>10.118719892579001</v>
      </c>
      <c r="BA27" s="14">
        <f t="shared" si="31"/>
        <v>10.108356651592276</v>
      </c>
      <c r="BB27" s="14">
        <v>10.106643388286793</v>
      </c>
      <c r="BC27" s="14">
        <f t="shared" si="32"/>
        <v>1.2076504292208412E-2</v>
      </c>
      <c r="BE27" s="15" t="s">
        <v>55</v>
      </c>
      <c r="BF27" s="15">
        <f>CORREL(AP9:AP274,AS9:AS274)</f>
        <v>0.77105561661809519</v>
      </c>
      <c r="BG27" s="32"/>
      <c r="BH27" s="32"/>
      <c r="BI27" s="32"/>
    </row>
    <row r="28" spans="1:61" x14ac:dyDescent="0.2">
      <c r="A28" s="6" t="s">
        <v>104</v>
      </c>
      <c r="B28" s="8">
        <v>6317</v>
      </c>
      <c r="C28" s="8">
        <v>4217</v>
      </c>
      <c r="D28" s="8">
        <v>1001</v>
      </c>
      <c r="E28" s="8">
        <v>1044</v>
      </c>
      <c r="F28" s="8">
        <v>-30</v>
      </c>
      <c r="G28" s="8">
        <v>3634</v>
      </c>
      <c r="H28" s="8">
        <v>625</v>
      </c>
      <c r="I28" s="6" t="s">
        <v>105</v>
      </c>
      <c r="J28" s="12">
        <v>24719</v>
      </c>
      <c r="K28" s="12">
        <v>4.7</v>
      </c>
      <c r="L28" s="10">
        <f t="shared" si="6"/>
        <v>134404.25531914894</v>
      </c>
      <c r="M28" s="10">
        <f t="shared" si="7"/>
        <v>89723.404255319139</v>
      </c>
      <c r="N28" s="10">
        <f t="shared" si="8"/>
        <v>21297.872340425532</v>
      </c>
      <c r="O28" s="10">
        <f t="shared" si="9"/>
        <v>22212.765957446809</v>
      </c>
      <c r="P28" s="10">
        <f t="shared" si="10"/>
        <v>-638.29787234042556</v>
      </c>
      <c r="Q28" s="10">
        <f t="shared" si="11"/>
        <v>77319.148936170212</v>
      </c>
      <c r="R28" s="10">
        <f t="shared" si="12"/>
        <v>13297.872340425531</v>
      </c>
      <c r="S28" s="13">
        <f t="shared" si="13"/>
        <v>11.808607368170779</v>
      </c>
      <c r="T28" s="13">
        <f t="shared" si="14"/>
        <v>11.404486931018639</v>
      </c>
      <c r="U28" s="14">
        <f t="shared" si="15"/>
        <v>9.9663624565872997</v>
      </c>
      <c r="V28" s="14">
        <f t="shared" si="16"/>
        <v>10.008422445714663</v>
      </c>
      <c r="W28" s="14">
        <f t="shared" si="2"/>
        <v>11.255696926228195</v>
      </c>
      <c r="X28" s="14">
        <f t="shared" si="3"/>
        <v>9.4953593270084795</v>
      </c>
      <c r="Y28" s="14">
        <f t="shared" si="4"/>
        <v>1.547562508716013</v>
      </c>
      <c r="Z28">
        <v>20</v>
      </c>
      <c r="AA28" s="14">
        <f t="shared" si="17"/>
        <v>11.848223255308422</v>
      </c>
      <c r="AB28" s="14">
        <f t="shared" si="18"/>
        <v>11.393786809852848</v>
      </c>
      <c r="AC28" s="14">
        <f t="shared" si="19"/>
        <v>10.036719862386089</v>
      </c>
      <c r="AD28" s="14">
        <f t="shared" si="20"/>
        <v>10.206454403532485</v>
      </c>
      <c r="AE28" s="14">
        <f t="shared" si="21"/>
        <v>11.276760796329954</v>
      </c>
      <c r="AF28" s="14">
        <f t="shared" si="22"/>
        <v>9.5320517364714163</v>
      </c>
      <c r="AG28" s="14">
        <f t="shared" si="23"/>
        <v>1.7664308389540717</v>
      </c>
      <c r="AH28">
        <f t="shared" si="33"/>
        <v>11.790669401563417</v>
      </c>
      <c r="AI28">
        <v>11.786920796532732</v>
      </c>
      <c r="AJ28">
        <v>11.375330540238657</v>
      </c>
      <c r="AK28">
        <v>9.9630843188849845</v>
      </c>
      <c r="AL28">
        <v>10.004944754249466</v>
      </c>
      <c r="AM28">
        <v>11.251940883798396</v>
      </c>
      <c r="AN28">
        <v>9.4461857045109952</v>
      </c>
      <c r="AO28">
        <v>1.5641740512113793</v>
      </c>
      <c r="AP28" s="14">
        <f t="shared" si="24"/>
        <v>2.168657163804788E-2</v>
      </c>
      <c r="AQ28" s="14">
        <f t="shared" si="25"/>
        <v>2.9156390779981223E-2</v>
      </c>
      <c r="AR28" s="14">
        <f t="shared" si="26"/>
        <v>3.2781377023152203E-3</v>
      </c>
      <c r="AS28" s="14">
        <f t="shared" si="27"/>
        <v>3.4776914651963864E-3</v>
      </c>
      <c r="AT28" s="14">
        <f t="shared" si="28"/>
        <v>3.7560424297993222E-3</v>
      </c>
      <c r="AU28" s="14">
        <f t="shared" si="29"/>
        <v>4.9173622497484359E-2</v>
      </c>
      <c r="AV28" s="14">
        <f t="shared" si="30"/>
        <v>-1.6611542495366338E-2</v>
      </c>
      <c r="AW28" s="6" t="s">
        <v>105</v>
      </c>
      <c r="AX28" s="47">
        <v>20</v>
      </c>
      <c r="AY28" s="12">
        <v>24719</v>
      </c>
      <c r="AZ28" s="14">
        <v>10.115327457678946</v>
      </c>
      <c r="BA28" s="14">
        <f t="shared" si="31"/>
        <v>10.112429404478087</v>
      </c>
      <c r="BB28" s="14">
        <v>10.106347517626471</v>
      </c>
      <c r="BC28" s="14">
        <f t="shared" si="32"/>
        <v>8.9799400524750439E-3</v>
      </c>
      <c r="BE28" s="28" t="s">
        <v>56</v>
      </c>
      <c r="BF28" s="28">
        <f>CORREL(AP9:AP274,AT9:AT274)</f>
        <v>0.60836232140052848</v>
      </c>
      <c r="BG28" s="32"/>
      <c r="BH28" s="32"/>
      <c r="BI28" s="32"/>
    </row>
    <row r="29" spans="1:61" x14ac:dyDescent="0.2">
      <c r="A29" s="6" t="s">
        <v>106</v>
      </c>
      <c r="B29" s="7">
        <v>6421</v>
      </c>
      <c r="C29" s="7">
        <v>4266</v>
      </c>
      <c r="D29" s="7">
        <v>1012</v>
      </c>
      <c r="E29" s="7">
        <v>1073</v>
      </c>
      <c r="F29" s="7">
        <v>-50</v>
      </c>
      <c r="G29" s="7">
        <v>3674</v>
      </c>
      <c r="H29" s="7">
        <v>627</v>
      </c>
      <c r="I29" s="6" t="s">
        <v>107</v>
      </c>
      <c r="J29" s="11">
        <v>24509</v>
      </c>
      <c r="K29" s="11">
        <v>4.7</v>
      </c>
      <c r="L29" s="10">
        <f t="shared" si="6"/>
        <v>136617.02127659574</v>
      </c>
      <c r="M29" s="10">
        <f t="shared" si="7"/>
        <v>90765.957446808505</v>
      </c>
      <c r="N29" s="10">
        <f t="shared" si="8"/>
        <v>21531.91489361702</v>
      </c>
      <c r="O29" s="10">
        <f t="shared" si="9"/>
        <v>22829.787234042553</v>
      </c>
      <c r="P29" s="10">
        <f t="shared" si="10"/>
        <v>-1063.8297872340424</v>
      </c>
      <c r="Q29" s="10">
        <f t="shared" si="11"/>
        <v>78170.212765957447</v>
      </c>
      <c r="R29" s="10">
        <f t="shared" si="12"/>
        <v>13340.425531914892</v>
      </c>
      <c r="S29" s="13">
        <f t="shared" si="13"/>
        <v>11.824936825066127</v>
      </c>
      <c r="T29" s="13">
        <f t="shared" si="14"/>
        <v>11.416039576303374</v>
      </c>
      <c r="U29" s="14">
        <f t="shared" si="15"/>
        <v>9.9772915271194886</v>
      </c>
      <c r="V29" s="14">
        <f t="shared" si="16"/>
        <v>10.035821419902778</v>
      </c>
      <c r="W29" s="14">
        <f t="shared" si="2"/>
        <v>11.26664394304715</v>
      </c>
      <c r="X29" s="14">
        <f t="shared" si="3"/>
        <v>9.4985542179049993</v>
      </c>
      <c r="Y29" s="14">
        <f t="shared" si="4"/>
        <v>1.547562508716013</v>
      </c>
      <c r="Z29">
        <v>21</v>
      </c>
      <c r="AA29" s="14">
        <f t="shared" si="17"/>
        <v>11.854216878119665</v>
      </c>
      <c r="AB29" s="14">
        <f t="shared" si="18"/>
        <v>11.39979796282527</v>
      </c>
      <c r="AC29" s="14">
        <f t="shared" si="19"/>
        <v>10.043561352948512</v>
      </c>
      <c r="AD29" s="14">
        <f t="shared" si="20"/>
        <v>10.212079885062508</v>
      </c>
      <c r="AE29" s="14">
        <f t="shared" si="21"/>
        <v>11.281955841990673</v>
      </c>
      <c r="AF29" s="14">
        <f t="shared" si="22"/>
        <v>9.5384095591808951</v>
      </c>
      <c r="AG29" s="14">
        <f t="shared" si="23"/>
        <v>1.7805659312649138</v>
      </c>
      <c r="AH29">
        <f t="shared" si="33"/>
        <v>11.806452073835333</v>
      </c>
      <c r="AI29">
        <v>11.795734958831884</v>
      </c>
      <c r="AJ29">
        <v>11.383120785987593</v>
      </c>
      <c r="AK29">
        <v>9.9705336961707296</v>
      </c>
      <c r="AL29">
        <v>10.021482092829329</v>
      </c>
      <c r="AM29">
        <v>11.261050089727865</v>
      </c>
      <c r="AN29">
        <v>9.4509463995086058</v>
      </c>
      <c r="AO29">
        <v>1.5700902806452575</v>
      </c>
      <c r="AP29" s="14">
        <f t="shared" si="24"/>
        <v>2.9201866234242146E-2</v>
      </c>
      <c r="AQ29" s="14">
        <f t="shared" si="25"/>
        <v>3.2918790315781266E-2</v>
      </c>
      <c r="AR29" s="14">
        <f t="shared" si="26"/>
        <v>6.757830948759036E-3</v>
      </c>
      <c r="AS29" s="14">
        <f t="shared" si="27"/>
        <v>1.4339327073448871E-2</v>
      </c>
      <c r="AT29" s="14">
        <f t="shared" si="28"/>
        <v>5.5938533192847473E-3</v>
      </c>
      <c r="AU29" s="14">
        <f t="shared" si="29"/>
        <v>4.7607818396393498E-2</v>
      </c>
      <c r="AV29" s="14">
        <f t="shared" si="30"/>
        <v>-2.2527771929244489E-2</v>
      </c>
      <c r="AW29" s="6" t="s">
        <v>107</v>
      </c>
      <c r="AX29" s="47">
        <v>21</v>
      </c>
      <c r="AY29" s="11">
        <v>24509</v>
      </c>
      <c r="AZ29" s="14">
        <v>10.106795676016226</v>
      </c>
      <c r="BA29" s="14">
        <f t="shared" si="31"/>
        <v>10.116502157363898</v>
      </c>
      <c r="BB29" s="14">
        <v>10.10594165811583</v>
      </c>
      <c r="BC29" s="14">
        <f t="shared" si="32"/>
        <v>8.5401790039618675E-4</v>
      </c>
      <c r="BE29" s="15" t="s">
        <v>57</v>
      </c>
      <c r="BF29" s="15">
        <f>CORREL(AP9:AP274,AU9:AU274)</f>
        <v>0.67263798022457311</v>
      </c>
      <c r="BG29" s="32"/>
      <c r="BH29" s="32"/>
      <c r="BI29" s="32"/>
    </row>
    <row r="30" spans="1:61" x14ac:dyDescent="0.2">
      <c r="A30" s="6" t="s">
        <v>108</v>
      </c>
      <c r="B30" s="8">
        <v>6482</v>
      </c>
      <c r="C30" s="8">
        <v>4279</v>
      </c>
      <c r="D30" s="8">
        <v>1046</v>
      </c>
      <c r="E30" s="8">
        <v>1103</v>
      </c>
      <c r="F30" s="8">
        <v>-113</v>
      </c>
      <c r="G30" s="8">
        <v>3776</v>
      </c>
      <c r="H30" s="8">
        <v>609</v>
      </c>
      <c r="I30" s="6" t="s">
        <v>109</v>
      </c>
      <c r="J30" s="12">
        <v>24538</v>
      </c>
      <c r="K30" s="12">
        <v>4.8</v>
      </c>
      <c r="L30" s="10">
        <f t="shared" si="6"/>
        <v>135041.66666666669</v>
      </c>
      <c r="M30" s="10">
        <f t="shared" si="7"/>
        <v>89145.833333333343</v>
      </c>
      <c r="N30" s="10">
        <f t="shared" si="8"/>
        <v>21791.666666666668</v>
      </c>
      <c r="O30" s="10">
        <f t="shared" si="9"/>
        <v>22979.166666666668</v>
      </c>
      <c r="P30" s="10">
        <f t="shared" si="10"/>
        <v>-2354.166666666667</v>
      </c>
      <c r="Q30" s="10">
        <f t="shared" si="11"/>
        <v>78666.666666666672</v>
      </c>
      <c r="R30" s="10">
        <f t="shared" si="12"/>
        <v>12687.5</v>
      </c>
      <c r="S30" s="13">
        <f t="shared" si="13"/>
        <v>11.813338651775739</v>
      </c>
      <c r="T30" s="13">
        <f t="shared" si="14"/>
        <v>11.398028884491064</v>
      </c>
      <c r="U30" s="14">
        <f t="shared" si="15"/>
        <v>9.9892829126991138</v>
      </c>
      <c r="V30" s="14">
        <f t="shared" si="16"/>
        <v>10.042343287327748</v>
      </c>
      <c r="W30" s="14">
        <f t="shared" si="2"/>
        <v>11.272974795339637</v>
      </c>
      <c r="X30" s="14">
        <f t="shared" si="3"/>
        <v>9.4483725357841433</v>
      </c>
      <c r="Y30" s="14">
        <f t="shared" si="4"/>
        <v>1.5686159179138452</v>
      </c>
      <c r="Z30">
        <v>22</v>
      </c>
      <c r="AA30" s="14">
        <f t="shared" si="17"/>
        <v>11.860210500930908</v>
      </c>
      <c r="AB30" s="14">
        <f t="shared" si="18"/>
        <v>11.405809115797689</v>
      </c>
      <c r="AC30" s="14">
        <f t="shared" si="19"/>
        <v>10.050402843510932</v>
      </c>
      <c r="AD30" s="14">
        <f t="shared" si="20"/>
        <v>10.217705366592533</v>
      </c>
      <c r="AE30" s="14">
        <f t="shared" si="21"/>
        <v>11.287150887651393</v>
      </c>
      <c r="AF30" s="14">
        <f t="shared" si="22"/>
        <v>9.5447673818903738</v>
      </c>
      <c r="AG30" s="14">
        <f t="shared" si="23"/>
        <v>1.7947010235757561</v>
      </c>
      <c r="AH30">
        <f t="shared" si="33"/>
        <v>11.821171063880012</v>
      </c>
      <c r="AI30">
        <v>11.804575228747712</v>
      </c>
      <c r="AJ30">
        <v>11.390926212650678</v>
      </c>
      <c r="AK30">
        <v>9.9781556175588957</v>
      </c>
      <c r="AL30">
        <v>10.037998381902737</v>
      </c>
      <c r="AM30">
        <v>11.270289517169147</v>
      </c>
      <c r="AN30">
        <v>9.4560612028032036</v>
      </c>
      <c r="AO30">
        <v>1.5760424950342891</v>
      </c>
      <c r="AP30" s="14">
        <f t="shared" si="24"/>
        <v>8.7634230280269065E-3</v>
      </c>
      <c r="AQ30" s="14">
        <f t="shared" si="25"/>
        <v>7.1026718403857103E-3</v>
      </c>
      <c r="AR30" s="14">
        <f t="shared" si="26"/>
        <v>1.1127295140218152E-2</v>
      </c>
      <c r="AS30" s="14">
        <f t="shared" si="27"/>
        <v>4.3449054250110919E-3</v>
      </c>
      <c r="AT30" s="14">
        <f t="shared" si="28"/>
        <v>2.6852781704906903E-3</v>
      </c>
      <c r="AU30" s="14">
        <f t="shared" si="29"/>
        <v>-7.6886670190603468E-3</v>
      </c>
      <c r="AV30" s="14">
        <f t="shared" si="30"/>
        <v>-7.4265771204438114E-3</v>
      </c>
      <c r="AW30" s="6" t="s">
        <v>109</v>
      </c>
      <c r="AX30" s="47">
        <v>22</v>
      </c>
      <c r="AY30" s="12">
        <v>24538</v>
      </c>
      <c r="AZ30" s="14">
        <v>10.107978215351128</v>
      </c>
      <c r="BA30" s="14">
        <f t="shared" si="31"/>
        <v>10.12057491024971</v>
      </c>
      <c r="BB30" s="14">
        <v>10.105501314985595</v>
      </c>
      <c r="BC30" s="14">
        <f t="shared" si="32"/>
        <v>2.4769003655329414E-3</v>
      </c>
      <c r="BE30" s="39" t="s">
        <v>45</v>
      </c>
      <c r="BF30" s="28">
        <f>CORREL(AP9:AP274,AV9:AV274)</f>
        <v>-0.57740250909749169</v>
      </c>
      <c r="BG30" s="32"/>
      <c r="BH30" s="32"/>
      <c r="BI30" s="32"/>
    </row>
    <row r="31" spans="1:61" x14ac:dyDescent="0.2">
      <c r="A31" s="6" t="s">
        <v>110</v>
      </c>
      <c r="B31" s="7">
        <v>6576</v>
      </c>
      <c r="C31" s="7">
        <v>4308</v>
      </c>
      <c r="D31" s="7">
        <v>1047</v>
      </c>
      <c r="E31" s="7">
        <v>1148</v>
      </c>
      <c r="F31" s="7">
        <v>-114</v>
      </c>
      <c r="G31" s="7">
        <v>3867</v>
      </c>
      <c r="H31" s="7">
        <v>617</v>
      </c>
      <c r="I31" s="6" t="s">
        <v>111</v>
      </c>
      <c r="J31" s="11">
        <v>24696</v>
      </c>
      <c r="K31" s="11">
        <v>4.8</v>
      </c>
      <c r="L31" s="10">
        <f t="shared" si="6"/>
        <v>137000</v>
      </c>
      <c r="M31" s="10">
        <f t="shared" si="7"/>
        <v>89750</v>
      </c>
      <c r="N31" s="10">
        <f t="shared" si="8"/>
        <v>21812.5</v>
      </c>
      <c r="O31" s="10">
        <f t="shared" si="9"/>
        <v>23916.666666666668</v>
      </c>
      <c r="P31" s="10">
        <f t="shared" si="10"/>
        <v>-2375</v>
      </c>
      <c r="Q31" s="10">
        <f t="shared" si="11"/>
        <v>80562.5</v>
      </c>
      <c r="R31" s="10">
        <f t="shared" si="12"/>
        <v>12854.166666666668</v>
      </c>
      <c r="S31" s="13">
        <f t="shared" si="13"/>
        <v>11.827736204810263</v>
      </c>
      <c r="T31" s="13">
        <f t="shared" si="14"/>
        <v>11.404783306350526</v>
      </c>
      <c r="U31" s="14">
        <f t="shared" si="15"/>
        <v>9.9902384789447822</v>
      </c>
      <c r="V31" s="14">
        <f t="shared" si="16"/>
        <v>10.082330844953757</v>
      </c>
      <c r="W31" s="14">
        <f t="shared" si="2"/>
        <v>11.296788559681543</v>
      </c>
      <c r="X31" s="14">
        <f t="shared" si="3"/>
        <v>9.4614232919796333</v>
      </c>
      <c r="Y31" s="14">
        <f t="shared" si="4"/>
        <v>1.5686159179138452</v>
      </c>
      <c r="Z31">
        <v>23</v>
      </c>
      <c r="AA31" s="14">
        <f t="shared" si="17"/>
        <v>11.866204123742152</v>
      </c>
      <c r="AB31" s="14">
        <f t="shared" si="18"/>
        <v>11.411820268770109</v>
      </c>
      <c r="AC31" s="14">
        <f t="shared" si="19"/>
        <v>10.057244334073353</v>
      </c>
      <c r="AD31" s="14">
        <f t="shared" si="20"/>
        <v>10.223330848122556</v>
      </c>
      <c r="AE31" s="14">
        <f t="shared" si="21"/>
        <v>11.292345933312111</v>
      </c>
      <c r="AF31" s="14">
        <f t="shared" si="22"/>
        <v>9.5511252045998525</v>
      </c>
      <c r="AG31" s="14">
        <f t="shared" si="23"/>
        <v>1.8088361158865984</v>
      </c>
      <c r="AH31">
        <f t="shared" si="33"/>
        <v>11.832366270227189</v>
      </c>
      <c r="AI31">
        <v>11.813411079036699</v>
      </c>
      <c r="AJ31">
        <v>11.398733568547698</v>
      </c>
      <c r="AK31">
        <v>9.9858922024340391</v>
      </c>
      <c r="AL31">
        <v>10.05441015236382</v>
      </c>
      <c r="AM31">
        <v>11.279600668790314</v>
      </c>
      <c r="AN31">
        <v>9.4615885829951889</v>
      </c>
      <c r="AO31">
        <v>1.5820669452021292</v>
      </c>
      <c r="AP31" s="14">
        <f t="shared" si="24"/>
        <v>1.4325125773563485E-2</v>
      </c>
      <c r="AQ31" s="14">
        <f t="shared" si="25"/>
        <v>6.0497378028276927E-3</v>
      </c>
      <c r="AR31" s="14">
        <f t="shared" si="26"/>
        <v>4.3462765107431522E-3</v>
      </c>
      <c r="AS31" s="14">
        <f t="shared" si="27"/>
        <v>2.7920692589937346E-2</v>
      </c>
      <c r="AT31" s="14">
        <f t="shared" si="28"/>
        <v>1.7187890891229074E-2</v>
      </c>
      <c r="AU31" s="14">
        <f t="shared" si="29"/>
        <v>-1.652910155556242E-4</v>
      </c>
      <c r="AV31" s="14">
        <f t="shared" si="30"/>
        <v>-1.3451027288283957E-2</v>
      </c>
      <c r="AW31" s="6" t="s">
        <v>111</v>
      </c>
      <c r="AX31" s="47">
        <v>23</v>
      </c>
      <c r="AY31" s="11">
        <v>24696</v>
      </c>
      <c r="AZ31" s="14">
        <v>10.114396566181995</v>
      </c>
      <c r="BA31" s="14">
        <f t="shared" si="31"/>
        <v>10.124647663135521</v>
      </c>
      <c r="BB31" s="14">
        <v>10.105104128511245</v>
      </c>
      <c r="BC31" s="14">
        <f t="shared" si="32"/>
        <v>9.2924376707497203E-3</v>
      </c>
      <c r="BE31" s="32"/>
      <c r="BF31" s="38"/>
      <c r="BG31" s="32"/>
      <c r="BH31" s="32"/>
      <c r="BI31" s="32"/>
    </row>
    <row r="32" spans="1:61" x14ac:dyDescent="0.2">
      <c r="A32" s="6" t="s">
        <v>112</v>
      </c>
      <c r="B32" s="8">
        <v>6710</v>
      </c>
      <c r="C32" s="8">
        <v>4349</v>
      </c>
      <c r="D32" s="8">
        <v>1076</v>
      </c>
      <c r="E32" s="8">
        <v>1193</v>
      </c>
      <c r="F32" s="8">
        <v>-105</v>
      </c>
      <c r="G32" s="8">
        <v>3901</v>
      </c>
      <c r="H32" s="8">
        <v>618</v>
      </c>
      <c r="I32" s="6" t="s">
        <v>113</v>
      </c>
      <c r="J32" s="12">
        <v>25080</v>
      </c>
      <c r="K32" s="12">
        <v>4.8</v>
      </c>
      <c r="L32" s="10">
        <f t="shared" si="6"/>
        <v>139791.66666666669</v>
      </c>
      <c r="M32" s="10">
        <f t="shared" si="7"/>
        <v>90604.166666666672</v>
      </c>
      <c r="N32" s="10">
        <f t="shared" si="8"/>
        <v>22416.666666666668</v>
      </c>
      <c r="O32" s="10">
        <f t="shared" si="9"/>
        <v>24854.166666666668</v>
      </c>
      <c r="P32" s="10">
        <f t="shared" si="10"/>
        <v>-2187.5</v>
      </c>
      <c r="Q32" s="10">
        <f t="shared" si="11"/>
        <v>81270.833333333343</v>
      </c>
      <c r="R32" s="10">
        <f t="shared" si="12"/>
        <v>12875</v>
      </c>
      <c r="S32" s="13">
        <f t="shared" si="13"/>
        <v>11.847908498039974</v>
      </c>
      <c r="T32" s="13">
        <f t="shared" si="14"/>
        <v>11.414255480671885</v>
      </c>
      <c r="U32" s="14">
        <f t="shared" si="15"/>
        <v>10.017560008795975</v>
      </c>
      <c r="V32" s="14">
        <f t="shared" si="16"/>
        <v>10.120780690172163</v>
      </c>
      <c r="W32" s="14">
        <f t="shared" si="2"/>
        <v>11.305542477580902</v>
      </c>
      <c r="X32" s="14">
        <f t="shared" si="3"/>
        <v>9.4630427255319365</v>
      </c>
      <c r="Y32" s="14">
        <f t="shared" si="4"/>
        <v>1.5686159179138452</v>
      </c>
      <c r="Z32">
        <v>24</v>
      </c>
      <c r="AA32" s="14">
        <f t="shared" si="17"/>
        <v>11.872197746553395</v>
      </c>
      <c r="AB32" s="14">
        <f t="shared" si="18"/>
        <v>11.41783142174253</v>
      </c>
      <c r="AC32" s="14">
        <f t="shared" si="19"/>
        <v>10.064085824635773</v>
      </c>
      <c r="AD32" s="14">
        <f t="shared" si="20"/>
        <v>10.228956329652579</v>
      </c>
      <c r="AE32" s="14">
        <f t="shared" si="21"/>
        <v>11.29754097897283</v>
      </c>
      <c r="AF32" s="14">
        <f t="shared" si="22"/>
        <v>9.5574830273093312</v>
      </c>
      <c r="AG32" s="14">
        <f t="shared" si="23"/>
        <v>1.8229712081974405</v>
      </c>
      <c r="AH32">
        <f t="shared" si="33"/>
        <v>11.837672303169395</v>
      </c>
      <c r="AI32">
        <v>11.822217459594723</v>
      </c>
      <c r="AJ32">
        <v>11.406534041168339</v>
      </c>
      <c r="AK32">
        <v>9.9936925247401778</v>
      </c>
      <c r="AL32">
        <v>10.070636650672599</v>
      </c>
      <c r="AM32">
        <v>11.288926725558296</v>
      </c>
      <c r="AN32">
        <v>9.4675822032680728</v>
      </c>
      <c r="AO32">
        <v>1.5881952403617328</v>
      </c>
      <c r="AP32" s="14">
        <f t="shared" si="24"/>
        <v>2.5691038445250669E-2</v>
      </c>
      <c r="AQ32" s="14">
        <f t="shared" si="25"/>
        <v>7.7214395035465344E-3</v>
      </c>
      <c r="AR32" s="14">
        <f t="shared" si="26"/>
        <v>2.3867484055797306E-2</v>
      </c>
      <c r="AS32" s="14">
        <f t="shared" si="27"/>
        <v>5.014403949956403E-2</v>
      </c>
      <c r="AT32" s="14">
        <f t="shared" si="28"/>
        <v>1.661575202260579E-2</v>
      </c>
      <c r="AU32" s="14">
        <f t="shared" si="29"/>
        <v>-4.539477736136277E-3</v>
      </c>
      <c r="AV32" s="14">
        <f t="shared" si="30"/>
        <v>-1.9579322447887515E-2</v>
      </c>
      <c r="AW32" s="6" t="s">
        <v>113</v>
      </c>
      <c r="AX32" s="47">
        <v>24</v>
      </c>
      <c r="AY32" s="12">
        <v>25080</v>
      </c>
      <c r="AZ32" s="14">
        <v>10.129825994746858</v>
      </c>
      <c r="BA32" s="14">
        <f t="shared" si="31"/>
        <v>10.128720416021332</v>
      </c>
      <c r="BB32" s="14">
        <v>10.10483393121917</v>
      </c>
      <c r="BC32" s="14">
        <f t="shared" si="32"/>
        <v>2.4992063527687236E-2</v>
      </c>
      <c r="BE32" s="32"/>
      <c r="BF32" s="32"/>
      <c r="BG32" s="32"/>
      <c r="BH32" s="32"/>
      <c r="BI32" s="32"/>
    </row>
    <row r="33" spans="1:63" x14ac:dyDescent="0.2">
      <c r="A33" s="6" t="s">
        <v>114</v>
      </c>
      <c r="B33" s="7">
        <v>6878</v>
      </c>
      <c r="C33" s="7">
        <v>4453</v>
      </c>
      <c r="D33" s="7">
        <v>1118</v>
      </c>
      <c r="E33" s="7">
        <v>1239</v>
      </c>
      <c r="F33" s="7">
        <v>-51</v>
      </c>
      <c r="G33" s="7">
        <v>4000</v>
      </c>
      <c r="H33" s="7">
        <v>658</v>
      </c>
      <c r="I33" s="6" t="s">
        <v>115</v>
      </c>
      <c r="J33" s="11">
        <v>25004</v>
      </c>
      <c r="K33" s="11">
        <v>4.9000000000000004</v>
      </c>
      <c r="L33" s="10">
        <f t="shared" si="6"/>
        <v>140367.3469387755</v>
      </c>
      <c r="M33" s="10">
        <f t="shared" si="7"/>
        <v>90877.551020408151</v>
      </c>
      <c r="N33" s="10">
        <f t="shared" si="8"/>
        <v>22816.326530612245</v>
      </c>
      <c r="O33" s="10">
        <f t="shared" si="9"/>
        <v>25285.714285714283</v>
      </c>
      <c r="P33" s="10">
        <f t="shared" si="10"/>
        <v>-1040.8163265306121</v>
      </c>
      <c r="Q33" s="10">
        <f t="shared" si="11"/>
        <v>81632.653061224482</v>
      </c>
      <c r="R33" s="10">
        <f t="shared" si="12"/>
        <v>13428.571428571428</v>
      </c>
      <c r="S33" s="13">
        <f t="shared" si="13"/>
        <v>11.852018171863723</v>
      </c>
      <c r="T33" s="13">
        <f t="shared" si="14"/>
        <v>11.417268286193213</v>
      </c>
      <c r="U33" s="14">
        <f t="shared" si="15"/>
        <v>10.035231634586555</v>
      </c>
      <c r="V33" s="14">
        <f t="shared" si="16"/>
        <v>10.137994862500653</v>
      </c>
      <c r="W33" s="14">
        <f t="shared" si="2"/>
        <v>11.309984620973538</v>
      </c>
      <c r="X33" s="14">
        <f t="shared" si="3"/>
        <v>9.5051399121968281</v>
      </c>
      <c r="Y33" s="14">
        <f t="shared" si="4"/>
        <v>1.589235205116581</v>
      </c>
      <c r="Z33">
        <v>25</v>
      </c>
      <c r="AA33" s="14">
        <f t="shared" si="17"/>
        <v>11.878191369364639</v>
      </c>
      <c r="AB33" s="14">
        <f t="shared" si="18"/>
        <v>11.42384257471495</v>
      </c>
      <c r="AC33" s="14">
        <f t="shared" si="19"/>
        <v>10.070927315198196</v>
      </c>
      <c r="AD33" s="14">
        <f t="shared" si="20"/>
        <v>10.234581811182604</v>
      </c>
      <c r="AE33" s="14">
        <f t="shared" si="21"/>
        <v>11.30273602463355</v>
      </c>
      <c r="AF33" s="14">
        <f t="shared" si="22"/>
        <v>9.5638408500188081</v>
      </c>
      <c r="AG33" s="14">
        <f t="shared" si="23"/>
        <v>1.8371063005082828</v>
      </c>
      <c r="AH33">
        <f t="shared" si="33"/>
        <v>11.841879220031728</v>
      </c>
      <c r="AI33">
        <v>11.830978273521271</v>
      </c>
      <c r="AJ33">
        <v>11.414322599088415</v>
      </c>
      <c r="AK33">
        <v>10.001508374844152</v>
      </c>
      <c r="AL33">
        <v>10.086614573721963</v>
      </c>
      <c r="AM33">
        <v>11.298221610871829</v>
      </c>
      <c r="AN33">
        <v>9.4740956234984832</v>
      </c>
      <c r="AO33">
        <v>1.5944505828339997</v>
      </c>
      <c r="AP33" s="14">
        <f t="shared" si="24"/>
        <v>2.1039898342451124E-2</v>
      </c>
      <c r="AQ33" s="14">
        <f t="shared" si="25"/>
        <v>2.9456871047983668E-3</v>
      </c>
      <c r="AR33" s="14">
        <f t="shared" si="26"/>
        <v>3.3723259742403755E-2</v>
      </c>
      <c r="AS33" s="14">
        <f t="shared" si="27"/>
        <v>5.1380288778689831E-2</v>
      </c>
      <c r="AT33" s="14">
        <f t="shared" si="28"/>
        <v>1.1763010101708105E-2</v>
      </c>
      <c r="AU33" s="14">
        <f t="shared" si="29"/>
        <v>3.1044288698344857E-2</v>
      </c>
      <c r="AV33" s="14">
        <f t="shared" si="30"/>
        <v>-5.2153777174186455E-3</v>
      </c>
      <c r="AW33" s="6" t="s">
        <v>115</v>
      </c>
      <c r="AX33" s="47">
        <v>25</v>
      </c>
      <c r="AY33" s="11">
        <v>25004</v>
      </c>
      <c r="AZ33" s="14">
        <v>10.126791091051704</v>
      </c>
      <c r="BA33" s="14">
        <f t="shared" si="31"/>
        <v>10.132793168907144</v>
      </c>
      <c r="BB33" s="14">
        <v>10.104797786729938</v>
      </c>
      <c r="BC33" s="14">
        <f t="shared" si="32"/>
        <v>2.1993304321766161E-2</v>
      </c>
      <c r="BG33" s="32"/>
      <c r="BH33" s="32"/>
    </row>
    <row r="34" spans="1:63" x14ac:dyDescent="0.2">
      <c r="A34" s="6" t="s">
        <v>116</v>
      </c>
      <c r="B34" s="8">
        <v>6878</v>
      </c>
      <c r="C34" s="8">
        <v>4501</v>
      </c>
      <c r="D34" s="8">
        <v>1127</v>
      </c>
      <c r="E34" s="8">
        <v>1273</v>
      </c>
      <c r="F34" s="8">
        <v>-54</v>
      </c>
      <c r="G34" s="8">
        <v>4112</v>
      </c>
      <c r="H34" s="8">
        <v>641</v>
      </c>
      <c r="I34" s="6" t="s">
        <v>117</v>
      </c>
      <c r="J34" s="12">
        <v>24011</v>
      </c>
      <c r="K34" s="12">
        <v>4.9000000000000004</v>
      </c>
      <c r="L34" s="10">
        <f t="shared" si="6"/>
        <v>140367.3469387755</v>
      </c>
      <c r="M34" s="10">
        <f t="shared" si="7"/>
        <v>91857.142857142855</v>
      </c>
      <c r="N34" s="10">
        <f t="shared" si="8"/>
        <v>23000</v>
      </c>
      <c r="O34" s="10">
        <f t="shared" si="9"/>
        <v>25979.591836734693</v>
      </c>
      <c r="P34" s="10">
        <f t="shared" si="10"/>
        <v>-1102.0408163265306</v>
      </c>
      <c r="Q34" s="10">
        <f t="shared" si="11"/>
        <v>83918.367346938772</v>
      </c>
      <c r="R34" s="10">
        <f t="shared" si="12"/>
        <v>13081.632653061224</v>
      </c>
      <c r="S34" s="13">
        <f t="shared" si="13"/>
        <v>11.852018171863723</v>
      </c>
      <c r="T34" s="13">
        <f t="shared" si="14"/>
        <v>11.427989854164442</v>
      </c>
      <c r="U34" s="14">
        <f t="shared" si="15"/>
        <v>10.043249494911286</v>
      </c>
      <c r="V34" s="14">
        <f t="shared" si="16"/>
        <v>10.165066579428917</v>
      </c>
      <c r="W34" s="14">
        <f t="shared" si="2"/>
        <v>11.337599788006511</v>
      </c>
      <c r="X34" s="14">
        <f t="shared" si="3"/>
        <v>9.4789644377921807</v>
      </c>
      <c r="Y34" s="14">
        <f t="shared" si="4"/>
        <v>1.589235205116581</v>
      </c>
      <c r="Z34">
        <v>26</v>
      </c>
      <c r="AA34" s="14">
        <f t="shared" si="17"/>
        <v>11.884184992175882</v>
      </c>
      <c r="AB34" s="14">
        <f t="shared" si="18"/>
        <v>11.42985372768737</v>
      </c>
      <c r="AC34" s="14">
        <f t="shared" si="19"/>
        <v>10.077768805760616</v>
      </c>
      <c r="AD34" s="14">
        <f t="shared" si="20"/>
        <v>10.240207292712627</v>
      </c>
      <c r="AE34" s="14">
        <f t="shared" si="21"/>
        <v>11.307931070294268</v>
      </c>
      <c r="AF34" s="14">
        <f t="shared" si="22"/>
        <v>9.5701986727282868</v>
      </c>
      <c r="AG34" s="14">
        <f t="shared" si="23"/>
        <v>1.8512413928191251</v>
      </c>
      <c r="AH34">
        <f t="shared" si="33"/>
        <v>11.846830292587502</v>
      </c>
      <c r="AI34">
        <v>11.839693480814862</v>
      </c>
      <c r="AJ34">
        <v>11.422099036783431</v>
      </c>
      <c r="AK34">
        <v>10.009306460290336</v>
      </c>
      <c r="AL34">
        <v>10.102311958429494</v>
      </c>
      <c r="AM34">
        <v>11.30744963297467</v>
      </c>
      <c r="AN34">
        <v>9.4811795663894642</v>
      </c>
      <c r="AO34">
        <v>1.6008439378632999</v>
      </c>
      <c r="AP34" s="14">
        <f t="shared" si="24"/>
        <v>1.2324691048860359E-2</v>
      </c>
      <c r="AQ34" s="14">
        <f t="shared" si="25"/>
        <v>5.8908173810117148E-3</v>
      </c>
      <c r="AR34" s="14">
        <f t="shared" si="26"/>
        <v>3.3943034620950385E-2</v>
      </c>
      <c r="AS34" s="14">
        <f t="shared" si="27"/>
        <v>6.2754620999422528E-2</v>
      </c>
      <c r="AT34" s="14">
        <f t="shared" si="28"/>
        <v>3.0150155031840598E-2</v>
      </c>
      <c r="AU34" s="14">
        <f t="shared" si="29"/>
        <v>-2.2151285972835666E-3</v>
      </c>
      <c r="AV34" s="14">
        <f t="shared" si="30"/>
        <v>-1.1608732746718919E-2</v>
      </c>
      <c r="AW34" s="6" t="s">
        <v>117</v>
      </c>
      <c r="AX34" s="47">
        <v>26</v>
      </c>
      <c r="AY34" s="12">
        <v>24011</v>
      </c>
      <c r="AZ34" s="14">
        <v>10.086267337660777</v>
      </c>
      <c r="BA34" s="14">
        <f t="shared" si="31"/>
        <v>10.136865921792955</v>
      </c>
      <c r="BB34" s="14">
        <v>10.105165238822934</v>
      </c>
      <c r="BC34" s="14">
        <f t="shared" si="32"/>
        <v>-1.8897901162157282E-2</v>
      </c>
    </row>
    <row r="35" spans="1:63" ht="15" x14ac:dyDescent="0.2">
      <c r="A35" s="6" t="s">
        <v>118</v>
      </c>
      <c r="B35" s="7">
        <v>7114</v>
      </c>
      <c r="C35" s="7">
        <v>4578</v>
      </c>
      <c r="D35" s="7">
        <v>1142</v>
      </c>
      <c r="E35" s="7">
        <v>1301</v>
      </c>
      <c r="F35" s="7">
        <v>2</v>
      </c>
      <c r="G35" s="7">
        <v>4153</v>
      </c>
      <c r="H35" s="7">
        <v>614</v>
      </c>
      <c r="I35" s="6" t="s">
        <v>119</v>
      </c>
      <c r="J35" s="11">
        <v>23584</v>
      </c>
      <c r="K35" s="11">
        <v>5.0999999999999996</v>
      </c>
      <c r="L35" s="10">
        <f t="shared" si="6"/>
        <v>139490.19607843139</v>
      </c>
      <c r="M35" s="10">
        <f t="shared" si="7"/>
        <v>89764.705882352951</v>
      </c>
      <c r="N35" s="10">
        <f t="shared" si="8"/>
        <v>22392.156862745098</v>
      </c>
      <c r="O35" s="10">
        <f t="shared" si="9"/>
        <v>25509.803921568629</v>
      </c>
      <c r="P35" s="10">
        <f t="shared" si="10"/>
        <v>39.215686274509807</v>
      </c>
      <c r="Q35" s="10">
        <f t="shared" si="11"/>
        <v>81431.372549019608</v>
      </c>
      <c r="R35" s="10">
        <f t="shared" si="12"/>
        <v>12039.215686274511</v>
      </c>
      <c r="S35" s="13">
        <f t="shared" si="13"/>
        <v>11.845749598766211</v>
      </c>
      <c r="T35" s="13">
        <f t="shared" si="14"/>
        <v>11.404947146770324</v>
      </c>
      <c r="U35" s="14">
        <f t="shared" si="15"/>
        <v>10.016466036473767</v>
      </c>
      <c r="V35" s="14">
        <f t="shared" si="16"/>
        <v>10.146818124770316</v>
      </c>
      <c r="W35" s="14">
        <f t="shared" si="2"/>
        <v>11.307515889888565</v>
      </c>
      <c r="X35" s="14">
        <f t="shared" si="3"/>
        <v>9.3959245744049547</v>
      </c>
      <c r="Y35" s="14">
        <f t="shared" si="4"/>
        <v>1.62924053973028</v>
      </c>
      <c r="Z35">
        <v>27</v>
      </c>
      <c r="AA35" s="14">
        <f t="shared" si="17"/>
        <v>11.890178614987127</v>
      </c>
      <c r="AB35" s="14">
        <f t="shared" si="18"/>
        <v>11.435864880659789</v>
      </c>
      <c r="AC35" s="14">
        <f t="shared" si="19"/>
        <v>10.084610296323037</v>
      </c>
      <c r="AD35" s="14">
        <f t="shared" si="20"/>
        <v>10.245832774242652</v>
      </c>
      <c r="AE35" s="14">
        <f t="shared" si="21"/>
        <v>11.313126115954987</v>
      </c>
      <c r="AF35" s="14">
        <f t="shared" si="22"/>
        <v>9.5765564954377655</v>
      </c>
      <c r="AG35" s="14">
        <f t="shared" si="23"/>
        <v>1.8653764851299672</v>
      </c>
      <c r="AH35">
        <f t="shared" si="33"/>
        <v>11.853168987404983</v>
      </c>
      <c r="AI35">
        <v>11.848376191410475</v>
      </c>
      <c r="AJ35">
        <v>11.429864989783333</v>
      </c>
      <c r="AK35">
        <v>10.017074565660444</v>
      </c>
      <c r="AL35">
        <v>10.117728954393257</v>
      </c>
      <c r="AM35">
        <v>11.316582451991884</v>
      </c>
      <c r="AN35">
        <v>9.4889041573244963</v>
      </c>
      <c r="AO35">
        <v>1.6073830110829304</v>
      </c>
      <c r="AP35" s="14">
        <f t="shared" si="24"/>
        <v>-2.6265926442636811E-3</v>
      </c>
      <c r="AQ35" s="14">
        <f t="shared" si="25"/>
        <v>-2.4917843013009033E-2</v>
      </c>
      <c r="AR35" s="14">
        <f t="shared" si="26"/>
        <v>-6.0852918667642086E-4</v>
      </c>
      <c r="AS35" s="14">
        <f t="shared" si="27"/>
        <v>2.9089170377059048E-2</v>
      </c>
      <c r="AT35" s="14">
        <f t="shared" si="28"/>
        <v>-9.0665621033192423E-3</v>
      </c>
      <c r="AU35" s="14">
        <f t="shared" si="29"/>
        <v>-9.297958291954167E-2</v>
      </c>
      <c r="AV35" s="14">
        <f t="shared" si="30"/>
        <v>2.1857528647349689E-2</v>
      </c>
      <c r="AW35" s="6" t="s">
        <v>119</v>
      </c>
      <c r="AX35" s="47">
        <v>27</v>
      </c>
      <c r="AY35" s="11">
        <v>23584</v>
      </c>
      <c r="AZ35" s="14">
        <v>10.068323794989062</v>
      </c>
      <c r="BA35" s="14">
        <f t="shared" si="31"/>
        <v>10.140938674678766</v>
      </c>
      <c r="BB35" s="14">
        <v>10.106160814538349</v>
      </c>
      <c r="BC35" s="14">
        <f t="shared" si="32"/>
        <v>-3.783701954928631E-2</v>
      </c>
      <c r="BE35" s="121" t="s">
        <v>120</v>
      </c>
      <c r="BF35" s="121"/>
      <c r="BG35" s="121"/>
      <c r="BH35" s="121"/>
      <c r="BI35" s="121"/>
      <c r="BJ35" s="121"/>
      <c r="BK35" s="121"/>
    </row>
    <row r="36" spans="1:63" x14ac:dyDescent="0.2">
      <c r="A36" s="6" t="s">
        <v>121</v>
      </c>
      <c r="B36" s="8">
        <v>7035</v>
      </c>
      <c r="C36" s="8">
        <v>4609</v>
      </c>
      <c r="D36" s="8">
        <v>1131</v>
      </c>
      <c r="E36" s="8">
        <v>1277</v>
      </c>
      <c r="F36" s="8">
        <v>-9</v>
      </c>
      <c r="G36" s="8">
        <v>4192</v>
      </c>
      <c r="H36" s="8">
        <v>671</v>
      </c>
      <c r="I36" s="6" t="s">
        <v>122</v>
      </c>
      <c r="J36" s="12">
        <v>23304</v>
      </c>
      <c r="K36" s="12">
        <v>5</v>
      </c>
      <c r="L36" s="10">
        <f t="shared" si="6"/>
        <v>140700</v>
      </c>
      <c r="M36" s="10">
        <f t="shared" si="7"/>
        <v>92180</v>
      </c>
      <c r="N36" s="10">
        <f t="shared" si="8"/>
        <v>22620</v>
      </c>
      <c r="O36" s="10">
        <f t="shared" si="9"/>
        <v>25540</v>
      </c>
      <c r="P36" s="10">
        <f t="shared" si="10"/>
        <v>-180</v>
      </c>
      <c r="Q36" s="10">
        <f t="shared" si="11"/>
        <v>83840</v>
      </c>
      <c r="R36" s="10">
        <f t="shared" si="12"/>
        <v>13420</v>
      </c>
      <c r="S36" s="13">
        <f t="shared" si="13"/>
        <v>11.854385243102481</v>
      </c>
      <c r="T36" s="13">
        <f t="shared" si="14"/>
        <v>11.431498466274499</v>
      </c>
      <c r="U36" s="14">
        <f t="shared" si="15"/>
        <v>10.026589749670112</v>
      </c>
      <c r="V36" s="14">
        <f t="shared" si="16"/>
        <v>10.148001129586531</v>
      </c>
      <c r="W36" s="14">
        <f t="shared" si="2"/>
        <v>11.336665499554869</v>
      </c>
      <c r="X36" s="14">
        <f t="shared" si="3"/>
        <v>9.5045014105256733</v>
      </c>
      <c r="Y36" s="14">
        <f t="shared" si="4"/>
        <v>1.6094379124341003</v>
      </c>
      <c r="Z36">
        <v>28</v>
      </c>
      <c r="AA36" s="14">
        <f t="shared" si="17"/>
        <v>11.896172237798369</v>
      </c>
      <c r="AB36" s="14">
        <f t="shared" si="18"/>
        <v>11.441876033632211</v>
      </c>
      <c r="AC36" s="14">
        <f t="shared" si="19"/>
        <v>10.091451786885459</v>
      </c>
      <c r="AD36" s="14">
        <f t="shared" si="20"/>
        <v>10.251458255772675</v>
      </c>
      <c r="AE36" s="14">
        <f t="shared" si="21"/>
        <v>11.318321161615707</v>
      </c>
      <c r="AF36" s="14">
        <f t="shared" si="22"/>
        <v>9.5829143181472443</v>
      </c>
      <c r="AG36" s="14">
        <f t="shared" si="23"/>
        <v>1.8795115774408095</v>
      </c>
      <c r="AH36">
        <f t="shared" si="33"/>
        <v>11.855291978907463</v>
      </c>
      <c r="AI36">
        <v>11.857047218174998</v>
      </c>
      <c r="AJ36">
        <v>11.437625775378931</v>
      </c>
      <c r="AK36">
        <v>10.024821689932828</v>
      </c>
      <c r="AL36">
        <v>10.132904932849444</v>
      </c>
      <c r="AM36">
        <v>11.325610571895435</v>
      </c>
      <c r="AN36">
        <v>9.4973381372316865</v>
      </c>
      <c r="AO36">
        <v>1.6140682526682211</v>
      </c>
      <c r="AP36" s="14">
        <f t="shared" si="24"/>
        <v>-2.6619750725167535E-3</v>
      </c>
      <c r="AQ36" s="14">
        <f t="shared" si="25"/>
        <v>-6.1273091044320438E-3</v>
      </c>
      <c r="AR36" s="14">
        <f t="shared" si="26"/>
        <v>1.7680597372837781E-3</v>
      </c>
      <c r="AS36" s="14">
        <f t="shared" si="27"/>
        <v>1.5096196737086842E-2</v>
      </c>
      <c r="AT36" s="14">
        <f t="shared" si="28"/>
        <v>1.1054927659433389E-2</v>
      </c>
      <c r="AU36" s="14">
        <f t="shared" si="29"/>
        <v>7.1632732939868049E-3</v>
      </c>
      <c r="AV36" s="14">
        <f t="shared" si="30"/>
        <v>-4.6303402341207889E-3</v>
      </c>
      <c r="AW36" s="6" t="s">
        <v>122</v>
      </c>
      <c r="AX36" s="47">
        <v>28</v>
      </c>
      <c r="AY36" s="12">
        <v>23304</v>
      </c>
      <c r="AZ36" s="14">
        <v>10.056380298639271</v>
      </c>
      <c r="BA36" s="14">
        <f t="shared" si="31"/>
        <v>10.145011427564578</v>
      </c>
      <c r="BB36" s="14">
        <v>10.107961796163467</v>
      </c>
      <c r="BC36" s="14">
        <f t="shared" si="32"/>
        <v>-5.1581497524196607E-2</v>
      </c>
      <c r="BE36" s="51" t="s">
        <v>123</v>
      </c>
      <c r="BF36" s="51" t="s">
        <v>124</v>
      </c>
      <c r="BG36" s="51" t="s">
        <v>125</v>
      </c>
      <c r="BH36" s="51" t="s">
        <v>55</v>
      </c>
      <c r="BI36" s="51" t="s">
        <v>56</v>
      </c>
      <c r="BJ36" s="51" t="s">
        <v>57</v>
      </c>
      <c r="BK36" s="51" t="s">
        <v>45</v>
      </c>
    </row>
    <row r="37" spans="1:63" x14ac:dyDescent="0.2">
      <c r="A37" s="6" t="s">
        <v>127</v>
      </c>
      <c r="B37" s="7">
        <v>7130</v>
      </c>
      <c r="C37" s="7">
        <v>4706</v>
      </c>
      <c r="D37" s="7">
        <v>1189</v>
      </c>
      <c r="E37" s="7">
        <v>1283</v>
      </c>
      <c r="F37" s="7">
        <v>-22</v>
      </c>
      <c r="G37" s="7">
        <v>4258</v>
      </c>
      <c r="H37" s="7">
        <v>695</v>
      </c>
      <c r="I37" s="6" t="s">
        <v>128</v>
      </c>
      <c r="J37" s="11">
        <v>23854</v>
      </c>
      <c r="K37" s="11">
        <v>5.0999999999999996</v>
      </c>
      <c r="L37" s="10">
        <f t="shared" si="6"/>
        <v>139803.92156862747</v>
      </c>
      <c r="M37" s="10">
        <f t="shared" si="7"/>
        <v>92274.509803921581</v>
      </c>
      <c r="N37" s="10">
        <f t="shared" si="8"/>
        <v>23313.725490196081</v>
      </c>
      <c r="O37" s="10">
        <f t="shared" si="9"/>
        <v>25156.862745098042</v>
      </c>
      <c r="P37" s="10">
        <f t="shared" si="10"/>
        <v>-431.37254901960785</v>
      </c>
      <c r="Q37" s="10">
        <f t="shared" si="11"/>
        <v>83490.196078431385</v>
      </c>
      <c r="R37" s="10">
        <f t="shared" si="12"/>
        <v>13627.450980392157</v>
      </c>
      <c r="S37" s="13">
        <f t="shared" si="13"/>
        <v>11.847996159666152</v>
      </c>
      <c r="T37" s="13">
        <f t="shared" si="14"/>
        <v>11.432523215545119</v>
      </c>
      <c r="U37" s="14">
        <f t="shared" si="15"/>
        <v>10.056797542948594</v>
      </c>
      <c r="V37" s="14">
        <f t="shared" si="16"/>
        <v>10.132886010873447</v>
      </c>
      <c r="W37" s="14">
        <f t="shared" si="2"/>
        <v>11.332484491711236</v>
      </c>
      <c r="X37" s="14">
        <f t="shared" si="3"/>
        <v>9.5198414918226035</v>
      </c>
      <c r="Y37" s="14">
        <f t="shared" si="4"/>
        <v>1.62924053973028</v>
      </c>
      <c r="Z37">
        <v>29</v>
      </c>
      <c r="AA37" s="14">
        <f t="shared" si="17"/>
        <v>11.902165860609614</v>
      </c>
      <c r="AB37" s="14">
        <f t="shared" si="18"/>
        <v>11.44788718660463</v>
      </c>
      <c r="AC37" s="14">
        <f t="shared" si="19"/>
        <v>10.09829327744788</v>
      </c>
      <c r="AD37" s="14">
        <f t="shared" si="20"/>
        <v>10.257083737302699</v>
      </c>
      <c r="AE37" s="14">
        <f t="shared" si="21"/>
        <v>11.323516207276425</v>
      </c>
      <c r="AF37" s="14">
        <f t="shared" si="22"/>
        <v>9.589272140856723</v>
      </c>
      <c r="AG37" s="14">
        <f t="shared" si="23"/>
        <v>1.8936466697516519</v>
      </c>
      <c r="AH37">
        <f t="shared" si="33"/>
        <v>11.857484689756353</v>
      </c>
      <c r="AI37">
        <v>11.865725732354917</v>
      </c>
      <c r="AJ37">
        <v>11.445371137209154</v>
      </c>
      <c r="AK37">
        <v>10.032556451755102</v>
      </c>
      <c r="AL37">
        <v>10.14789744576573</v>
      </c>
      <c r="AM37">
        <v>11.334518830055972</v>
      </c>
      <c r="AN37">
        <v>9.5064921347998208</v>
      </c>
      <c r="AO37">
        <v>1.6209137737499071</v>
      </c>
      <c r="AP37" s="14">
        <f t="shared" si="24"/>
        <v>-1.7729572688764961E-2</v>
      </c>
      <c r="AQ37" s="14">
        <f t="shared" si="25"/>
        <v>-1.28479216640347E-2</v>
      </c>
      <c r="AR37" s="14">
        <f t="shared" si="26"/>
        <v>2.4241091193491826E-2</v>
      </c>
      <c r="AS37" s="14">
        <f t="shared" si="27"/>
        <v>-1.5011434892283404E-2</v>
      </c>
      <c r="AT37" s="14">
        <f t="shared" si="28"/>
        <v>-2.0343383447354313E-3</v>
      </c>
      <c r="AU37" s="14">
        <f t="shared" si="29"/>
        <v>1.3349357022782726E-2</v>
      </c>
      <c r="AV37" s="14">
        <f t="shared" si="30"/>
        <v>8.3267659803729632E-3</v>
      </c>
      <c r="AW37" s="6" t="s">
        <v>128</v>
      </c>
      <c r="AX37" s="47">
        <v>29</v>
      </c>
      <c r="AY37" s="11">
        <v>23854</v>
      </c>
      <c r="AZ37" s="14">
        <v>10.079707197138614</v>
      </c>
      <c r="BA37" s="14">
        <f t="shared" si="31"/>
        <v>10.149084180450389</v>
      </c>
      <c r="BB37" s="14">
        <v>10.110650873436702</v>
      </c>
      <c r="BC37" s="14">
        <f t="shared" si="32"/>
        <v>-3.0943676298088363E-2</v>
      </c>
      <c r="BE37" s="52" t="s">
        <v>129</v>
      </c>
      <c r="BF37" s="49">
        <f>CORREL($AP$13:$AP$270,AQ9:AQ266)</f>
        <v>0.15071354763566816</v>
      </c>
      <c r="BG37" s="49">
        <f t="shared" ref="BG37:BK37" si="34">CORREL($AP$13:$AP$270,AR9:AR266)</f>
        <v>-0.12264564549146952</v>
      </c>
      <c r="BH37" s="49">
        <f t="shared" si="34"/>
        <v>3.8740403155782581E-2</v>
      </c>
      <c r="BI37" s="49">
        <f t="shared" si="34"/>
        <v>-0.10429585512312728</v>
      </c>
      <c r="BJ37" s="49">
        <f t="shared" si="34"/>
        <v>2.3706117745800313E-2</v>
      </c>
      <c r="BK37" s="49">
        <f t="shared" si="34"/>
        <v>-0.27377320714454428</v>
      </c>
    </row>
    <row r="38" spans="1:63" x14ac:dyDescent="0.2">
      <c r="A38" s="6" t="s">
        <v>130</v>
      </c>
      <c r="B38" s="8">
        <v>7304</v>
      </c>
      <c r="C38" s="8">
        <v>4851</v>
      </c>
      <c r="D38" s="8">
        <v>1206</v>
      </c>
      <c r="E38" s="8">
        <v>1318</v>
      </c>
      <c r="F38" s="8">
        <v>-9</v>
      </c>
      <c r="G38" s="8">
        <v>4314</v>
      </c>
      <c r="H38" s="8">
        <v>684</v>
      </c>
      <c r="I38" s="6" t="s">
        <v>131</v>
      </c>
      <c r="J38" s="12">
        <v>24250</v>
      </c>
      <c r="K38" s="12">
        <v>5.0999999999999996</v>
      </c>
      <c r="L38" s="10">
        <f t="shared" si="6"/>
        <v>143215.68627450982</v>
      </c>
      <c r="M38" s="10">
        <f t="shared" si="7"/>
        <v>95117.647058823539</v>
      </c>
      <c r="N38" s="10">
        <f t="shared" si="8"/>
        <v>23647.058823529413</v>
      </c>
      <c r="O38" s="10">
        <f t="shared" si="9"/>
        <v>25843.137254901962</v>
      </c>
      <c r="P38" s="10">
        <f t="shared" si="10"/>
        <v>-176.47058823529412</v>
      </c>
      <c r="Q38" s="10">
        <f t="shared" si="11"/>
        <v>84588.23529411765</v>
      </c>
      <c r="R38" s="10">
        <f t="shared" si="12"/>
        <v>13411.764705882353</v>
      </c>
      <c r="S38" s="13">
        <f t="shared" si="13"/>
        <v>11.872107068532616</v>
      </c>
      <c r="T38" s="13">
        <f t="shared" si="14"/>
        <v>11.462869794503028</v>
      </c>
      <c r="U38" s="14">
        <f t="shared" si="15"/>
        <v>10.070994023544943</v>
      </c>
      <c r="V38" s="14">
        <f t="shared" si="16"/>
        <v>10.159800361320263</v>
      </c>
      <c r="W38" s="14">
        <f t="shared" si="2"/>
        <v>11.345550473206913</v>
      </c>
      <c r="X38" s="14">
        <f t="shared" si="3"/>
        <v>9.5038875638803617</v>
      </c>
      <c r="Y38" s="14">
        <f t="shared" si="4"/>
        <v>1.62924053973028</v>
      </c>
      <c r="Z38">
        <v>30</v>
      </c>
      <c r="AA38" s="14">
        <f t="shared" si="17"/>
        <v>11.908159483420857</v>
      </c>
      <c r="AB38" s="14">
        <f t="shared" si="18"/>
        <v>11.45389833957705</v>
      </c>
      <c r="AC38" s="14">
        <f t="shared" si="19"/>
        <v>10.1051347680103</v>
      </c>
      <c r="AD38" s="14">
        <f t="shared" si="20"/>
        <v>10.262709218832724</v>
      </c>
      <c r="AE38" s="14">
        <f t="shared" si="21"/>
        <v>11.328711252937143</v>
      </c>
      <c r="AF38" s="14">
        <f t="shared" si="22"/>
        <v>9.5956299635662017</v>
      </c>
      <c r="AG38" s="14">
        <f t="shared" si="23"/>
        <v>1.9077817620624939</v>
      </c>
      <c r="AH38">
        <f t="shared" si="33"/>
        <v>11.861503862865323</v>
      </c>
      <c r="AI38">
        <v>11.874429241462298</v>
      </c>
      <c r="AJ38">
        <v>11.453086989344737</v>
      </c>
      <c r="AK38">
        <v>10.040288574812212</v>
      </c>
      <c r="AL38">
        <v>10.162773480232756</v>
      </c>
      <c r="AM38">
        <v>11.34329897317393</v>
      </c>
      <c r="AN38">
        <v>9.5163812557634895</v>
      </c>
      <c r="AO38">
        <v>1.6279307914960768</v>
      </c>
      <c r="AP38" s="14">
        <f t="shared" si="24"/>
        <v>-2.3221729296825089E-3</v>
      </c>
      <c r="AQ38" s="14">
        <f t="shared" si="25"/>
        <v>9.7828051582915521E-3</v>
      </c>
      <c r="AR38" s="14">
        <f t="shared" si="26"/>
        <v>3.0705448732730289E-2</v>
      </c>
      <c r="AS38" s="14">
        <f t="shared" si="27"/>
        <v>-2.9731189124930779E-3</v>
      </c>
      <c r="AT38" s="14">
        <f t="shared" si="28"/>
        <v>2.2515000329832446E-3</v>
      </c>
      <c r="AU38" s="14">
        <f t="shared" si="29"/>
        <v>-1.2493691883127767E-2</v>
      </c>
      <c r="AV38" s="14">
        <f t="shared" si="30"/>
        <v>1.3097482342032674E-3</v>
      </c>
      <c r="AW38" s="6" t="s">
        <v>131</v>
      </c>
      <c r="AX38" s="47">
        <v>30</v>
      </c>
      <c r="AY38" s="12">
        <v>24250</v>
      </c>
      <c r="AZ38" s="14">
        <v>10.096171896365629</v>
      </c>
      <c r="BA38" s="14">
        <f t="shared" si="31"/>
        <v>10.1531569333362</v>
      </c>
      <c r="BB38" s="14">
        <v>10.114181782352656</v>
      </c>
      <c r="BC38" s="14">
        <f t="shared" si="32"/>
        <v>-1.8009885987027019E-2</v>
      </c>
      <c r="BE38" s="53" t="s">
        <v>132</v>
      </c>
      <c r="BF38" s="50">
        <f>CORREL($AP$13:$AP$270,AQ10:AQ267)</f>
        <v>0.24388044889200677</v>
      </c>
      <c r="BG38" s="50">
        <f t="shared" ref="BG38:BK38" si="35">CORREL($AP$13:$AP$270,AR10:AR267)</f>
        <v>-0.20223868636022091</v>
      </c>
      <c r="BH38" s="50">
        <f t="shared" si="35"/>
        <v>0.17435796747733059</v>
      </c>
      <c r="BI38" s="50">
        <f t="shared" si="35"/>
        <v>-6.181761841914872E-3</v>
      </c>
      <c r="BJ38" s="50">
        <f t="shared" si="35"/>
        <v>7.0191667439627473E-2</v>
      </c>
      <c r="BK38" s="50">
        <f t="shared" si="35"/>
        <v>-0.33087617765565341</v>
      </c>
    </row>
    <row r="39" spans="1:63" x14ac:dyDescent="0.2">
      <c r="A39" s="6" t="s">
        <v>133</v>
      </c>
      <c r="B39" s="7">
        <v>7378</v>
      </c>
      <c r="C39" s="7">
        <v>4822</v>
      </c>
      <c r="D39" s="7">
        <v>1217</v>
      </c>
      <c r="E39" s="7">
        <v>1317</v>
      </c>
      <c r="F39" s="7">
        <v>-30</v>
      </c>
      <c r="G39" s="7">
        <v>4381</v>
      </c>
      <c r="H39" s="7">
        <v>701</v>
      </c>
      <c r="I39" s="6" t="s">
        <v>134</v>
      </c>
      <c r="J39" s="11">
        <v>24380</v>
      </c>
      <c r="K39" s="11">
        <v>5.2</v>
      </c>
      <c r="L39" s="10">
        <f t="shared" si="6"/>
        <v>141884.61538461538</v>
      </c>
      <c r="M39" s="10">
        <f t="shared" si="7"/>
        <v>92730.769230769234</v>
      </c>
      <c r="N39" s="10">
        <f t="shared" si="8"/>
        <v>23403.846153846152</v>
      </c>
      <c r="O39" s="10">
        <f t="shared" si="9"/>
        <v>25326.923076923074</v>
      </c>
      <c r="P39" s="10">
        <f t="shared" si="10"/>
        <v>-576.92307692307691</v>
      </c>
      <c r="Q39" s="10">
        <f t="shared" si="11"/>
        <v>84250</v>
      </c>
      <c r="R39" s="10">
        <f t="shared" si="12"/>
        <v>13480.76923076923</v>
      </c>
      <c r="S39" s="13">
        <f t="shared" si="13"/>
        <v>11.862769438557331</v>
      </c>
      <c r="T39" s="13">
        <f t="shared" si="14"/>
        <v>11.437455619141826</v>
      </c>
      <c r="U39" s="14">
        <f t="shared" si="15"/>
        <v>10.060655653388237</v>
      </c>
      <c r="V39" s="14">
        <f t="shared" si="16"/>
        <v>10.13962326214399</v>
      </c>
      <c r="W39" s="14">
        <f t="shared" si="2"/>
        <v>11.341543848214608</v>
      </c>
      <c r="X39" s="14">
        <f t="shared" si="3"/>
        <v>9.5090194474352998</v>
      </c>
      <c r="Y39" s="14">
        <f t="shared" si="4"/>
        <v>1.6486586255873816</v>
      </c>
      <c r="Z39">
        <v>31</v>
      </c>
      <c r="AA39" s="14">
        <f t="shared" si="17"/>
        <v>11.914153106232101</v>
      </c>
      <c r="AB39" s="14">
        <f t="shared" si="18"/>
        <v>11.459909492549469</v>
      </c>
      <c r="AC39" s="14">
        <f t="shared" si="19"/>
        <v>10.111976258572723</v>
      </c>
      <c r="AD39" s="14">
        <f t="shared" si="20"/>
        <v>10.268334700362747</v>
      </c>
      <c r="AE39" s="14">
        <f t="shared" si="21"/>
        <v>11.333906298597864</v>
      </c>
      <c r="AF39" s="14">
        <f t="shared" si="22"/>
        <v>9.6019877862756786</v>
      </c>
      <c r="AG39" s="14">
        <f t="shared" si="23"/>
        <v>1.9219168543733363</v>
      </c>
      <c r="AH39">
        <f t="shared" si="33"/>
        <v>11.870925575174095</v>
      </c>
      <c r="AI39">
        <v>11.883164172026275</v>
      </c>
      <c r="AJ39">
        <v>11.460751215905375</v>
      </c>
      <c r="AK39">
        <v>10.0480429334711</v>
      </c>
      <c r="AL39">
        <v>10.177590641194351</v>
      </c>
      <c r="AM39">
        <v>11.351941476488278</v>
      </c>
      <c r="AN39">
        <v>9.527028949205425</v>
      </c>
      <c r="AO39">
        <v>1.6351357273035563</v>
      </c>
      <c r="AP39" s="14">
        <f t="shared" si="24"/>
        <v>-2.0394733468943826E-2</v>
      </c>
      <c r="AQ39" s="14">
        <f t="shared" si="25"/>
        <v>-2.3295596763549753E-2</v>
      </c>
      <c r="AR39" s="14">
        <f t="shared" si="26"/>
        <v>1.2612719917136417E-2</v>
      </c>
      <c r="AS39" s="14">
        <f t="shared" si="27"/>
        <v>-3.7967379050360961E-2</v>
      </c>
      <c r="AT39" s="14">
        <f t="shared" si="28"/>
        <v>-1.0397628273670634E-2</v>
      </c>
      <c r="AU39" s="14">
        <f t="shared" si="29"/>
        <v>-1.8009501770125169E-2</v>
      </c>
      <c r="AV39" s="14">
        <f t="shared" si="30"/>
        <v>1.3522898283825358E-2</v>
      </c>
      <c r="AW39" s="6" t="s">
        <v>134</v>
      </c>
      <c r="AX39" s="47">
        <v>31</v>
      </c>
      <c r="AY39" s="11">
        <v>24380</v>
      </c>
      <c r="AZ39" s="14">
        <v>10.101518403035262</v>
      </c>
      <c r="BA39" s="14">
        <f t="shared" si="31"/>
        <v>10.157229686222012</v>
      </c>
      <c r="BB39" s="14">
        <v>10.118430899715184</v>
      </c>
      <c r="BC39" s="14">
        <f t="shared" si="32"/>
        <v>-1.6912496679921674E-2</v>
      </c>
      <c r="BE39" s="52" t="s">
        <v>135</v>
      </c>
      <c r="BF39" s="49">
        <f>CORREL($AP$13:$AP$270,AQ11:AQ268)</f>
        <v>0.34305354232998814</v>
      </c>
      <c r="BG39" s="49">
        <f t="shared" ref="BG39:BK40" si="36">CORREL($AP$13:$AP$270,AR11:AR268)</f>
        <v>-0.20843032974348225</v>
      </c>
      <c r="BH39" s="49">
        <f t="shared" si="36"/>
        <v>0.30721868545940884</v>
      </c>
      <c r="BI39" s="49">
        <f t="shared" si="36"/>
        <v>0.11626214621781751</v>
      </c>
      <c r="BJ39" s="49">
        <f t="shared" si="36"/>
        <v>8.3540027471687359E-2</v>
      </c>
      <c r="BK39" s="49">
        <f t="shared" si="36"/>
        <v>-0.38571218345921321</v>
      </c>
    </row>
    <row r="40" spans="1:63" x14ac:dyDescent="0.2">
      <c r="A40" s="6" t="s">
        <v>136</v>
      </c>
      <c r="B40" s="8">
        <v>7412</v>
      </c>
      <c r="C40" s="8">
        <v>4888</v>
      </c>
      <c r="D40" s="8">
        <v>1220</v>
      </c>
      <c r="E40" s="8">
        <v>1312</v>
      </c>
      <c r="F40" s="8">
        <v>-14</v>
      </c>
      <c r="G40" s="8">
        <v>4406</v>
      </c>
      <c r="H40" s="8">
        <v>694</v>
      </c>
      <c r="I40" s="6" t="s">
        <v>137</v>
      </c>
      <c r="J40" s="12">
        <v>24754</v>
      </c>
      <c r="K40" s="12">
        <v>5.2</v>
      </c>
      <c r="L40" s="10">
        <f t="shared" si="6"/>
        <v>142538.46153846153</v>
      </c>
      <c r="M40" s="10">
        <f t="shared" si="7"/>
        <v>94000</v>
      </c>
      <c r="N40" s="10">
        <f t="shared" si="8"/>
        <v>23461.538461538461</v>
      </c>
      <c r="O40" s="10">
        <f t="shared" si="9"/>
        <v>25230.76923076923</v>
      </c>
      <c r="P40" s="10">
        <f t="shared" si="10"/>
        <v>-269.23076923076923</v>
      </c>
      <c r="Q40" s="10">
        <f t="shared" si="11"/>
        <v>84730.769230769234</v>
      </c>
      <c r="R40" s="10">
        <f t="shared" si="12"/>
        <v>13346.153846153846</v>
      </c>
      <c r="S40" s="13">
        <f t="shared" si="13"/>
        <v>11.867367147805959</v>
      </c>
      <c r="T40" s="13">
        <f t="shared" si="14"/>
        <v>11.451050061252142</v>
      </c>
      <c r="U40" s="14">
        <f t="shared" si="15"/>
        <v>10.063117698128012</v>
      </c>
      <c r="V40" s="14">
        <f t="shared" si="16"/>
        <v>10.135819529904744</v>
      </c>
      <c r="W40" s="14">
        <f t="shared" si="2"/>
        <v>11.347234087762999</v>
      </c>
      <c r="X40" s="14">
        <f t="shared" si="3"/>
        <v>9.4989835209075135</v>
      </c>
      <c r="Y40" s="14">
        <f t="shared" si="4"/>
        <v>1.6486586255873816</v>
      </c>
      <c r="Z40">
        <v>32</v>
      </c>
      <c r="AA40" s="14">
        <f t="shared" si="17"/>
        <v>11.920146729043344</v>
      </c>
      <c r="AB40" s="14">
        <f t="shared" si="18"/>
        <v>11.465920645521891</v>
      </c>
      <c r="AC40" s="14">
        <f t="shared" si="19"/>
        <v>10.118817749135143</v>
      </c>
      <c r="AD40" s="14">
        <f t="shared" si="20"/>
        <v>10.27396018189277</v>
      </c>
      <c r="AE40" s="14">
        <f t="shared" si="21"/>
        <v>11.339101344258582</v>
      </c>
      <c r="AF40" s="14">
        <f t="shared" si="22"/>
        <v>9.6083456089851573</v>
      </c>
      <c r="AG40" s="14">
        <f t="shared" si="23"/>
        <v>1.9360519466841786</v>
      </c>
      <c r="AH40">
        <f t="shared" si="33"/>
        <v>11.88130921757512</v>
      </c>
      <c r="AI40">
        <v>11.891935499217903</v>
      </c>
      <c r="AJ40">
        <v>11.468347815263993</v>
      </c>
      <c r="AK40">
        <v>10.055863593004169</v>
      </c>
      <c r="AL40">
        <v>10.192404675395027</v>
      </c>
      <c r="AM40">
        <v>11.360438222425509</v>
      </c>
      <c r="AN40">
        <v>9.5384508556509324</v>
      </c>
      <c r="AO40">
        <v>1.6425458211618185</v>
      </c>
      <c r="AP40" s="14">
        <f t="shared" si="24"/>
        <v>-2.4568351411943468E-2</v>
      </c>
      <c r="AQ40" s="14">
        <f t="shared" si="25"/>
        <v>-1.7297754011851296E-2</v>
      </c>
      <c r="AR40" s="14">
        <f t="shared" si="26"/>
        <v>7.2541051238435017E-3</v>
      </c>
      <c r="AS40" s="14">
        <f t="shared" si="27"/>
        <v>-5.658514549028304E-2</v>
      </c>
      <c r="AT40" s="14">
        <f t="shared" si="28"/>
        <v>-1.3204134662510469E-2</v>
      </c>
      <c r="AU40" s="14">
        <f t="shared" si="29"/>
        <v>-3.9467334743418903E-2</v>
      </c>
      <c r="AV40" s="14">
        <f t="shared" si="30"/>
        <v>6.1128044255631675E-3</v>
      </c>
      <c r="AW40" s="6" t="s">
        <v>137</v>
      </c>
      <c r="AX40" s="47">
        <v>32</v>
      </c>
      <c r="AY40" s="12">
        <v>24754</v>
      </c>
      <c r="AZ40" s="14">
        <v>10.116742371099967</v>
      </c>
      <c r="BA40" s="14">
        <f t="shared" si="31"/>
        <v>10.161302439107823</v>
      </c>
      <c r="BB40" s="14">
        <v>10.123229577613172</v>
      </c>
      <c r="BC40" s="14">
        <f t="shared" si="32"/>
        <v>-6.4872065132046686E-3</v>
      </c>
      <c r="BE40" s="53" t="s">
        <v>138</v>
      </c>
      <c r="BF40" s="50">
        <f t="shared" ref="BF40:BF45" si="37">CORREL($AP$13:$AP$270,AQ12:AQ269)</f>
        <v>0.48666472818130913</v>
      </c>
      <c r="BG40" s="50">
        <f t="shared" si="36"/>
        <v>-0.1733197105738199</v>
      </c>
      <c r="BH40" s="50">
        <f t="shared" si="36"/>
        <v>0.45253751897061767</v>
      </c>
      <c r="BI40" s="50">
        <f t="shared" si="36"/>
        <v>0.25876373450492918</v>
      </c>
      <c r="BJ40" s="50">
        <f t="shared" si="36"/>
        <v>0.14551342276532214</v>
      </c>
      <c r="BK40" s="50">
        <f t="shared" si="36"/>
        <v>-0.42858401757905745</v>
      </c>
    </row>
    <row r="41" spans="1:63" x14ac:dyDescent="0.2">
      <c r="A41" s="6" t="s">
        <v>139</v>
      </c>
      <c r="B41" s="7">
        <v>7363</v>
      </c>
      <c r="C41" s="7">
        <v>4954</v>
      </c>
      <c r="D41" s="7">
        <v>1178</v>
      </c>
      <c r="E41" s="7">
        <v>1242</v>
      </c>
      <c r="F41" s="7">
        <v>5</v>
      </c>
      <c r="G41" s="7">
        <v>4424</v>
      </c>
      <c r="H41" s="7">
        <v>666</v>
      </c>
      <c r="I41" s="6" t="s">
        <v>140</v>
      </c>
      <c r="J41" s="11">
        <v>25708</v>
      </c>
      <c r="K41" s="11">
        <v>5.0999999999999996</v>
      </c>
      <c r="L41" s="10">
        <f t="shared" si="6"/>
        <v>144372.54901960786</v>
      </c>
      <c r="M41" s="10">
        <f t="shared" si="7"/>
        <v>97137.254901960798</v>
      </c>
      <c r="N41" s="10">
        <f t="shared" si="8"/>
        <v>23098.039215686276</v>
      </c>
      <c r="O41" s="10">
        <f t="shared" si="9"/>
        <v>24352.941176470591</v>
      </c>
      <c r="P41" s="10">
        <f t="shared" si="10"/>
        <v>98.039215686274517</v>
      </c>
      <c r="Q41" s="10">
        <f t="shared" si="11"/>
        <v>86745.098039215693</v>
      </c>
      <c r="R41" s="10">
        <f t="shared" si="12"/>
        <v>13058.823529411766</v>
      </c>
      <c r="S41" s="13">
        <f t="shared" si="13"/>
        <v>11.880152383626529</v>
      </c>
      <c r="T41" s="13">
        <f t="shared" si="14"/>
        <v>11.483880256307117</v>
      </c>
      <c r="U41" s="14">
        <f t="shared" si="15"/>
        <v>10.047503010469343</v>
      </c>
      <c r="V41" s="14">
        <f t="shared" si="16"/>
        <v>10.100407908751235</v>
      </c>
      <c r="W41" s="14">
        <f t="shared" si="2"/>
        <v>11.370729189459983</v>
      </c>
      <c r="X41" s="14">
        <f t="shared" si="3"/>
        <v>9.4772193167982</v>
      </c>
      <c r="Y41" s="14">
        <f t="shared" si="4"/>
        <v>1.62924053973028</v>
      </c>
      <c r="Z41">
        <v>33</v>
      </c>
      <c r="AA41" s="14">
        <f t="shared" si="17"/>
        <v>11.926140351854588</v>
      </c>
      <c r="AB41" s="14">
        <f t="shared" si="18"/>
        <v>11.47193179849431</v>
      </c>
      <c r="AC41" s="14">
        <f t="shared" si="19"/>
        <v>10.125659239697564</v>
      </c>
      <c r="AD41" s="14">
        <f t="shared" si="20"/>
        <v>10.279585663422795</v>
      </c>
      <c r="AE41" s="14">
        <f t="shared" si="21"/>
        <v>11.3442963899193</v>
      </c>
      <c r="AF41" s="14">
        <f t="shared" si="22"/>
        <v>9.614703431694636</v>
      </c>
      <c r="AG41" s="14">
        <f t="shared" si="23"/>
        <v>1.9501870389950207</v>
      </c>
      <c r="AH41">
        <f t="shared" si="33"/>
        <v>11.894247350660097</v>
      </c>
      <c r="AI41">
        <v>11.900735451499816</v>
      </c>
      <c r="AJ41">
        <v>11.475846226045531</v>
      </c>
      <c r="AK41">
        <v>10.063802501633768</v>
      </c>
      <c r="AL41">
        <v>10.207247599967385</v>
      </c>
      <c r="AM41">
        <v>11.368774594894443</v>
      </c>
      <c r="AN41">
        <v>9.5506513596867091</v>
      </c>
      <c r="AO41">
        <v>1.6501867648717632</v>
      </c>
      <c r="AP41" s="14">
        <f t="shared" si="24"/>
        <v>-2.0583067873287675E-2</v>
      </c>
      <c r="AQ41" s="14">
        <f t="shared" si="25"/>
        <v>8.0340302615855563E-3</v>
      </c>
      <c r="AR41" s="14">
        <f t="shared" si="26"/>
        <v>-1.6299491164424751E-2</v>
      </c>
      <c r="AS41" s="14">
        <f t="shared" si="27"/>
        <v>-0.10683969121615</v>
      </c>
      <c r="AT41" s="14">
        <f t="shared" si="28"/>
        <v>1.9545945655394803E-3</v>
      </c>
      <c r="AU41" s="14">
        <f t="shared" si="29"/>
        <v>-7.343204288850913E-2</v>
      </c>
      <c r="AV41" s="14">
        <f t="shared" si="30"/>
        <v>-2.0946225141483144E-2</v>
      </c>
      <c r="AW41" s="6" t="s">
        <v>140</v>
      </c>
      <c r="AX41" s="47">
        <v>33</v>
      </c>
      <c r="AY41" s="11">
        <v>25708</v>
      </c>
      <c r="AZ41" s="14">
        <v>10.154557506491177</v>
      </c>
      <c r="BA41" s="14">
        <f t="shared" si="31"/>
        <v>10.165375191993634</v>
      </c>
      <c r="BB41" s="14">
        <v>10.128366886893806</v>
      </c>
      <c r="BC41" s="14">
        <f t="shared" si="32"/>
        <v>2.6190619597370457E-2</v>
      </c>
      <c r="BE41" s="52" t="s">
        <v>44</v>
      </c>
      <c r="BF41" s="49">
        <f>CORREL($AP$13:$AP$270,AQ13:AQ270)</f>
        <v>0.89790657675739283</v>
      </c>
      <c r="BG41" s="49">
        <f>CORREL($AP$13:$AP$270,AR13:AR270)</f>
        <v>-0.21579633098423753</v>
      </c>
      <c r="BH41" s="49">
        <f t="shared" ref="BG41:BK45" si="38">CORREL($AP$13:$AP$270,AS13:AS270)</f>
        <v>0.77942002543227551</v>
      </c>
      <c r="BI41" s="49">
        <f t="shared" si="38"/>
        <v>0.60490960486315881</v>
      </c>
      <c r="BJ41" s="49">
        <f t="shared" si="38"/>
        <v>0.68618609208269543</v>
      </c>
      <c r="BK41" s="49">
        <f t="shared" si="38"/>
        <v>-0.5752930062453484</v>
      </c>
    </row>
    <row r="42" spans="1:63" x14ac:dyDescent="0.2">
      <c r="A42" s="6" t="s">
        <v>141</v>
      </c>
      <c r="B42" s="8">
        <v>7748</v>
      </c>
      <c r="C42" s="8">
        <v>5116</v>
      </c>
      <c r="D42" s="8">
        <v>1203</v>
      </c>
      <c r="E42" s="8">
        <v>1414</v>
      </c>
      <c r="F42" s="8">
        <v>-28</v>
      </c>
      <c r="G42" s="8">
        <v>4518</v>
      </c>
      <c r="H42" s="8">
        <v>718</v>
      </c>
      <c r="I42" s="6" t="s">
        <v>142</v>
      </c>
      <c r="J42" s="12">
        <v>26549</v>
      </c>
      <c r="K42" s="12">
        <v>5.2</v>
      </c>
      <c r="L42" s="10">
        <f t="shared" si="6"/>
        <v>149000</v>
      </c>
      <c r="M42" s="10">
        <f t="shared" si="7"/>
        <v>98384.615384615376</v>
      </c>
      <c r="N42" s="10">
        <f t="shared" si="8"/>
        <v>23134.615384615383</v>
      </c>
      <c r="O42" s="10">
        <f t="shared" si="9"/>
        <v>27192.307692307691</v>
      </c>
      <c r="P42" s="10">
        <f t="shared" si="10"/>
        <v>-538.46153846153845</v>
      </c>
      <c r="Q42" s="10">
        <f t="shared" si="11"/>
        <v>86884.615384615376</v>
      </c>
      <c r="R42" s="10">
        <f t="shared" si="12"/>
        <v>13807.692307692307</v>
      </c>
      <c r="S42" s="13">
        <f t="shared" si="13"/>
        <v>11.911701584927597</v>
      </c>
      <c r="T42" s="13">
        <f t="shared" si="14"/>
        <v>11.496639723099443</v>
      </c>
      <c r="U42" s="14">
        <f t="shared" si="15"/>
        <v>10.049085276375388</v>
      </c>
      <c r="V42" s="14">
        <f t="shared" si="16"/>
        <v>10.210689406857227</v>
      </c>
      <c r="W42" s="14">
        <f t="shared" si="2"/>
        <v>11.372336257428659</v>
      </c>
      <c r="X42" s="14">
        <f t="shared" si="3"/>
        <v>9.5329811294489346</v>
      </c>
      <c r="Y42" s="14">
        <f t="shared" si="4"/>
        <v>1.6486586255873816</v>
      </c>
      <c r="Z42">
        <v>34</v>
      </c>
      <c r="AA42" s="14">
        <f t="shared" si="17"/>
        <v>11.932133974665831</v>
      </c>
      <c r="AB42" s="14">
        <f t="shared" si="18"/>
        <v>11.47794295146673</v>
      </c>
      <c r="AC42" s="14">
        <f t="shared" si="19"/>
        <v>10.132500730259986</v>
      </c>
      <c r="AD42" s="14">
        <f t="shared" si="20"/>
        <v>10.285211144952818</v>
      </c>
      <c r="AE42" s="14">
        <f t="shared" si="21"/>
        <v>11.34949143558002</v>
      </c>
      <c r="AF42" s="14">
        <f t="shared" si="22"/>
        <v>9.6210612544041147</v>
      </c>
      <c r="AG42" s="14">
        <f t="shared" si="23"/>
        <v>1.964322131305863</v>
      </c>
      <c r="AH42">
        <f t="shared" si="33"/>
        <v>11.904285956140741</v>
      </c>
      <c r="AI42">
        <v>11.909540902115019</v>
      </c>
      <c r="AJ42">
        <v>11.483205075778679</v>
      </c>
      <c r="AK42">
        <v>10.071916141397949</v>
      </c>
      <c r="AL42">
        <v>10.222116066328098</v>
      </c>
      <c r="AM42">
        <v>11.376927725219737</v>
      </c>
      <c r="AN42">
        <v>9.5636101788152406</v>
      </c>
      <c r="AO42">
        <v>1.6580880707370567</v>
      </c>
      <c r="AP42" s="14">
        <f t="shared" si="24"/>
        <v>2.1606828125779742E-3</v>
      </c>
      <c r="AQ42" s="14">
        <f t="shared" si="25"/>
        <v>1.343464732076427E-2</v>
      </c>
      <c r="AR42" s="14">
        <f t="shared" si="26"/>
        <v>-2.2830865022561042E-2</v>
      </c>
      <c r="AS42" s="14">
        <f t="shared" si="27"/>
        <v>-1.1426659470870959E-2</v>
      </c>
      <c r="AT42" s="14">
        <f t="shared" si="28"/>
        <v>-4.5914677910783297E-3</v>
      </c>
      <c r="AU42" s="14">
        <f t="shared" si="29"/>
        <v>-3.0629049366305949E-2</v>
      </c>
      <c r="AV42" s="14">
        <f t="shared" si="30"/>
        <v>-9.4294451496750309E-3</v>
      </c>
      <c r="AW42" s="6" t="s">
        <v>142</v>
      </c>
      <c r="AX42" s="47">
        <v>34</v>
      </c>
      <c r="AY42" s="12">
        <v>26549</v>
      </c>
      <c r="AZ42" s="14">
        <v>10.186747361177321</v>
      </c>
      <c r="BA42" s="14">
        <f t="shared" si="31"/>
        <v>10.169447944879446</v>
      </c>
      <c r="BB42" s="14">
        <v>10.133615680387988</v>
      </c>
      <c r="BC42" s="14">
        <f t="shared" si="32"/>
        <v>5.3131680789332947E-2</v>
      </c>
      <c r="BE42" s="53" t="s">
        <v>143</v>
      </c>
      <c r="BF42" s="50">
        <f t="shared" si="37"/>
        <v>0.41290757447472076</v>
      </c>
      <c r="BG42" s="50">
        <f t="shared" si="38"/>
        <v>-0.28930052451690935</v>
      </c>
      <c r="BH42" s="50">
        <f t="shared" si="38"/>
        <v>0.57044305948687191</v>
      </c>
      <c r="BI42" s="50">
        <f t="shared" si="38"/>
        <v>0.41088609496746825</v>
      </c>
      <c r="BJ42" s="50">
        <f t="shared" si="38"/>
        <v>3.0818355667442045E-2</v>
      </c>
      <c r="BK42" s="50">
        <f t="shared" si="38"/>
        <v>-0.37048181051229284</v>
      </c>
    </row>
    <row r="43" spans="1:63" x14ac:dyDescent="0.2">
      <c r="A43" s="6" t="s">
        <v>144</v>
      </c>
      <c r="B43" s="7">
        <v>7868</v>
      </c>
      <c r="C43" s="7">
        <v>5193</v>
      </c>
      <c r="D43" s="7">
        <v>1231</v>
      </c>
      <c r="E43" s="7">
        <v>1457</v>
      </c>
      <c r="F43" s="7">
        <v>-46</v>
      </c>
      <c r="G43" s="7">
        <v>4615</v>
      </c>
      <c r="H43" s="7">
        <v>769</v>
      </c>
      <c r="I43" s="6" t="s">
        <v>145</v>
      </c>
      <c r="J43" s="11">
        <v>26818</v>
      </c>
      <c r="K43" s="11">
        <v>5.2</v>
      </c>
      <c r="L43" s="10">
        <f t="shared" si="6"/>
        <v>151307.69230769231</v>
      </c>
      <c r="M43" s="10">
        <f t="shared" si="7"/>
        <v>99865.38461538461</v>
      </c>
      <c r="N43" s="10">
        <f t="shared" si="8"/>
        <v>23673.076923076922</v>
      </c>
      <c r="O43" s="10">
        <f t="shared" si="9"/>
        <v>28019.23076923077</v>
      </c>
      <c r="P43" s="10">
        <f t="shared" si="10"/>
        <v>-884.61538461538464</v>
      </c>
      <c r="Q43" s="10">
        <f t="shared" si="11"/>
        <v>88750</v>
      </c>
      <c r="R43" s="10">
        <f t="shared" si="12"/>
        <v>14788.461538461537</v>
      </c>
      <c r="S43" s="13">
        <f t="shared" si="13"/>
        <v>11.927070739909659</v>
      </c>
      <c r="T43" s="13">
        <f t="shared" si="14"/>
        <v>11.511578404245029</v>
      </c>
      <c r="U43" s="14">
        <f t="shared" si="15"/>
        <v>10.072093686585163</v>
      </c>
      <c r="V43" s="14">
        <f t="shared" si="16"/>
        <v>10.240646366595914</v>
      </c>
      <c r="W43" s="14">
        <f t="shared" si="2"/>
        <v>11.393578707337662</v>
      </c>
      <c r="X43" s="14">
        <f t="shared" si="3"/>
        <v>9.6016025299063532</v>
      </c>
      <c r="Y43" s="14">
        <f t="shared" si="4"/>
        <v>1.6486586255873816</v>
      </c>
      <c r="Z43">
        <v>35</v>
      </c>
      <c r="AA43" s="14">
        <f t="shared" si="17"/>
        <v>11.938127597477076</v>
      </c>
      <c r="AB43" s="14">
        <f t="shared" si="18"/>
        <v>11.483954104439151</v>
      </c>
      <c r="AC43" s="14">
        <f t="shared" si="19"/>
        <v>10.139342220822407</v>
      </c>
      <c r="AD43" s="14">
        <f t="shared" si="20"/>
        <v>10.290836626482843</v>
      </c>
      <c r="AE43" s="14">
        <f t="shared" si="21"/>
        <v>11.354686481240739</v>
      </c>
      <c r="AF43" s="14">
        <f t="shared" si="22"/>
        <v>9.6274190771135935</v>
      </c>
      <c r="AG43" s="14">
        <f t="shared" si="23"/>
        <v>1.9784572236167053</v>
      </c>
      <c r="AH43">
        <f t="shared" si="33"/>
        <v>11.917970393946698</v>
      </c>
      <c r="AI43">
        <v>11.918315859889093</v>
      </c>
      <c r="AJ43">
        <v>11.490388013261036</v>
      </c>
      <c r="AK43">
        <v>10.080250807152787</v>
      </c>
      <c r="AL43">
        <v>10.23693995108683</v>
      </c>
      <c r="AM43">
        <v>11.38487596634765</v>
      </c>
      <c r="AN43">
        <v>9.5772611355122041</v>
      </c>
      <c r="AO43">
        <v>1.6662661596706514</v>
      </c>
      <c r="AP43" s="14">
        <f t="shared" si="24"/>
        <v>8.7548800205663468E-3</v>
      </c>
      <c r="AQ43" s="14">
        <f t="shared" si="25"/>
        <v>2.1190390983992557E-2</v>
      </c>
      <c r="AR43" s="14">
        <f t="shared" si="26"/>
        <v>-8.1571205676240766E-3</v>
      </c>
      <c r="AS43" s="14">
        <f t="shared" si="27"/>
        <v>3.7064155090842377E-3</v>
      </c>
      <c r="AT43" s="14">
        <f t="shared" si="28"/>
        <v>8.7027409900120034E-3</v>
      </c>
      <c r="AU43" s="14">
        <f t="shared" si="29"/>
        <v>2.4341394394149063E-2</v>
      </c>
      <c r="AV43" s="14">
        <f t="shared" si="30"/>
        <v>-1.760753408326976E-2</v>
      </c>
      <c r="AW43" s="6" t="s">
        <v>145</v>
      </c>
      <c r="AX43" s="47">
        <v>35</v>
      </c>
      <c r="AY43" s="11">
        <v>26818</v>
      </c>
      <c r="AZ43" s="14">
        <v>10.196828582839588</v>
      </c>
      <c r="BA43" s="14">
        <f t="shared" si="31"/>
        <v>10.173520697765257</v>
      </c>
      <c r="BB43" s="14">
        <v>10.138814287475613</v>
      </c>
      <c r="BC43" s="14">
        <f t="shared" si="32"/>
        <v>5.8014295363975066E-2</v>
      </c>
      <c r="BE43" s="52" t="s">
        <v>146</v>
      </c>
      <c r="BF43" s="49">
        <f t="shared" si="37"/>
        <v>0.28749098920190763</v>
      </c>
      <c r="BG43" s="49">
        <f>CORREL($AP$13:$AP$270,AR15:AR272)</f>
        <v>-0.28543826123740074</v>
      </c>
      <c r="BH43" s="49">
        <f t="shared" si="38"/>
        <v>0.45020931418282351</v>
      </c>
      <c r="BI43" s="49">
        <f t="shared" si="38"/>
        <v>0.29706298172844409</v>
      </c>
      <c r="BJ43" s="49">
        <f t="shared" si="38"/>
        <v>-8.4659113246866619E-2</v>
      </c>
      <c r="BK43" s="49">
        <f t="shared" si="38"/>
        <v>-0.22452271976279939</v>
      </c>
    </row>
    <row r="44" spans="1:63" x14ac:dyDescent="0.2">
      <c r="A44" s="6" t="s">
        <v>147</v>
      </c>
      <c r="B44" s="8">
        <v>8112</v>
      </c>
      <c r="C44" s="8">
        <v>5266</v>
      </c>
      <c r="D44" s="8">
        <v>1249</v>
      </c>
      <c r="E44" s="8">
        <v>1517</v>
      </c>
      <c r="F44" s="8">
        <v>-72</v>
      </c>
      <c r="G44" s="8">
        <v>4700</v>
      </c>
      <c r="H44" s="8">
        <v>767</v>
      </c>
      <c r="I44" s="6" t="s">
        <v>148</v>
      </c>
      <c r="J44" s="12">
        <v>26058</v>
      </c>
      <c r="K44" s="12">
        <v>5.3</v>
      </c>
      <c r="L44" s="10">
        <f t="shared" si="6"/>
        <v>153056.60377358491</v>
      </c>
      <c r="M44" s="10">
        <f t="shared" si="7"/>
        <v>99358.490566037741</v>
      </c>
      <c r="N44" s="10">
        <f t="shared" si="8"/>
        <v>23566.037735849059</v>
      </c>
      <c r="O44" s="10">
        <f t="shared" si="9"/>
        <v>28622.641509433965</v>
      </c>
      <c r="P44" s="10">
        <f t="shared" si="10"/>
        <v>-1358.4905660377358</v>
      </c>
      <c r="Q44" s="10">
        <f t="shared" si="11"/>
        <v>88679.24528301887</v>
      </c>
      <c r="R44" s="10">
        <f t="shared" si="12"/>
        <v>14471.698113207547</v>
      </c>
      <c r="S44" s="13">
        <f t="shared" si="13"/>
        <v>11.938563091260979</v>
      </c>
      <c r="T44" s="13">
        <f t="shared" si="14"/>
        <v>11.50648970548627</v>
      </c>
      <c r="U44" s="14">
        <f t="shared" si="15"/>
        <v>10.067561875555594</v>
      </c>
      <c r="V44" s="14">
        <f t="shared" si="16"/>
        <v>10.261953344778547</v>
      </c>
      <c r="W44" s="14">
        <f t="shared" si="2"/>
        <v>11.392781153128166</v>
      </c>
      <c r="X44" s="14">
        <f t="shared" si="3"/>
        <v>9.5799501667972713</v>
      </c>
      <c r="Y44" s="14">
        <f t="shared" si="4"/>
        <v>1.6677068205580761</v>
      </c>
      <c r="Z44">
        <v>36</v>
      </c>
      <c r="AA44" s="14">
        <f t="shared" si="17"/>
        <v>11.944121220288318</v>
      </c>
      <c r="AB44" s="14">
        <f t="shared" si="18"/>
        <v>11.489965257411571</v>
      </c>
      <c r="AC44" s="14">
        <f t="shared" si="19"/>
        <v>10.146183711384827</v>
      </c>
      <c r="AD44" s="14">
        <f t="shared" si="20"/>
        <v>10.296462108012866</v>
      </c>
      <c r="AE44" s="14">
        <f t="shared" si="21"/>
        <v>11.359881526901457</v>
      </c>
      <c r="AF44" s="14">
        <f t="shared" si="22"/>
        <v>9.6337768998230704</v>
      </c>
      <c r="AG44" s="14">
        <f t="shared" si="23"/>
        <v>1.9925923159275474</v>
      </c>
      <c r="AH44">
        <f t="shared" si="33"/>
        <v>11.931460560343831</v>
      </c>
      <c r="AI44">
        <v>11.927025684074378</v>
      </c>
      <c r="AJ44">
        <v>11.497367083944775</v>
      </c>
      <c r="AK44">
        <v>10.088838524463714</v>
      </c>
      <c r="AL44">
        <v>10.251641989191072</v>
      </c>
      <c r="AM44">
        <v>11.39259480155707</v>
      </c>
      <c r="AN44">
        <v>9.5915189090974238</v>
      </c>
      <c r="AO44">
        <v>1.6747315591822811</v>
      </c>
      <c r="AP44" s="14">
        <f t="shared" si="24"/>
        <v>1.1537407186601456E-2</v>
      </c>
      <c r="AQ44" s="14">
        <f t="shared" si="25"/>
        <v>9.122621541495235E-3</v>
      </c>
      <c r="AR44" s="14">
        <f t="shared" si="26"/>
        <v>-2.1276648908120421E-2</v>
      </c>
      <c r="AS44" s="14">
        <f t="shared" si="27"/>
        <v>1.0311355587475646E-2</v>
      </c>
      <c r="AT44" s="14">
        <f t="shared" si="28"/>
        <v>1.8635157109514466E-4</v>
      </c>
      <c r="AU44" s="14">
        <f t="shared" si="29"/>
        <v>-1.1568742300152479E-2</v>
      </c>
      <c r="AV44" s="14">
        <f t="shared" si="30"/>
        <v>-7.0247386242050514E-3</v>
      </c>
      <c r="AW44" s="6" t="s">
        <v>148</v>
      </c>
      <c r="AX44" s="47">
        <v>36</v>
      </c>
      <c r="AY44" s="12">
        <v>26058</v>
      </c>
      <c r="AZ44" s="14">
        <v>10.168080101762877</v>
      </c>
      <c r="BA44" s="14">
        <f t="shared" si="31"/>
        <v>10.177593450651068</v>
      </c>
      <c r="BB44" s="14">
        <v>10.143933866738543</v>
      </c>
      <c r="BC44" s="14">
        <f t="shared" si="32"/>
        <v>2.4146235024334217E-2</v>
      </c>
      <c r="BE44" s="53" t="s">
        <v>149</v>
      </c>
      <c r="BF44" s="50">
        <f t="shared" si="37"/>
        <v>0.24907674917275621</v>
      </c>
      <c r="BG44" s="50">
        <f t="shared" si="38"/>
        <v>-0.2116923290595962</v>
      </c>
      <c r="BH44" s="50">
        <f t="shared" si="38"/>
        <v>0.41995269773691346</v>
      </c>
      <c r="BI44" s="50">
        <f t="shared" si="38"/>
        <v>0.31192557074197463</v>
      </c>
      <c r="BJ44" s="50">
        <f t="shared" si="38"/>
        <v>-8.6170190685629505E-2</v>
      </c>
      <c r="BK44" s="50">
        <f t="shared" si="38"/>
        <v>-0.14320836193640304</v>
      </c>
    </row>
    <row r="45" spans="1:63" x14ac:dyDescent="0.2">
      <c r="A45" s="6" t="s">
        <v>150</v>
      </c>
      <c r="B45" s="7">
        <v>8143</v>
      </c>
      <c r="C45" s="7">
        <v>5350</v>
      </c>
      <c r="D45" s="7">
        <v>1267</v>
      </c>
      <c r="E45" s="7">
        <v>1600</v>
      </c>
      <c r="F45" s="7">
        <v>-165</v>
      </c>
      <c r="G45" s="7">
        <v>4800</v>
      </c>
      <c r="H45" s="7">
        <v>770</v>
      </c>
      <c r="I45" s="6" t="s">
        <v>151</v>
      </c>
      <c r="J45" s="11">
        <v>25435</v>
      </c>
      <c r="K45" s="11">
        <v>5.3</v>
      </c>
      <c r="L45" s="10">
        <f t="shared" si="6"/>
        <v>153641.50943396226</v>
      </c>
      <c r="M45" s="10">
        <f t="shared" si="7"/>
        <v>100943.39622641509</v>
      </c>
      <c r="N45" s="10">
        <f t="shared" si="8"/>
        <v>23905.66037735849</v>
      </c>
      <c r="O45" s="10">
        <f t="shared" si="9"/>
        <v>30188.67924528302</v>
      </c>
      <c r="P45" s="10">
        <f t="shared" si="10"/>
        <v>-3113.2075471698113</v>
      </c>
      <c r="Q45" s="10">
        <f t="shared" si="11"/>
        <v>90566.037735849066</v>
      </c>
      <c r="R45" s="10">
        <f t="shared" si="12"/>
        <v>14528.301886792453</v>
      </c>
      <c r="S45" s="13">
        <f t="shared" si="13"/>
        <v>11.942377306897146</v>
      </c>
      <c r="T45" s="13">
        <f t="shared" si="14"/>
        <v>11.522315205320067</v>
      </c>
      <c r="U45" s="14">
        <f t="shared" si="15"/>
        <v>10.081870545751155</v>
      </c>
      <c r="V45" s="14">
        <f t="shared" si="16"/>
        <v>10.315222273657888</v>
      </c>
      <c r="W45" s="14">
        <f t="shared" si="2"/>
        <v>11.413834562325997</v>
      </c>
      <c r="X45" s="14">
        <f t="shared" si="3"/>
        <v>9.5838538802777453</v>
      </c>
      <c r="Y45" s="14">
        <f t="shared" si="4"/>
        <v>1.6677068205580761</v>
      </c>
      <c r="Z45">
        <v>37</v>
      </c>
      <c r="AA45" s="14">
        <f t="shared" si="17"/>
        <v>11.950114843099563</v>
      </c>
      <c r="AB45" s="14">
        <f t="shared" si="18"/>
        <v>11.495976410383991</v>
      </c>
      <c r="AC45" s="14">
        <f t="shared" si="19"/>
        <v>10.15302520194725</v>
      </c>
      <c r="AD45" s="14">
        <f t="shared" si="20"/>
        <v>10.302087589542889</v>
      </c>
      <c r="AE45" s="14">
        <f t="shared" si="21"/>
        <v>11.365076572562177</v>
      </c>
      <c r="AF45" s="14">
        <f t="shared" si="22"/>
        <v>9.6401347225325491</v>
      </c>
      <c r="AG45" s="14">
        <f t="shared" si="23"/>
        <v>2.0067274082383895</v>
      </c>
      <c r="AH45">
        <f t="shared" si="33"/>
        <v>11.946984619100126</v>
      </c>
      <c r="AI45">
        <v>11.935641205723226</v>
      </c>
      <c r="AJ45">
        <v>11.504127577276437</v>
      </c>
      <c r="AK45">
        <v>10.097706220695811</v>
      </c>
      <c r="AL45">
        <v>10.266147232098007</v>
      </c>
      <c r="AM45">
        <v>11.400065153340007</v>
      </c>
      <c r="AN45">
        <v>9.6063133922622193</v>
      </c>
      <c r="AO45">
        <v>1.6834837920728778</v>
      </c>
      <c r="AP45" s="14">
        <f t="shared" si="24"/>
        <v>6.736101173920872E-3</v>
      </c>
      <c r="AQ45" s="14">
        <f t="shared" si="25"/>
        <v>1.818762804363061E-2</v>
      </c>
      <c r="AR45" s="14">
        <f t="shared" si="26"/>
        <v>-1.5835674944655764E-2</v>
      </c>
      <c r="AS45" s="14">
        <f t="shared" si="27"/>
        <v>4.9075041559881072E-2</v>
      </c>
      <c r="AT45" s="14">
        <f t="shared" si="28"/>
        <v>1.3769408985989884E-2</v>
      </c>
      <c r="AU45" s="14">
        <f t="shared" si="29"/>
        <v>-2.2459511984473934E-2</v>
      </c>
      <c r="AV45" s="14">
        <f t="shared" si="30"/>
        <v>-1.577697151480173E-2</v>
      </c>
      <c r="AW45" s="6" t="s">
        <v>151</v>
      </c>
      <c r="AX45" s="47">
        <v>37</v>
      </c>
      <c r="AY45" s="11">
        <v>25435</v>
      </c>
      <c r="AZ45" s="14">
        <v>10.143881457256866</v>
      </c>
      <c r="BA45" s="14">
        <f t="shared" si="31"/>
        <v>10.18166620353688</v>
      </c>
      <c r="BB45" s="14">
        <v>10.149090612497053</v>
      </c>
      <c r="BC45" s="14">
        <f t="shared" si="32"/>
        <v>-5.2091552401876129E-3</v>
      </c>
      <c r="BE45" s="52" t="s">
        <v>152</v>
      </c>
      <c r="BF45" s="49">
        <f t="shared" si="37"/>
        <v>1.4052015590529173E-2</v>
      </c>
      <c r="BG45" s="49">
        <f t="shared" si="38"/>
        <v>-0.10161496763951053</v>
      </c>
      <c r="BH45" s="49">
        <f t="shared" si="38"/>
        <v>0.35916516245991503</v>
      </c>
      <c r="BI45" s="49">
        <f t="shared" si="38"/>
        <v>0.22813436485655245</v>
      </c>
      <c r="BJ45" s="49">
        <f t="shared" si="38"/>
        <v>-0.12759736467100868</v>
      </c>
      <c r="BK45" s="49">
        <f t="shared" si="38"/>
        <v>-1.5874408877191454E-2</v>
      </c>
    </row>
    <row r="46" spans="1:63" x14ac:dyDescent="0.2">
      <c r="A46" s="6" t="s">
        <v>153</v>
      </c>
      <c r="B46" s="8">
        <v>8432</v>
      </c>
      <c r="C46" s="8">
        <v>5427</v>
      </c>
      <c r="D46" s="8">
        <v>1294</v>
      </c>
      <c r="E46" s="8">
        <v>1646</v>
      </c>
      <c r="F46" s="8">
        <v>-119</v>
      </c>
      <c r="G46" s="8">
        <v>4893</v>
      </c>
      <c r="H46" s="8">
        <v>830</v>
      </c>
      <c r="I46" s="6" t="s">
        <v>154</v>
      </c>
      <c r="J46" s="12">
        <v>25088</v>
      </c>
      <c r="K46" s="12">
        <v>5.4</v>
      </c>
      <c r="L46" s="10">
        <f t="shared" si="6"/>
        <v>156148.14814814815</v>
      </c>
      <c r="M46" s="10">
        <f t="shared" si="7"/>
        <v>100500</v>
      </c>
      <c r="N46" s="10">
        <f t="shared" si="8"/>
        <v>23962.96296296296</v>
      </c>
      <c r="O46" s="10">
        <f t="shared" si="9"/>
        <v>30481.481481481478</v>
      </c>
      <c r="P46" s="10">
        <f t="shared" si="10"/>
        <v>-2203.7037037037035</v>
      </c>
      <c r="Q46" s="10">
        <f t="shared" si="11"/>
        <v>90611.111111111109</v>
      </c>
      <c r="R46" s="10">
        <f t="shared" si="12"/>
        <v>15370.370370370369</v>
      </c>
      <c r="S46" s="13">
        <f t="shared" si="13"/>
        <v>11.958560503199006</v>
      </c>
      <c r="T46" s="13">
        <f t="shared" si="14"/>
        <v>11.517913006481267</v>
      </c>
      <c r="U46" s="14">
        <f t="shared" si="15"/>
        <v>10.084264707478708</v>
      </c>
      <c r="V46" s="14">
        <f t="shared" si="16"/>
        <v>10.324874613654877</v>
      </c>
      <c r="W46" s="14">
        <f t="shared" si="2"/>
        <v>11.414332123706986</v>
      </c>
      <c r="X46" s="14">
        <f t="shared" si="3"/>
        <v>9.6401969332085056</v>
      </c>
      <c r="Y46" s="14">
        <f t="shared" si="4"/>
        <v>1.6863989535702288</v>
      </c>
      <c r="Z46">
        <v>38</v>
      </c>
      <c r="AA46" s="14">
        <f t="shared" si="17"/>
        <v>11.956108465910805</v>
      </c>
      <c r="AB46" s="14">
        <f t="shared" si="18"/>
        <v>11.50198756335641</v>
      </c>
      <c r="AC46" s="14">
        <f t="shared" si="19"/>
        <v>10.15986669250967</v>
      </c>
      <c r="AD46" s="14">
        <f t="shared" si="20"/>
        <v>10.307713071072914</v>
      </c>
      <c r="AE46" s="14">
        <f t="shared" si="21"/>
        <v>11.370271618222896</v>
      </c>
      <c r="AF46" s="14">
        <f t="shared" si="22"/>
        <v>9.6464925452420278</v>
      </c>
      <c r="AG46" s="14">
        <f t="shared" si="23"/>
        <v>2.020862500549232</v>
      </c>
      <c r="AH46">
        <f t="shared" si="33"/>
        <v>11.9580817422859</v>
      </c>
      <c r="AI46">
        <v>11.944140466767475</v>
      </c>
      <c r="AJ46">
        <v>11.51066048434102</v>
      </c>
      <c r="AK46">
        <v>10.106867525308585</v>
      </c>
      <c r="AL46">
        <v>10.280387175862062</v>
      </c>
      <c r="AM46">
        <v>11.407268060658197</v>
      </c>
      <c r="AN46">
        <v>9.6215672472339708</v>
      </c>
      <c r="AO46">
        <v>1.6925179906817327</v>
      </c>
      <c r="AP46" s="14">
        <f t="shared" si="24"/>
        <v>1.4420036431531003E-2</v>
      </c>
      <c r="AQ46" s="14">
        <f t="shared" si="25"/>
        <v>7.2525221402468532E-3</v>
      </c>
      <c r="AR46" s="14">
        <f t="shared" si="26"/>
        <v>-2.2602817829877608E-2</v>
      </c>
      <c r="AS46" s="14">
        <f t="shared" si="27"/>
        <v>4.4487437792815498E-2</v>
      </c>
      <c r="AT46" s="14">
        <f t="shared" si="28"/>
        <v>7.0640630487890377E-3</v>
      </c>
      <c r="AU46" s="14">
        <f t="shared" si="29"/>
        <v>1.8629685974534738E-2</v>
      </c>
      <c r="AV46" s="14">
        <f t="shared" si="30"/>
        <v>-6.1190371115038555E-3</v>
      </c>
      <c r="AW46" s="6" t="s">
        <v>154</v>
      </c>
      <c r="AX46" s="47">
        <v>38</v>
      </c>
      <c r="AY46" s="12">
        <v>25088</v>
      </c>
      <c r="AZ46" s="14">
        <v>10.130144923150134</v>
      </c>
      <c r="BA46" s="14">
        <f t="shared" si="31"/>
        <v>10.185738956422691</v>
      </c>
      <c r="BB46" s="14">
        <v>10.15446108465898</v>
      </c>
      <c r="BC46" s="14">
        <f t="shared" si="32"/>
        <v>-2.4316161508846079E-2</v>
      </c>
    </row>
    <row r="47" spans="1:63" x14ac:dyDescent="0.2">
      <c r="A47" s="6" t="s">
        <v>155</v>
      </c>
      <c r="B47" s="7">
        <v>8616</v>
      </c>
      <c r="C47" s="7">
        <v>5549</v>
      </c>
      <c r="D47" s="7">
        <v>1316</v>
      </c>
      <c r="E47" s="7">
        <v>1680</v>
      </c>
      <c r="F47" s="7">
        <v>-160</v>
      </c>
      <c r="G47" s="7">
        <v>4997</v>
      </c>
      <c r="H47" s="7">
        <v>848</v>
      </c>
      <c r="I47" s="6" t="s">
        <v>156</v>
      </c>
      <c r="J47" s="11">
        <v>25253</v>
      </c>
      <c r="K47" s="11">
        <v>5.5</v>
      </c>
      <c r="L47" s="10">
        <f t="shared" si="6"/>
        <v>156654.54545454544</v>
      </c>
      <c r="M47" s="10">
        <f t="shared" si="7"/>
        <v>100890.90909090909</v>
      </c>
      <c r="N47" s="10">
        <f t="shared" si="8"/>
        <v>23927.272727272728</v>
      </c>
      <c r="O47" s="10">
        <f t="shared" si="9"/>
        <v>30545.454545454544</v>
      </c>
      <c r="P47" s="10">
        <f t="shared" si="10"/>
        <v>-2909.090909090909</v>
      </c>
      <c r="Q47" s="10">
        <f t="shared" si="11"/>
        <v>90854.545454545456</v>
      </c>
      <c r="R47" s="10">
        <f t="shared" si="12"/>
        <v>15418.181818181818</v>
      </c>
      <c r="S47" s="13">
        <f t="shared" si="13"/>
        <v>11.961798312585891</v>
      </c>
      <c r="T47" s="13">
        <f t="shared" si="14"/>
        <v>11.521795104075567</v>
      </c>
      <c r="U47" s="14">
        <f t="shared" si="15"/>
        <v>10.082774205634928</v>
      </c>
      <c r="V47" s="14">
        <f t="shared" si="16"/>
        <v>10.32697116614697</v>
      </c>
      <c r="W47" s="14">
        <f t="shared" si="2"/>
        <v>11.417015105093871</v>
      </c>
      <c r="X47" s="14">
        <f t="shared" si="3"/>
        <v>9.6433027295415688</v>
      </c>
      <c r="Y47" s="14">
        <f t="shared" si="4"/>
        <v>1.7047480922384253</v>
      </c>
      <c r="Z47">
        <v>39</v>
      </c>
      <c r="AA47" s="14">
        <f t="shared" si="17"/>
        <v>11.96210208872205</v>
      </c>
      <c r="AB47" s="14">
        <f t="shared" si="18"/>
        <v>11.507998716328832</v>
      </c>
      <c r="AC47" s="14">
        <f t="shared" si="19"/>
        <v>10.166708183072091</v>
      </c>
      <c r="AD47" s="14">
        <f t="shared" si="20"/>
        <v>10.313338552602938</v>
      </c>
      <c r="AE47" s="14">
        <f t="shared" si="21"/>
        <v>11.375466663883614</v>
      </c>
      <c r="AF47" s="14">
        <f t="shared" si="22"/>
        <v>9.6528503679515065</v>
      </c>
      <c r="AG47" s="14">
        <f t="shared" si="23"/>
        <v>2.0349975928600741</v>
      </c>
      <c r="AH47">
        <f t="shared" si="33"/>
        <v>11.965150084638044</v>
      </c>
      <c r="AI47">
        <v>11.952505719202202</v>
      </c>
      <c r="AJ47">
        <v>11.516968163491054</v>
      </c>
      <c r="AK47">
        <v>10.116326170464708</v>
      </c>
      <c r="AL47">
        <v>10.294323988438638</v>
      </c>
      <c r="AM47">
        <v>11.414193168353993</v>
      </c>
      <c r="AN47">
        <v>9.6371890990450684</v>
      </c>
      <c r="AO47">
        <v>1.7018194267409403</v>
      </c>
      <c r="AP47" s="14">
        <f t="shared" si="24"/>
        <v>9.2925933836891517E-3</v>
      </c>
      <c r="AQ47" s="14">
        <f t="shared" si="25"/>
        <v>4.8269405845129398E-3</v>
      </c>
      <c r="AR47" s="14">
        <f t="shared" si="26"/>
        <v>-3.3551964829779735E-2</v>
      </c>
      <c r="AS47" s="14">
        <f t="shared" si="27"/>
        <v>3.2647177708332364E-2</v>
      </c>
      <c r="AT47" s="14">
        <f t="shared" si="28"/>
        <v>2.8219367398776285E-3</v>
      </c>
      <c r="AU47" s="14">
        <f t="shared" si="29"/>
        <v>6.1136304965003774E-3</v>
      </c>
      <c r="AV47" s="14">
        <f t="shared" si="30"/>
        <v>2.9286654974849391E-3</v>
      </c>
      <c r="AW47" s="6" t="s">
        <v>156</v>
      </c>
      <c r="AX47" s="47">
        <v>39</v>
      </c>
      <c r="AY47" s="11">
        <v>25253</v>
      </c>
      <c r="AZ47" s="14">
        <v>10.136700239527121</v>
      </c>
      <c r="BA47" s="14">
        <f t="shared" si="31"/>
        <v>10.189811709308502</v>
      </c>
      <c r="BB47" s="14">
        <v>10.160208820244058</v>
      </c>
      <c r="BC47" s="14">
        <f t="shared" si="32"/>
        <v>-2.3508580716937288E-2</v>
      </c>
    </row>
    <row r="48" spans="1:63" x14ac:dyDescent="0.2">
      <c r="A48" s="6" t="s">
        <v>157</v>
      </c>
      <c r="B48" s="8">
        <v>8852</v>
      </c>
      <c r="C48" s="8">
        <v>5695</v>
      </c>
      <c r="D48" s="8">
        <v>1327</v>
      </c>
      <c r="E48" s="8">
        <v>1719</v>
      </c>
      <c r="F48" s="8">
        <v>-166</v>
      </c>
      <c r="G48" s="8">
        <v>5103</v>
      </c>
      <c r="H48" s="8">
        <v>884</v>
      </c>
      <c r="I48" s="6" t="s">
        <v>158</v>
      </c>
      <c r="J48" s="12">
        <v>25489</v>
      </c>
      <c r="K48" s="12">
        <v>5.5</v>
      </c>
      <c r="L48" s="10">
        <f t="shared" si="6"/>
        <v>160945.45454545456</v>
      </c>
      <c r="M48" s="10">
        <f t="shared" si="7"/>
        <v>103545.45454545454</v>
      </c>
      <c r="N48" s="10">
        <f t="shared" si="8"/>
        <v>24127.272727272728</v>
      </c>
      <c r="O48" s="10">
        <f t="shared" si="9"/>
        <v>31254.545454545456</v>
      </c>
      <c r="P48" s="10">
        <f t="shared" si="10"/>
        <v>-3018.181818181818</v>
      </c>
      <c r="Q48" s="10">
        <f t="shared" si="11"/>
        <v>92781.818181818177</v>
      </c>
      <c r="R48" s="10">
        <f t="shared" si="12"/>
        <v>16072.727272727272</v>
      </c>
      <c r="S48" s="13">
        <f t="shared" si="13"/>
        <v>11.988820794920606</v>
      </c>
      <c r="T48" s="13">
        <f t="shared" si="14"/>
        <v>11.547765969630948</v>
      </c>
      <c r="U48" s="14">
        <f t="shared" si="15"/>
        <v>10.091098128081873</v>
      </c>
      <c r="V48" s="14">
        <f t="shared" si="16"/>
        <v>10.349920099132515</v>
      </c>
      <c r="W48" s="14">
        <f t="shared" si="2"/>
        <v>11.438005974813638</v>
      </c>
      <c r="X48" s="14">
        <f t="shared" si="3"/>
        <v>9.6848791563873089</v>
      </c>
      <c r="Y48" s="14">
        <f t="shared" si="4"/>
        <v>1.7047480922384253</v>
      </c>
      <c r="Z48">
        <v>40</v>
      </c>
      <c r="AA48" s="14">
        <f t="shared" si="17"/>
        <v>11.968095711533293</v>
      </c>
      <c r="AB48" s="14">
        <f t="shared" si="18"/>
        <v>11.514009869301251</v>
      </c>
      <c r="AC48" s="14">
        <f t="shared" si="19"/>
        <v>10.173549673634511</v>
      </c>
      <c r="AD48" s="14">
        <f t="shared" si="20"/>
        <v>10.318964034132962</v>
      </c>
      <c r="AE48" s="14">
        <f t="shared" si="21"/>
        <v>11.380661709544334</v>
      </c>
      <c r="AF48" s="14">
        <f t="shared" si="22"/>
        <v>9.6592081906609852</v>
      </c>
      <c r="AG48" s="14">
        <f t="shared" si="23"/>
        <v>2.0491326851709166</v>
      </c>
      <c r="AH48">
        <f t="shared" si="33"/>
        <v>11.971534259862997</v>
      </c>
      <c r="AI48">
        <v>11.960728227545253</v>
      </c>
      <c r="AJ48">
        <v>11.523057505905406</v>
      </c>
      <c r="AK48">
        <v>10.126071761565706</v>
      </c>
      <c r="AL48">
        <v>10.307947642431756</v>
      </c>
      <c r="AM48">
        <v>11.420834536309158</v>
      </c>
      <c r="AN48">
        <v>9.6530992162816389</v>
      </c>
      <c r="AO48">
        <v>1.7113695475844011</v>
      </c>
      <c r="AP48" s="14">
        <f t="shared" si="24"/>
        <v>2.8092567375352928E-2</v>
      </c>
      <c r="AQ48" s="14">
        <f t="shared" si="25"/>
        <v>2.4708463725541918E-2</v>
      </c>
      <c r="AR48" s="14">
        <f t="shared" si="26"/>
        <v>-3.4973633483833311E-2</v>
      </c>
      <c r="AS48" s="14">
        <f t="shared" si="27"/>
        <v>4.1972456700758443E-2</v>
      </c>
      <c r="AT48" s="14">
        <f t="shared" si="28"/>
        <v>1.7171438504480108E-2</v>
      </c>
      <c r="AU48" s="14">
        <f t="shared" si="29"/>
        <v>3.1779940105669979E-2</v>
      </c>
      <c r="AV48" s="14">
        <f t="shared" si="30"/>
        <v>-6.6214553459758019E-3</v>
      </c>
      <c r="AW48" s="6" t="s">
        <v>158</v>
      </c>
      <c r="AX48" s="47">
        <v>40</v>
      </c>
      <c r="AY48" s="12">
        <v>25489</v>
      </c>
      <c r="AZ48" s="14">
        <v>10.146002265529594</v>
      </c>
      <c r="BA48" s="14">
        <f t="shared" si="31"/>
        <v>10.193884462194314</v>
      </c>
      <c r="BB48" s="14">
        <v>10.166436565868253</v>
      </c>
      <c r="BC48" s="14">
        <f t="shared" si="32"/>
        <v>-2.0434300338658673E-2</v>
      </c>
    </row>
    <row r="49" spans="1:55" x14ac:dyDescent="0.2">
      <c r="A49" s="6" t="s">
        <v>159</v>
      </c>
      <c r="B49" s="7">
        <v>9018</v>
      </c>
      <c r="C49" s="7">
        <v>5765</v>
      </c>
      <c r="D49" s="7">
        <v>1391</v>
      </c>
      <c r="E49" s="7">
        <v>1754</v>
      </c>
      <c r="F49" s="7">
        <v>-77</v>
      </c>
      <c r="G49" s="7">
        <v>5158</v>
      </c>
      <c r="H49" s="7">
        <v>925</v>
      </c>
      <c r="I49" s="6" t="s">
        <v>160</v>
      </c>
      <c r="J49" s="11">
        <v>25727</v>
      </c>
      <c r="K49" s="11">
        <v>5.6</v>
      </c>
      <c r="L49" s="10">
        <f t="shared" si="6"/>
        <v>161035.71428571429</v>
      </c>
      <c r="M49" s="10">
        <f t="shared" si="7"/>
        <v>102946.42857142858</v>
      </c>
      <c r="N49" s="10">
        <f t="shared" si="8"/>
        <v>24839.285714285717</v>
      </c>
      <c r="O49" s="10">
        <f t="shared" si="9"/>
        <v>31321.428571428572</v>
      </c>
      <c r="P49" s="10">
        <f t="shared" si="10"/>
        <v>-1375</v>
      </c>
      <c r="Q49" s="10">
        <f t="shared" si="11"/>
        <v>92107.14285714287</v>
      </c>
      <c r="R49" s="10">
        <f t="shared" si="12"/>
        <v>16517.857142857145</v>
      </c>
      <c r="S49" s="13">
        <f t="shared" si="13"/>
        <v>11.989381447228018</v>
      </c>
      <c r="T49" s="13">
        <f t="shared" si="14"/>
        <v>11.541964020950147</v>
      </c>
      <c r="U49" s="14">
        <f t="shared" si="15"/>
        <v>10.12018178017043</v>
      </c>
      <c r="V49" s="14">
        <f t="shared" si="16"/>
        <v>10.352057761179116</v>
      </c>
      <c r="W49" s="14">
        <f t="shared" si="2"/>
        <v>11.430707774688278</v>
      </c>
      <c r="X49" s="14">
        <f t="shared" si="3"/>
        <v>9.7121973257594139</v>
      </c>
      <c r="Y49" s="14">
        <f t="shared" si="4"/>
        <v>1.7227665977411035</v>
      </c>
      <c r="Z49">
        <v>41</v>
      </c>
      <c r="AA49" s="14">
        <f t="shared" si="17"/>
        <v>11.974089334344537</v>
      </c>
      <c r="AB49" s="14">
        <f t="shared" si="18"/>
        <v>11.520021022273671</v>
      </c>
      <c r="AC49" s="14">
        <f t="shared" si="19"/>
        <v>10.180391164196934</v>
      </c>
      <c r="AD49" s="14">
        <f t="shared" si="20"/>
        <v>10.324589515662986</v>
      </c>
      <c r="AE49" s="14">
        <f t="shared" si="21"/>
        <v>11.385856755205053</v>
      </c>
      <c r="AF49" s="14">
        <f t="shared" si="22"/>
        <v>9.6655660133704622</v>
      </c>
      <c r="AG49" s="14">
        <f t="shared" si="23"/>
        <v>2.0632677774817587</v>
      </c>
      <c r="AH49">
        <f t="shared" si="33"/>
        <v>11.980117073869687</v>
      </c>
      <c r="AI49">
        <v>11.968805064185339</v>
      </c>
      <c r="AJ49">
        <v>11.528938419600808</v>
      </c>
      <c r="AK49">
        <v>10.136072934035088</v>
      </c>
      <c r="AL49">
        <v>10.321268514931507</v>
      </c>
      <c r="AM49">
        <v>11.427187988115914</v>
      </c>
      <c r="AN49">
        <v>9.669221688548868</v>
      </c>
      <c r="AO49">
        <v>1.721151630961951</v>
      </c>
      <c r="AP49" s="14">
        <f t="shared" si="24"/>
        <v>2.0576383042678614E-2</v>
      </c>
      <c r="AQ49" s="14">
        <f t="shared" si="25"/>
        <v>1.3025601349339055E-2</v>
      </c>
      <c r="AR49" s="14">
        <f t="shared" si="26"/>
        <v>-1.5891153864657781E-2</v>
      </c>
      <c r="AS49" s="14">
        <f t="shared" si="27"/>
        <v>3.078924624760937E-2</v>
      </c>
      <c r="AT49" s="14">
        <f t="shared" si="28"/>
        <v>3.5197865723635147E-3</v>
      </c>
      <c r="AU49" s="14">
        <f t="shared" si="29"/>
        <v>4.2975637210545869E-2</v>
      </c>
      <c r="AV49" s="14">
        <f t="shared" si="30"/>
        <v>1.6149667791525157E-3</v>
      </c>
      <c r="AW49" s="6" t="s">
        <v>160</v>
      </c>
      <c r="AX49" s="47">
        <v>41</v>
      </c>
      <c r="AY49" s="11">
        <v>25727</v>
      </c>
      <c r="AZ49" s="14">
        <v>10.155296303064102</v>
      </c>
      <c r="BA49" s="14">
        <f t="shared" si="31"/>
        <v>10.197957215080125</v>
      </c>
      <c r="BB49" s="14">
        <v>10.173188296695734</v>
      </c>
      <c r="BC49" s="14">
        <f t="shared" si="32"/>
        <v>-1.789199363163263E-2</v>
      </c>
    </row>
    <row r="50" spans="1:55" x14ac:dyDescent="0.2">
      <c r="A50" s="6" t="s">
        <v>161</v>
      </c>
      <c r="B50" s="8">
        <v>9062</v>
      </c>
      <c r="C50" s="8">
        <v>5807</v>
      </c>
      <c r="D50" s="8">
        <v>1467</v>
      </c>
      <c r="E50" s="8">
        <v>1777</v>
      </c>
      <c r="F50" s="8">
        <v>-103</v>
      </c>
      <c r="G50" s="8">
        <v>5271</v>
      </c>
      <c r="H50" s="8">
        <v>908</v>
      </c>
      <c r="I50" s="6" t="s">
        <v>162</v>
      </c>
      <c r="J50" s="12">
        <v>26155</v>
      </c>
      <c r="K50" s="12">
        <v>5.7</v>
      </c>
      <c r="L50" s="10">
        <f t="shared" si="6"/>
        <v>158982.45614035087</v>
      </c>
      <c r="M50" s="10">
        <f t="shared" si="7"/>
        <v>101877.19298245614</v>
      </c>
      <c r="N50" s="10">
        <f t="shared" si="8"/>
        <v>25736.842105263157</v>
      </c>
      <c r="O50" s="10">
        <f t="shared" si="9"/>
        <v>31175.438596491225</v>
      </c>
      <c r="P50" s="10">
        <f t="shared" si="10"/>
        <v>-1807.0175438596491</v>
      </c>
      <c r="Q50" s="10">
        <f t="shared" si="11"/>
        <v>92473.684210526306</v>
      </c>
      <c r="R50" s="10">
        <f t="shared" si="12"/>
        <v>15929.824561403508</v>
      </c>
      <c r="S50" s="13">
        <f t="shared" si="13"/>
        <v>11.97654913637467</v>
      </c>
      <c r="T50" s="13">
        <f t="shared" si="14"/>
        <v>11.531523376519637</v>
      </c>
      <c r="U50" s="14">
        <f t="shared" si="15"/>
        <v>10.155678789290569</v>
      </c>
      <c r="V50" s="14">
        <f t="shared" si="16"/>
        <v>10.347385839302238</v>
      </c>
      <c r="W50" s="14">
        <f t="shared" si="2"/>
        <v>11.434679388002793</v>
      </c>
      <c r="X50" s="14">
        <f t="shared" si="3"/>
        <v>9.6759483897488803</v>
      </c>
      <c r="Y50" s="14">
        <f t="shared" si="4"/>
        <v>1.7404661748405046</v>
      </c>
      <c r="Z50">
        <v>42</v>
      </c>
      <c r="AA50" s="14">
        <f t="shared" si="17"/>
        <v>11.98008295715578</v>
      </c>
      <c r="AB50" s="14">
        <f t="shared" si="18"/>
        <v>11.52603217524609</v>
      </c>
      <c r="AC50" s="14">
        <f t="shared" si="19"/>
        <v>10.187232654759354</v>
      </c>
      <c r="AD50" s="14">
        <f t="shared" si="20"/>
        <v>10.330214997193009</v>
      </c>
      <c r="AE50" s="14">
        <f t="shared" si="21"/>
        <v>11.391051800865771</v>
      </c>
      <c r="AF50" s="14">
        <f t="shared" si="22"/>
        <v>9.6719238360799409</v>
      </c>
      <c r="AG50" s="14">
        <f t="shared" si="23"/>
        <v>2.0774028697926008</v>
      </c>
      <c r="AH50">
        <f t="shared" si="33"/>
        <v>11.986088575884283</v>
      </c>
      <c r="AI50">
        <v>11.976750859365783</v>
      </c>
      <c r="AJ50">
        <v>11.53463625538382</v>
      </c>
      <c r="AK50">
        <v>10.146276464775436</v>
      </c>
      <c r="AL50">
        <v>10.334323215813418</v>
      </c>
      <c r="AM50">
        <v>11.433260079515552</v>
      </c>
      <c r="AN50">
        <v>9.6855004679145082</v>
      </c>
      <c r="AO50">
        <v>1.731144816213835</v>
      </c>
      <c r="AP50" s="14">
        <f t="shared" si="24"/>
        <v>-2.0172299111287373E-4</v>
      </c>
      <c r="AQ50" s="14">
        <f t="shared" si="25"/>
        <v>-3.1128788641829885E-3</v>
      </c>
      <c r="AR50" s="14">
        <f t="shared" si="26"/>
        <v>9.4023245151326762E-3</v>
      </c>
      <c r="AS50" s="14">
        <f t="shared" si="27"/>
        <v>1.3062623488819369E-2</v>
      </c>
      <c r="AT50" s="14">
        <f t="shared" si="28"/>
        <v>1.4193084872413664E-3</v>
      </c>
      <c r="AU50" s="14">
        <f t="shared" si="29"/>
        <v>-9.5520781656279752E-3</v>
      </c>
      <c r="AV50" s="14">
        <f t="shared" si="30"/>
        <v>9.3213586266696069E-3</v>
      </c>
      <c r="AW50" s="6" t="s">
        <v>162</v>
      </c>
      <c r="AX50" s="47">
        <v>42</v>
      </c>
      <c r="AY50" s="12">
        <v>26155</v>
      </c>
      <c r="AZ50" s="14">
        <v>10.171795655804711</v>
      </c>
      <c r="BA50" s="14">
        <f t="shared" si="31"/>
        <v>10.202029967965936</v>
      </c>
      <c r="BB50" s="14">
        <v>10.180456902139829</v>
      </c>
      <c r="BC50" s="14">
        <f t="shared" si="32"/>
        <v>-8.6612463351176672E-3</v>
      </c>
    </row>
    <row r="51" spans="1:55" x14ac:dyDescent="0.2">
      <c r="A51" s="6" t="s">
        <v>163</v>
      </c>
      <c r="B51" s="7">
        <v>9283</v>
      </c>
      <c r="C51" s="7">
        <v>5934</v>
      </c>
      <c r="D51" s="7">
        <v>1496</v>
      </c>
      <c r="E51" s="7">
        <v>1796</v>
      </c>
      <c r="F51" s="7">
        <v>-98</v>
      </c>
      <c r="G51" s="7">
        <v>5423</v>
      </c>
      <c r="H51" s="7">
        <v>934</v>
      </c>
      <c r="I51" s="6" t="s">
        <v>164</v>
      </c>
      <c r="J51" s="11">
        <v>26395</v>
      </c>
      <c r="K51" s="11">
        <v>5.8</v>
      </c>
      <c r="L51" s="10">
        <f t="shared" si="6"/>
        <v>160051.72413793104</v>
      </c>
      <c r="M51" s="10">
        <f t="shared" si="7"/>
        <v>102310.3448275862</v>
      </c>
      <c r="N51" s="10">
        <f t="shared" si="8"/>
        <v>25793.103448275862</v>
      </c>
      <c r="O51" s="10">
        <f t="shared" si="9"/>
        <v>30965.517241379312</v>
      </c>
      <c r="P51" s="10">
        <f t="shared" si="10"/>
        <v>-1689.6551724137933</v>
      </c>
      <c r="Q51" s="10">
        <f t="shared" si="11"/>
        <v>93500</v>
      </c>
      <c r="R51" s="10">
        <f t="shared" si="12"/>
        <v>16103.448275862069</v>
      </c>
      <c r="S51" s="13">
        <f t="shared" si="13"/>
        <v>11.98325231783565</v>
      </c>
      <c r="T51" s="13">
        <f t="shared" si="14"/>
        <v>11.535766069286485</v>
      </c>
      <c r="U51" s="14">
        <f t="shared" si="15"/>
        <v>10.157862426970141</v>
      </c>
      <c r="V51" s="14">
        <f t="shared" si="16"/>
        <v>10.340629517297863</v>
      </c>
      <c r="W51" s="14">
        <f t="shared" si="2"/>
        <v>11.445716715276779</v>
      </c>
      <c r="X51" s="14">
        <f t="shared" si="3"/>
        <v>9.6867887066645597</v>
      </c>
      <c r="Y51" s="14">
        <f t="shared" si="4"/>
        <v>1.7578579175523736</v>
      </c>
      <c r="Z51">
        <v>43</v>
      </c>
      <c r="AA51" s="14">
        <f t="shared" si="17"/>
        <v>11.986076579967023</v>
      </c>
      <c r="AB51" s="14">
        <f t="shared" si="18"/>
        <v>11.532043328218512</v>
      </c>
      <c r="AC51" s="14">
        <f t="shared" si="19"/>
        <v>10.194074145321775</v>
      </c>
      <c r="AD51" s="14">
        <f t="shared" si="20"/>
        <v>10.335840478723034</v>
      </c>
      <c r="AE51" s="14">
        <f t="shared" si="21"/>
        <v>11.396246846526491</v>
      </c>
      <c r="AF51" s="14">
        <f t="shared" si="22"/>
        <v>9.6782816587894196</v>
      </c>
      <c r="AG51" s="14">
        <f t="shared" si="23"/>
        <v>2.0915379621034429</v>
      </c>
      <c r="AH51">
        <f t="shared" si="33"/>
        <v>11.991673359027745</v>
      </c>
      <c r="AI51">
        <v>11.984593103569308</v>
      </c>
      <c r="AJ51">
        <v>11.540184505061848</v>
      </c>
      <c r="AK51">
        <v>10.156619198718168</v>
      </c>
      <c r="AL51">
        <v>10.347167598231925</v>
      </c>
      <c r="AM51">
        <v>11.439059566115969</v>
      </c>
      <c r="AN51">
        <v>9.7019063662195695</v>
      </c>
      <c r="AO51">
        <v>1.7413292520345351</v>
      </c>
      <c r="AP51" s="14">
        <f t="shared" si="24"/>
        <v>-1.3407857336584783E-3</v>
      </c>
      <c r="AQ51" s="14">
        <f t="shared" si="25"/>
        <v>-4.418435775363605E-3</v>
      </c>
      <c r="AR51" s="14">
        <f t="shared" si="26"/>
        <v>1.2432282519725391E-3</v>
      </c>
      <c r="AS51" s="14">
        <f t="shared" si="27"/>
        <v>-6.5380809340620516E-3</v>
      </c>
      <c r="AT51" s="14">
        <f t="shared" si="28"/>
        <v>6.6571491608105049E-3</v>
      </c>
      <c r="AU51" s="14">
        <f t="shared" si="29"/>
        <v>-1.5117659555009766E-2</v>
      </c>
      <c r="AV51" s="14">
        <f t="shared" si="30"/>
        <v>1.6528665517838492E-2</v>
      </c>
      <c r="AW51" s="6" t="s">
        <v>164</v>
      </c>
      <c r="AX51" s="47">
        <v>43</v>
      </c>
      <c r="AY51" s="11">
        <v>26395</v>
      </c>
      <c r="AZ51" s="14">
        <v>10.180929877257716</v>
      </c>
      <c r="BA51" s="14">
        <f t="shared" si="31"/>
        <v>10.206102720851748</v>
      </c>
      <c r="BB51" s="14">
        <v>10.188190541629783</v>
      </c>
      <c r="BC51" s="14">
        <f t="shared" si="32"/>
        <v>-7.2606643720671826E-3</v>
      </c>
    </row>
    <row r="52" spans="1:55" x14ac:dyDescent="0.2">
      <c r="A52" s="6" t="s">
        <v>165</v>
      </c>
      <c r="B52" s="8">
        <v>9463</v>
      </c>
      <c r="C52" s="8">
        <v>6039</v>
      </c>
      <c r="D52" s="8">
        <v>1532</v>
      </c>
      <c r="E52" s="8">
        <v>1870</v>
      </c>
      <c r="F52" s="8">
        <v>-80</v>
      </c>
      <c r="G52" s="8">
        <v>5527</v>
      </c>
      <c r="H52" s="8">
        <v>951</v>
      </c>
      <c r="I52" s="6" t="s">
        <v>166</v>
      </c>
      <c r="J52" s="12">
        <v>26691</v>
      </c>
      <c r="K52" s="12">
        <v>5.8</v>
      </c>
      <c r="L52" s="10">
        <f t="shared" si="6"/>
        <v>163155.1724137931</v>
      </c>
      <c r="M52" s="10">
        <f t="shared" si="7"/>
        <v>104120.68965517242</v>
      </c>
      <c r="N52" s="10">
        <f t="shared" si="8"/>
        <v>26413.793103448275</v>
      </c>
      <c r="O52" s="10">
        <f t="shared" si="9"/>
        <v>32241.37931034483</v>
      </c>
      <c r="P52" s="10">
        <f t="shared" si="10"/>
        <v>-1379.3103448275863</v>
      </c>
      <c r="Q52" s="10">
        <f t="shared" si="11"/>
        <v>95293.10344827587</v>
      </c>
      <c r="R52" s="10">
        <f t="shared" si="12"/>
        <v>16396.551724137931</v>
      </c>
      <c r="S52" s="13">
        <f t="shared" si="13"/>
        <v>12.002457004943951</v>
      </c>
      <c r="T52" s="13">
        <f t="shared" si="14"/>
        <v>11.55330598274362</v>
      </c>
      <c r="U52" s="14">
        <f t="shared" si="15"/>
        <v>10.181641618736254</v>
      </c>
      <c r="V52" s="14">
        <f t="shared" si="16"/>
        <v>10.38100597828435</v>
      </c>
      <c r="W52" s="14">
        <f t="shared" si="2"/>
        <v>11.464712720268981</v>
      </c>
      <c r="X52" s="14">
        <f t="shared" si="3"/>
        <v>9.704826330981108</v>
      </c>
      <c r="Y52" s="14">
        <f t="shared" si="4"/>
        <v>1.7578579175523736</v>
      </c>
      <c r="Z52">
        <v>44</v>
      </c>
      <c r="AA52" s="14">
        <f t="shared" si="17"/>
        <v>11.992070202778267</v>
      </c>
      <c r="AB52" s="14">
        <f t="shared" si="18"/>
        <v>11.538054481190931</v>
      </c>
      <c r="AC52" s="14">
        <f t="shared" si="19"/>
        <v>10.200915635884197</v>
      </c>
      <c r="AD52" s="14">
        <f t="shared" si="20"/>
        <v>10.341465960253057</v>
      </c>
      <c r="AE52" s="14">
        <f t="shared" si="21"/>
        <v>11.40144189218721</v>
      </c>
      <c r="AF52" s="14">
        <f t="shared" si="22"/>
        <v>9.6846394814988983</v>
      </c>
      <c r="AG52" s="14">
        <f t="shared" si="23"/>
        <v>2.1056730544142854</v>
      </c>
      <c r="AH52">
        <f t="shared" si="33"/>
        <v>11.9936721137957</v>
      </c>
      <c r="AI52">
        <v>11.992359161201771</v>
      </c>
      <c r="AJ52">
        <v>11.545614714893011</v>
      </c>
      <c r="AK52">
        <v>10.167043857247524</v>
      </c>
      <c r="AL52">
        <v>10.359865679481143</v>
      </c>
      <c r="AM52">
        <v>11.444596090592869</v>
      </c>
      <c r="AN52">
        <v>9.7184042252562097</v>
      </c>
      <c r="AO52">
        <v>1.7516909129676754</v>
      </c>
      <c r="AP52" s="14">
        <f t="shared" si="24"/>
        <v>1.0097843742180146E-2</v>
      </c>
      <c r="AQ52" s="14">
        <f t="shared" si="25"/>
        <v>7.6912678506086962E-3</v>
      </c>
      <c r="AR52" s="14">
        <f t="shared" si="26"/>
        <v>1.4597761488730043E-2</v>
      </c>
      <c r="AS52" s="14">
        <f t="shared" si="27"/>
        <v>2.1140298803207003E-2</v>
      </c>
      <c r="AT52" s="14">
        <f t="shared" si="28"/>
        <v>2.0116629676111941E-2</v>
      </c>
      <c r="AU52" s="14">
        <f t="shared" si="29"/>
        <v>-1.3577894275101698E-2</v>
      </c>
      <c r="AV52" s="14">
        <f t="shared" si="30"/>
        <v>6.1670045846982102E-3</v>
      </c>
      <c r="AW52" s="6" t="s">
        <v>166</v>
      </c>
      <c r="AX52" s="47">
        <v>44</v>
      </c>
      <c r="AY52" s="12">
        <v>26691</v>
      </c>
      <c r="AZ52" s="14">
        <v>10.192081708912877</v>
      </c>
      <c r="BA52" s="14">
        <f t="shared" si="31"/>
        <v>10.210175473737559</v>
      </c>
      <c r="BB52" s="14">
        <v>10.196315721479007</v>
      </c>
      <c r="BC52" s="14">
        <f t="shared" si="32"/>
        <v>-4.2340125661297634E-3</v>
      </c>
    </row>
    <row r="53" spans="1:55" x14ac:dyDescent="0.2">
      <c r="A53" s="6" t="s">
        <v>167</v>
      </c>
      <c r="B53" s="7">
        <v>9606</v>
      </c>
      <c r="C53" s="7">
        <v>6143</v>
      </c>
      <c r="D53" s="7">
        <v>1541</v>
      </c>
      <c r="E53" s="7">
        <v>1873</v>
      </c>
      <c r="F53" s="7">
        <v>-100</v>
      </c>
      <c r="G53" s="7">
        <v>5650</v>
      </c>
      <c r="H53" s="7">
        <v>981</v>
      </c>
      <c r="I53" s="6" t="s">
        <v>168</v>
      </c>
      <c r="J53" s="11">
        <v>27058</v>
      </c>
      <c r="K53" s="11">
        <v>5.9</v>
      </c>
      <c r="L53" s="10">
        <f t="shared" si="6"/>
        <v>162813.55932203389</v>
      </c>
      <c r="M53" s="10">
        <f t="shared" si="7"/>
        <v>104118.6440677966</v>
      </c>
      <c r="N53" s="10">
        <f t="shared" si="8"/>
        <v>26118.644067796609</v>
      </c>
      <c r="O53" s="10">
        <f t="shared" si="9"/>
        <v>31745.762711864405</v>
      </c>
      <c r="P53" s="10">
        <f t="shared" si="10"/>
        <v>-1694.9152542372881</v>
      </c>
      <c r="Q53" s="10">
        <f t="shared" si="11"/>
        <v>95762.711864406767</v>
      </c>
      <c r="R53" s="10">
        <f t="shared" si="12"/>
        <v>16627.118644067796</v>
      </c>
      <c r="S53" s="13">
        <f t="shared" si="13"/>
        <v>12.000361017301188</v>
      </c>
      <c r="T53" s="13">
        <f t="shared" si="14"/>
        <v>11.553286336240346</v>
      </c>
      <c r="U53" s="14">
        <f t="shared" si="15"/>
        <v>10.170404670396533</v>
      </c>
      <c r="V53" s="14">
        <f t="shared" si="16"/>
        <v>10.365514537520506</v>
      </c>
      <c r="W53" s="14">
        <f t="shared" si="2"/>
        <v>11.469628659216903</v>
      </c>
      <c r="X53" s="14">
        <f t="shared" si="3"/>
        <v>9.7187902946417815</v>
      </c>
      <c r="Y53" s="14">
        <f t="shared" si="4"/>
        <v>1.7749523509116738</v>
      </c>
      <c r="Z53">
        <v>45</v>
      </c>
      <c r="AA53" s="14">
        <f t="shared" si="17"/>
        <v>11.99806382558951</v>
      </c>
      <c r="AB53" s="14">
        <f t="shared" si="18"/>
        <v>11.544065634163351</v>
      </c>
      <c r="AC53" s="14">
        <f t="shared" si="19"/>
        <v>10.207757126446618</v>
      </c>
      <c r="AD53" s="14">
        <f t="shared" si="20"/>
        <v>10.347091441783082</v>
      </c>
      <c r="AE53" s="14">
        <f t="shared" si="21"/>
        <v>11.406636937847928</v>
      </c>
      <c r="AF53" s="14">
        <f t="shared" si="22"/>
        <v>9.690997304208377</v>
      </c>
      <c r="AG53" s="14">
        <f t="shared" si="23"/>
        <v>2.1198081467251275</v>
      </c>
      <c r="AH53">
        <f t="shared" si="33"/>
        <v>11.994723980001552</v>
      </c>
      <c r="AI53">
        <v>12.000075558677944</v>
      </c>
      <c r="AJ53">
        <v>11.550955669613064</v>
      </c>
      <c r="AK53">
        <v>10.177493938765402</v>
      </c>
      <c r="AL53">
        <v>10.372477390554604</v>
      </c>
      <c r="AM53">
        <v>11.449883456340181</v>
      </c>
      <c r="AN53">
        <v>9.7349494382793651</v>
      </c>
      <c r="AO53">
        <v>1.7622261039728284</v>
      </c>
      <c r="AP53" s="14">
        <f t="shared" si="24"/>
        <v>2.8545862324413918E-4</v>
      </c>
      <c r="AQ53" s="14">
        <f t="shared" si="25"/>
        <v>2.3306666272819854E-3</v>
      </c>
      <c r="AR53" s="14">
        <f t="shared" si="26"/>
        <v>-7.0892683688690283E-3</v>
      </c>
      <c r="AS53" s="14">
        <f t="shared" si="27"/>
        <v>-6.9628530340981598E-3</v>
      </c>
      <c r="AT53" s="14">
        <f t="shared" si="28"/>
        <v>1.974520287672199E-2</v>
      </c>
      <c r="AU53" s="14">
        <f t="shared" si="29"/>
        <v>-1.6159143637583639E-2</v>
      </c>
      <c r="AV53" s="14">
        <f t="shared" si="30"/>
        <v>1.2726246938845387E-2</v>
      </c>
      <c r="AW53" s="6" t="s">
        <v>168</v>
      </c>
      <c r="AX53" s="47">
        <v>45</v>
      </c>
      <c r="AY53" s="11">
        <v>27058</v>
      </c>
      <c r="AZ53" s="14">
        <v>10.205737989163305</v>
      </c>
      <c r="BA53" s="14">
        <f t="shared" si="31"/>
        <v>10.21424822662337</v>
      </c>
      <c r="BB53" s="14">
        <v>10.204740796339975</v>
      </c>
      <c r="BC53" s="14">
        <f t="shared" si="32"/>
        <v>9.9719282333055048E-4</v>
      </c>
    </row>
    <row r="54" spans="1:55" x14ac:dyDescent="0.2">
      <c r="A54" s="6" t="s">
        <v>169</v>
      </c>
      <c r="B54" s="8">
        <v>9774</v>
      </c>
      <c r="C54" s="8">
        <v>6261</v>
      </c>
      <c r="D54" s="8">
        <v>1607</v>
      </c>
      <c r="E54" s="8">
        <v>1890</v>
      </c>
      <c r="F54" s="8">
        <v>-74</v>
      </c>
      <c r="G54" s="8">
        <v>5719</v>
      </c>
      <c r="H54" s="8">
        <v>1010</v>
      </c>
      <c r="I54" s="6" t="s">
        <v>170</v>
      </c>
      <c r="J54" s="12">
        <v>27316</v>
      </c>
      <c r="K54" s="12">
        <v>6</v>
      </c>
      <c r="L54" s="10">
        <f t="shared" si="6"/>
        <v>162900</v>
      </c>
      <c r="M54" s="10">
        <f t="shared" si="7"/>
        <v>104350</v>
      </c>
      <c r="N54" s="10">
        <f t="shared" si="8"/>
        <v>26783.333333333332</v>
      </c>
      <c r="O54" s="10">
        <f t="shared" si="9"/>
        <v>31500</v>
      </c>
      <c r="P54" s="10">
        <f t="shared" si="10"/>
        <v>-1233.3333333333333</v>
      </c>
      <c r="Q54" s="10">
        <f t="shared" si="11"/>
        <v>95316.666666666672</v>
      </c>
      <c r="R54" s="10">
        <f t="shared" si="12"/>
        <v>16833.333333333332</v>
      </c>
      <c r="S54" s="13">
        <f t="shared" si="13"/>
        <v>12.000891794590137</v>
      </c>
      <c r="T54" s="13">
        <f t="shared" si="14"/>
        <v>11.555505912505346</v>
      </c>
      <c r="U54" s="14">
        <f t="shared" si="15"/>
        <v>10.19553508249755</v>
      </c>
      <c r="V54" s="14">
        <f t="shared" si="16"/>
        <v>10.357742824813725</v>
      </c>
      <c r="W54" s="14">
        <f t="shared" si="2"/>
        <v>11.464959960675353</v>
      </c>
      <c r="X54" s="14">
        <f t="shared" si="3"/>
        <v>9.7311163265953411</v>
      </c>
      <c r="Y54" s="14">
        <f t="shared" si="4"/>
        <v>1.791759469228055</v>
      </c>
      <c r="Z54">
        <v>46</v>
      </c>
      <c r="AA54" s="14">
        <f t="shared" si="17"/>
        <v>12.004057448400754</v>
      </c>
      <c r="AB54" s="14">
        <f t="shared" si="18"/>
        <v>11.550076787135772</v>
      </c>
      <c r="AC54" s="14">
        <f t="shared" si="19"/>
        <v>10.214598617009038</v>
      </c>
      <c r="AD54" s="14">
        <f t="shared" si="20"/>
        <v>10.352716923313105</v>
      </c>
      <c r="AE54" s="14">
        <f t="shared" si="21"/>
        <v>11.411831983508648</v>
      </c>
      <c r="AF54" s="14">
        <f t="shared" si="22"/>
        <v>9.6973551269178557</v>
      </c>
      <c r="AG54" s="14">
        <f t="shared" si="23"/>
        <v>2.1339432390359701</v>
      </c>
      <c r="AH54">
        <f t="shared" si="33"/>
        <v>12.001373408511071</v>
      </c>
      <c r="AI54">
        <v>12.007775133564937</v>
      </c>
      <c r="AJ54">
        <v>11.556240961000171</v>
      </c>
      <c r="AK54">
        <v>10.187922065274629</v>
      </c>
      <c r="AL54">
        <v>10.385075875132593</v>
      </c>
      <c r="AM54">
        <v>11.454948039645384</v>
      </c>
      <c r="AN54">
        <v>9.751488912360049</v>
      </c>
      <c r="AO54">
        <v>1.7729349843874322</v>
      </c>
      <c r="AP54" s="14">
        <f t="shared" si="24"/>
        <v>-6.8833389748004237E-3</v>
      </c>
      <c r="AQ54" s="14">
        <f t="shared" si="25"/>
        <v>-7.3504849482475265E-4</v>
      </c>
      <c r="AR54" s="14">
        <f t="shared" si="26"/>
        <v>7.6130172229209592E-3</v>
      </c>
      <c r="AS54" s="14">
        <f t="shared" si="27"/>
        <v>-2.7333050318867791E-2</v>
      </c>
      <c r="AT54" s="14">
        <f t="shared" si="28"/>
        <v>1.0011921029969173E-2</v>
      </c>
      <c r="AU54" s="14">
        <f t="shared" si="29"/>
        <v>-2.0372585764707907E-2</v>
      </c>
      <c r="AV54" s="14">
        <f t="shared" si="30"/>
        <v>1.8824484840622713E-2</v>
      </c>
      <c r="AW54" s="6" t="s">
        <v>170</v>
      </c>
      <c r="AX54" s="47">
        <v>46</v>
      </c>
      <c r="AY54" s="12">
        <v>27316</v>
      </c>
      <c r="AZ54" s="14">
        <v>10.21522789008098</v>
      </c>
      <c r="BA54" s="14">
        <f t="shared" si="31"/>
        <v>10.218320979509182</v>
      </c>
      <c r="BB54" s="14">
        <v>10.213363535833748</v>
      </c>
      <c r="BC54" s="14">
        <f t="shared" si="32"/>
        <v>1.8643542472318586E-3</v>
      </c>
    </row>
    <row r="55" spans="1:55" x14ac:dyDescent="0.2">
      <c r="A55" s="6" t="s">
        <v>171</v>
      </c>
      <c r="B55" s="7">
        <v>9956</v>
      </c>
      <c r="C55" s="7">
        <v>6257</v>
      </c>
      <c r="D55" s="7">
        <v>1641</v>
      </c>
      <c r="E55" s="7">
        <v>1957</v>
      </c>
      <c r="F55" s="7">
        <v>-56</v>
      </c>
      <c r="G55" s="7">
        <v>5762</v>
      </c>
      <c r="H55" s="7">
        <v>1039</v>
      </c>
      <c r="I55" s="6" t="s">
        <v>172</v>
      </c>
      <c r="J55" s="11">
        <v>27472</v>
      </c>
      <c r="K55" s="11">
        <v>6.1</v>
      </c>
      <c r="L55" s="10">
        <f t="shared" si="6"/>
        <v>163213.11475409838</v>
      </c>
      <c r="M55" s="10">
        <f t="shared" si="7"/>
        <v>102573.77049180328</v>
      </c>
      <c r="N55" s="10">
        <f t="shared" si="8"/>
        <v>26901.639344262298</v>
      </c>
      <c r="O55" s="10">
        <f t="shared" si="9"/>
        <v>32081.967213114756</v>
      </c>
      <c r="P55" s="10">
        <f t="shared" si="10"/>
        <v>-918.03278688524597</v>
      </c>
      <c r="Q55" s="10">
        <f t="shared" si="11"/>
        <v>94459.016393442624</v>
      </c>
      <c r="R55" s="10">
        <f t="shared" si="12"/>
        <v>17032.786885245903</v>
      </c>
      <c r="S55" s="13">
        <f t="shared" si="13"/>
        <v>12.002812078296309</v>
      </c>
      <c r="T55" s="13">
        <f t="shared" si="14"/>
        <v>11.538337530807189</v>
      </c>
      <c r="U55" s="14">
        <f t="shared" si="15"/>
        <v>10.199942505898917</v>
      </c>
      <c r="V55" s="14">
        <f t="shared" si="16"/>
        <v>10.376049382204902</v>
      </c>
      <c r="W55" s="14">
        <f t="shared" si="2"/>
        <v>11.4559213304533</v>
      </c>
      <c r="X55" s="14">
        <f t="shared" si="3"/>
        <v>9.7428954059080528</v>
      </c>
      <c r="Y55" s="14">
        <f t="shared" si="4"/>
        <v>1.8082887711792655</v>
      </c>
      <c r="Z55">
        <v>47</v>
      </c>
      <c r="AA55" s="14">
        <f t="shared" si="17"/>
        <v>12.010051071211997</v>
      </c>
      <c r="AB55" s="14">
        <f t="shared" si="18"/>
        <v>11.556087940108192</v>
      </c>
      <c r="AC55" s="14">
        <f t="shared" si="19"/>
        <v>10.22144010757146</v>
      </c>
      <c r="AD55" s="14">
        <f t="shared" si="20"/>
        <v>10.358342404843128</v>
      </c>
      <c r="AE55" s="14">
        <f t="shared" si="21"/>
        <v>11.417027029169367</v>
      </c>
      <c r="AF55" s="14">
        <f t="shared" si="22"/>
        <v>9.7037129496273327</v>
      </c>
      <c r="AG55" s="14">
        <f t="shared" si="23"/>
        <v>2.1480783313468121</v>
      </c>
      <c r="AH55">
        <f t="shared" si="33"/>
        <v>12.008283541339136</v>
      </c>
      <c r="AI55">
        <v>12.015490901841504</v>
      </c>
      <c r="AJ55">
        <v>11.561505637499138</v>
      </c>
      <c r="AK55">
        <v>10.198276427985304</v>
      </c>
      <c r="AL55">
        <v>10.397729925112248</v>
      </c>
      <c r="AM55">
        <v>11.45982855754775</v>
      </c>
      <c r="AN55">
        <v>9.7679594551045028</v>
      </c>
      <c r="AO55">
        <v>1.7838256674532618</v>
      </c>
      <c r="AP55" s="14">
        <f t="shared" si="24"/>
        <v>-1.2678823545195783E-2</v>
      </c>
      <c r="AQ55" s="14">
        <f t="shared" si="25"/>
        <v>-2.3168106691949575E-2</v>
      </c>
      <c r="AR55" s="14">
        <f t="shared" si="26"/>
        <v>1.6660779136135062E-3</v>
      </c>
      <c r="AS55" s="14">
        <f t="shared" si="27"/>
        <v>-2.1680542907345668E-2</v>
      </c>
      <c r="AT55" s="14">
        <f t="shared" si="28"/>
        <v>-3.9072270944497944E-3</v>
      </c>
      <c r="AU55" s="14">
        <f t="shared" si="29"/>
        <v>-2.506404919645E-2</v>
      </c>
      <c r="AV55" s="14">
        <f t="shared" si="30"/>
        <v>2.4463103726003688E-2</v>
      </c>
      <c r="AW55" s="6" t="s">
        <v>172</v>
      </c>
      <c r="AX55" s="47">
        <v>47</v>
      </c>
      <c r="AY55" s="11">
        <v>27472</v>
      </c>
      <c r="AZ55" s="14">
        <v>10.220922583137257</v>
      </c>
      <c r="BA55" s="14">
        <f t="shared" si="31"/>
        <v>10.222393732394993</v>
      </c>
      <c r="BB55" s="14">
        <v>10.222084202563449</v>
      </c>
      <c r="BC55" s="14">
        <f t="shared" si="32"/>
        <v>-1.1616194261918622E-3</v>
      </c>
    </row>
    <row r="56" spans="1:55" x14ac:dyDescent="0.2">
      <c r="A56" s="6" t="s">
        <v>173</v>
      </c>
      <c r="B56" s="8">
        <v>10058</v>
      </c>
      <c r="C56" s="8">
        <v>6357</v>
      </c>
      <c r="D56" s="8">
        <v>1675</v>
      </c>
      <c r="E56" s="8">
        <v>1967</v>
      </c>
      <c r="F56" s="8">
        <v>125</v>
      </c>
      <c r="G56" s="8">
        <v>5787</v>
      </c>
      <c r="H56" s="8">
        <v>1080</v>
      </c>
      <c r="I56" s="6" t="s">
        <v>174</v>
      </c>
      <c r="J56" s="12">
        <v>28035.18</v>
      </c>
      <c r="K56" s="12">
        <v>6.2</v>
      </c>
      <c r="L56" s="10">
        <f t="shared" si="6"/>
        <v>162225.80645161291</v>
      </c>
      <c r="M56" s="10">
        <f t="shared" si="7"/>
        <v>102532.25806451612</v>
      </c>
      <c r="N56" s="10">
        <f t="shared" si="8"/>
        <v>27016.129032258064</v>
      </c>
      <c r="O56" s="10">
        <f t="shared" si="9"/>
        <v>31725.806451612902</v>
      </c>
      <c r="P56" s="10">
        <f t="shared" si="10"/>
        <v>2016.1290322580644</v>
      </c>
      <c r="Q56" s="10">
        <f t="shared" si="11"/>
        <v>93338.709677419349</v>
      </c>
      <c r="R56" s="10">
        <f t="shared" si="12"/>
        <v>17419.354838709678</v>
      </c>
      <c r="S56" s="13">
        <f t="shared" si="13"/>
        <v>11.996744510668956</v>
      </c>
      <c r="T56" s="13">
        <f t="shared" si="14"/>
        <v>11.537932740873455</v>
      </c>
      <c r="U56" s="14">
        <f t="shared" si="15"/>
        <v>10.204189338196212</v>
      </c>
      <c r="V56" s="14">
        <f t="shared" si="16"/>
        <v>10.364885712326105</v>
      </c>
      <c r="W56" s="14">
        <f t="shared" si="2"/>
        <v>11.443990195510883</v>
      </c>
      <c r="X56" s="14">
        <f t="shared" si="3"/>
        <v>9.765337214055311</v>
      </c>
      <c r="Y56" s="14">
        <f t="shared" si="4"/>
        <v>1.824549292051046</v>
      </c>
      <c r="Z56">
        <v>48</v>
      </c>
      <c r="AA56" s="14">
        <f t="shared" si="17"/>
        <v>12.016044694023241</v>
      </c>
      <c r="AB56" s="14">
        <f t="shared" si="18"/>
        <v>11.562099093080612</v>
      </c>
      <c r="AC56" s="14">
        <f t="shared" si="19"/>
        <v>10.228281598133881</v>
      </c>
      <c r="AD56" s="14">
        <f t="shared" si="20"/>
        <v>10.363967886373153</v>
      </c>
      <c r="AE56" s="14">
        <f t="shared" si="21"/>
        <v>11.422222074830085</v>
      </c>
      <c r="AF56" s="14">
        <f t="shared" si="22"/>
        <v>9.7100707723368114</v>
      </c>
      <c r="AG56" s="14">
        <f t="shared" si="23"/>
        <v>2.1622134236576542</v>
      </c>
      <c r="AH56">
        <f t="shared" si="33"/>
        <v>12.013434336028778</v>
      </c>
      <c r="AI56">
        <v>12.023251577399536</v>
      </c>
      <c r="AJ56">
        <v>11.566784288149464</v>
      </c>
      <c r="AK56">
        <v>10.20850997624329</v>
      </c>
      <c r="AL56">
        <v>10.410491249234259</v>
      </c>
      <c r="AM56">
        <v>11.464569984537201</v>
      </c>
      <c r="AN56">
        <v>9.7842851412528642</v>
      </c>
      <c r="AO56">
        <v>1.7949180317151172</v>
      </c>
      <c r="AP56" s="14">
        <f t="shared" si="24"/>
        <v>-2.6507066730580675E-2</v>
      </c>
      <c r="AQ56" s="14">
        <f t="shared" si="25"/>
        <v>-2.8851547276008915E-2</v>
      </c>
      <c r="AR56" s="14">
        <f t="shared" si="26"/>
        <v>-4.3206380470781625E-3</v>
      </c>
      <c r="AS56" s="14">
        <f t="shared" si="27"/>
        <v>-4.560553690815361E-2</v>
      </c>
      <c r="AT56" s="14">
        <f t="shared" si="28"/>
        <v>-2.0579789026317741E-2</v>
      </c>
      <c r="AU56" s="14">
        <f t="shared" si="29"/>
        <v>-1.8947927197553227E-2</v>
      </c>
      <c r="AV56" s="14">
        <f t="shared" si="30"/>
        <v>2.9631260335928777E-2</v>
      </c>
      <c r="AW56" s="6" t="s">
        <v>174</v>
      </c>
      <c r="AX56" s="47">
        <v>48</v>
      </c>
      <c r="AY56" s="12">
        <v>28035.18</v>
      </c>
      <c r="AZ56" s="14">
        <v>10.241215429082908</v>
      </c>
      <c r="BA56" s="14">
        <f t="shared" si="31"/>
        <v>10.226466485280804</v>
      </c>
      <c r="BB56" s="14">
        <v>10.230807720017813</v>
      </c>
      <c r="BC56" s="14">
        <f t="shared" si="32"/>
        <v>1.0407709065095361E-2</v>
      </c>
    </row>
    <row r="57" spans="1:55" x14ac:dyDescent="0.2">
      <c r="A57" s="6" t="s">
        <v>175</v>
      </c>
      <c r="B57" s="7">
        <v>10160</v>
      </c>
      <c r="C57" s="7">
        <v>6412</v>
      </c>
      <c r="D57" s="7">
        <v>1739</v>
      </c>
      <c r="E57" s="7">
        <v>2014</v>
      </c>
      <c r="F57" s="7">
        <v>-16</v>
      </c>
      <c r="G57" s="7">
        <v>5752</v>
      </c>
      <c r="H57" s="7">
        <v>1081</v>
      </c>
      <c r="I57" s="6" t="s">
        <v>176</v>
      </c>
      <c r="J57" s="11">
        <v>28238.94</v>
      </c>
      <c r="K57" s="11">
        <v>6.1</v>
      </c>
      <c r="L57" s="10">
        <f t="shared" si="6"/>
        <v>166557.37704918033</v>
      </c>
      <c r="M57" s="10">
        <f t="shared" si="7"/>
        <v>105114.75409836066</v>
      </c>
      <c r="N57" s="10">
        <f t="shared" si="8"/>
        <v>28508.196721311477</v>
      </c>
      <c r="O57" s="10">
        <f t="shared" si="9"/>
        <v>33016.393442622953</v>
      </c>
      <c r="P57" s="10">
        <f t="shared" si="10"/>
        <v>-262.29508196721315</v>
      </c>
      <c r="Q57" s="10">
        <f t="shared" si="11"/>
        <v>94295.081967213118</v>
      </c>
      <c r="R57" s="10">
        <f t="shared" si="12"/>
        <v>17721.311475409839</v>
      </c>
      <c r="S57" s="13">
        <f t="shared" si="13"/>
        <v>12.023095135941299</v>
      </c>
      <c r="T57" s="13">
        <f t="shared" si="14"/>
        <v>11.56280792853827</v>
      </c>
      <c r="U57" s="14">
        <f t="shared" si="15"/>
        <v>10.25794692916311</v>
      </c>
      <c r="V57" s="14">
        <f t="shared" si="16"/>
        <v>10.404759488087333</v>
      </c>
      <c r="W57" s="14">
        <f t="shared" si="2"/>
        <v>11.454184314209709</v>
      </c>
      <c r="X57" s="14">
        <f t="shared" si="3"/>
        <v>9.7825232324480336</v>
      </c>
      <c r="Y57" s="14">
        <f t="shared" si="4"/>
        <v>1.8082887711792655</v>
      </c>
      <c r="Z57">
        <v>49</v>
      </c>
      <c r="AA57" s="14">
        <f t="shared" si="17"/>
        <v>12.022038316834484</v>
      </c>
      <c r="AB57" s="14">
        <f t="shared" si="18"/>
        <v>11.568110246053031</v>
      </c>
      <c r="AC57" s="14">
        <f t="shared" si="19"/>
        <v>10.235123088696302</v>
      </c>
      <c r="AD57" s="14">
        <f t="shared" si="20"/>
        <v>10.369593367903176</v>
      </c>
      <c r="AE57" s="14">
        <f t="shared" si="21"/>
        <v>11.427417120490805</v>
      </c>
      <c r="AF57" s="14">
        <f t="shared" si="22"/>
        <v>9.7164285950462901</v>
      </c>
      <c r="AG57" s="14">
        <f t="shared" si="23"/>
        <v>2.1763485159684963</v>
      </c>
      <c r="AH57">
        <f t="shared" si="33"/>
        <v>12.01842606978189</v>
      </c>
      <c r="AI57">
        <v>12.031077949866209</v>
      </c>
      <c r="AJ57">
        <v>11.572097021923961</v>
      </c>
      <c r="AK57">
        <v>10.218576700693145</v>
      </c>
      <c r="AL57">
        <v>10.423398005899996</v>
      </c>
      <c r="AM57">
        <v>11.46921485308672</v>
      </c>
      <c r="AN57">
        <v>9.8003743805145227</v>
      </c>
      <c r="AO57">
        <v>1.8062472451576277</v>
      </c>
      <c r="AP57" s="14">
        <f t="shared" si="24"/>
        <v>-7.9828139249098484E-3</v>
      </c>
      <c r="AQ57" s="14">
        <f t="shared" si="25"/>
        <v>-9.2890933856910607E-3</v>
      </c>
      <c r="AR57" s="14">
        <f t="shared" si="26"/>
        <v>3.937022846996463E-2</v>
      </c>
      <c r="AS57" s="14">
        <f t="shared" si="27"/>
        <v>-1.8638517812663125E-2</v>
      </c>
      <c r="AT57" s="14">
        <f t="shared" si="28"/>
        <v>-1.5030538877011779E-2</v>
      </c>
      <c r="AU57" s="14">
        <f t="shared" si="29"/>
        <v>-1.7851148066489131E-2</v>
      </c>
      <c r="AV57" s="14">
        <f t="shared" si="30"/>
        <v>2.0415260216377629E-3</v>
      </c>
      <c r="AW57" s="6" t="s">
        <v>176</v>
      </c>
      <c r="AX57" s="47">
        <v>49</v>
      </c>
      <c r="AY57" s="11">
        <v>28238.94</v>
      </c>
      <c r="AZ57" s="14">
        <v>10.248457155491943</v>
      </c>
      <c r="BA57" s="14">
        <f t="shared" si="31"/>
        <v>10.230539238166616</v>
      </c>
      <c r="BB57" s="14">
        <v>10.239436107637008</v>
      </c>
      <c r="BC57" s="14">
        <f t="shared" si="32"/>
        <v>9.0210478549348494E-3</v>
      </c>
    </row>
    <row r="58" spans="1:55" x14ac:dyDescent="0.2">
      <c r="A58" s="6" t="s">
        <v>177</v>
      </c>
      <c r="B58" s="8">
        <v>10415</v>
      </c>
      <c r="C58" s="8">
        <v>6511</v>
      </c>
      <c r="D58" s="8">
        <v>1758</v>
      </c>
      <c r="E58" s="8">
        <v>2124</v>
      </c>
      <c r="F58" s="8">
        <v>-74</v>
      </c>
      <c r="G58" s="8">
        <v>5954</v>
      </c>
      <c r="H58" s="8">
        <v>1108</v>
      </c>
      <c r="I58" s="6" t="s">
        <v>178</v>
      </c>
      <c r="J58" s="12">
        <v>28572.799999999999</v>
      </c>
      <c r="K58" s="12">
        <v>6.2</v>
      </c>
      <c r="L58" s="10">
        <f t="shared" si="6"/>
        <v>167983.87096774194</v>
      </c>
      <c r="M58" s="10">
        <f t="shared" si="7"/>
        <v>105016.12903225806</v>
      </c>
      <c r="N58" s="10">
        <f t="shared" si="8"/>
        <v>28354.838709677417</v>
      </c>
      <c r="O58" s="10">
        <f t="shared" si="9"/>
        <v>34258.06451612903</v>
      </c>
      <c r="P58" s="10">
        <f t="shared" si="10"/>
        <v>-1193.5483870967741</v>
      </c>
      <c r="Q58" s="10">
        <f t="shared" si="11"/>
        <v>96032.258064516122</v>
      </c>
      <c r="R58" s="10">
        <f t="shared" si="12"/>
        <v>17870.967741935485</v>
      </c>
      <c r="S58" s="13">
        <f t="shared" si="13"/>
        <v>12.031623247632117</v>
      </c>
      <c r="T58" s="13">
        <f t="shared" si="14"/>
        <v>11.561869227173908</v>
      </c>
      <c r="U58" s="14">
        <f t="shared" si="15"/>
        <v>10.252552972182167</v>
      </c>
      <c r="V58" s="14">
        <f t="shared" si="16"/>
        <v>10.441677276298876</v>
      </c>
      <c r="W58" s="14">
        <f t="shared" si="2"/>
        <v>11.472439435512767</v>
      </c>
      <c r="X58" s="14">
        <f t="shared" si="3"/>
        <v>9.7909327612442745</v>
      </c>
      <c r="Y58" s="14">
        <f t="shared" si="4"/>
        <v>1.824549292051046</v>
      </c>
      <c r="Z58">
        <v>50</v>
      </c>
      <c r="AA58" s="14">
        <f t="shared" si="17"/>
        <v>12.028031939645729</v>
      </c>
      <c r="AB58" s="14">
        <f t="shared" si="18"/>
        <v>11.574121399025453</v>
      </c>
      <c r="AC58" s="14">
        <f t="shared" si="19"/>
        <v>10.241964579258724</v>
      </c>
      <c r="AD58" s="14">
        <f t="shared" si="20"/>
        <v>10.3752188494332</v>
      </c>
      <c r="AE58" s="14">
        <f t="shared" si="21"/>
        <v>11.432612166151523</v>
      </c>
      <c r="AF58" s="14">
        <f t="shared" si="22"/>
        <v>9.7227864177557688</v>
      </c>
      <c r="AG58" s="14">
        <f t="shared" si="23"/>
        <v>2.1904836082793389</v>
      </c>
      <c r="AH58">
        <f t="shared" si="33"/>
        <v>12.029643102829477</v>
      </c>
      <c r="AI58">
        <v>12.038974241951991</v>
      </c>
      <c r="AJ58">
        <v>11.577445915578396</v>
      </c>
      <c r="AK58">
        <v>10.228427891580647</v>
      </c>
      <c r="AL58">
        <v>10.436459850050262</v>
      </c>
      <c r="AM58">
        <v>11.473792833301152</v>
      </c>
      <c r="AN58">
        <v>9.8161237401443699</v>
      </c>
      <c r="AO58">
        <v>1.8178669953031319</v>
      </c>
      <c r="AP58" s="14">
        <f t="shared" si="24"/>
        <v>-7.3509943198732941E-3</v>
      </c>
      <c r="AQ58" s="14">
        <f t="shared" si="25"/>
        <v>-1.5576688404488337E-2</v>
      </c>
      <c r="AR58" s="14">
        <f t="shared" si="26"/>
        <v>2.4125080601519855E-2</v>
      </c>
      <c r="AS58" s="14">
        <f t="shared" si="27"/>
        <v>5.2174262486133216E-3</v>
      </c>
      <c r="AT58" s="14">
        <f t="shared" si="28"/>
        <v>-1.3533977883852799E-3</v>
      </c>
      <c r="AU58" s="14">
        <f t="shared" si="29"/>
        <v>-2.5190978900095473E-2</v>
      </c>
      <c r="AV58" s="14">
        <f t="shared" si="30"/>
        <v>6.682296747914096E-3</v>
      </c>
      <c r="AW58" s="6" t="s">
        <v>178</v>
      </c>
      <c r="AX58" s="47">
        <v>50</v>
      </c>
      <c r="AY58" s="12">
        <v>28572.799999999999</v>
      </c>
      <c r="AZ58" s="14">
        <v>10.260210495322898</v>
      </c>
      <c r="BA58" s="14">
        <f t="shared" si="31"/>
        <v>10.234611991052427</v>
      </c>
      <c r="BB58" s="14">
        <v>10.247897404133868</v>
      </c>
      <c r="BC58" s="14">
        <f t="shared" si="32"/>
        <v>1.2313091189030345E-2</v>
      </c>
    </row>
    <row r="59" spans="1:55" x14ac:dyDescent="0.2">
      <c r="A59" s="6" t="s">
        <v>179</v>
      </c>
      <c r="B59" s="7">
        <v>10487</v>
      </c>
      <c r="C59" s="7">
        <v>6696</v>
      </c>
      <c r="D59" s="7">
        <v>1788</v>
      </c>
      <c r="E59" s="7">
        <v>2102</v>
      </c>
      <c r="F59" s="7">
        <v>-75</v>
      </c>
      <c r="G59" s="7">
        <v>6032</v>
      </c>
      <c r="H59" s="7">
        <v>1121</v>
      </c>
      <c r="I59" s="6" t="s">
        <v>180</v>
      </c>
      <c r="J59" s="11">
        <v>28891.85</v>
      </c>
      <c r="K59" s="11">
        <v>6.2</v>
      </c>
      <c r="L59" s="10">
        <f t="shared" si="6"/>
        <v>169145.16129032258</v>
      </c>
      <c r="M59" s="10">
        <f t="shared" si="7"/>
        <v>108000</v>
      </c>
      <c r="N59" s="10">
        <f t="shared" si="8"/>
        <v>28838.709677419352</v>
      </c>
      <c r="O59" s="10">
        <f t="shared" si="9"/>
        <v>33903.225806451614</v>
      </c>
      <c r="P59" s="10">
        <f t="shared" si="10"/>
        <v>-1209.6774193548388</v>
      </c>
      <c r="Q59" s="10">
        <f t="shared" si="11"/>
        <v>97290.322580645152</v>
      </c>
      <c r="R59" s="10">
        <f t="shared" si="12"/>
        <v>18080.645161290322</v>
      </c>
      <c r="S59" s="13">
        <f t="shared" si="13"/>
        <v>12.03851256777145</v>
      </c>
      <c r="T59" s="13">
        <f t="shared" si="14"/>
        <v>11.589886506106357</v>
      </c>
      <c r="U59" s="14">
        <f t="shared" si="15"/>
        <v>10.269473849670504</v>
      </c>
      <c r="V59" s="14">
        <f t="shared" si="16"/>
        <v>10.431265445373942</v>
      </c>
      <c r="W59" s="14">
        <f t="shared" si="2"/>
        <v>11.485454803624837</v>
      </c>
      <c r="X59" s="14">
        <f t="shared" si="3"/>
        <v>9.8025973170092051</v>
      </c>
      <c r="Y59" s="14">
        <f t="shared" si="4"/>
        <v>1.824549292051046</v>
      </c>
      <c r="Z59">
        <v>51</v>
      </c>
      <c r="AA59" s="14">
        <f t="shared" si="17"/>
        <v>12.034025562456971</v>
      </c>
      <c r="AB59" s="14">
        <f t="shared" si="18"/>
        <v>11.580132551997872</v>
      </c>
      <c r="AC59" s="14">
        <f t="shared" si="19"/>
        <v>10.248806069821145</v>
      </c>
      <c r="AD59" s="14">
        <f t="shared" si="20"/>
        <v>10.380844330963225</v>
      </c>
      <c r="AE59" s="14">
        <f t="shared" si="21"/>
        <v>11.437807211812242</v>
      </c>
      <c r="AF59" s="14">
        <f t="shared" si="22"/>
        <v>9.7291442404652475</v>
      </c>
      <c r="AG59" s="14">
        <f t="shared" si="23"/>
        <v>2.2046187005901809</v>
      </c>
      <c r="AH59">
        <f t="shared" si="33"/>
        <v>12.040037430032124</v>
      </c>
      <c r="AI59">
        <v>12.046939687108647</v>
      </c>
      <c r="AJ59">
        <v>11.58282724018517</v>
      </c>
      <c r="AK59">
        <v>10.238039445544368</v>
      </c>
      <c r="AL59">
        <v>10.44967478755223</v>
      </c>
      <c r="AM59">
        <v>11.478324201198541</v>
      </c>
      <c r="AN59">
        <v>9.8314186304297539</v>
      </c>
      <c r="AO59">
        <v>1.8298322456277323</v>
      </c>
      <c r="AP59" s="14">
        <f t="shared" si="24"/>
        <v>-8.4271193371971975E-3</v>
      </c>
      <c r="AQ59" s="14">
        <f t="shared" si="25"/>
        <v>7.0592659211872189E-3</v>
      </c>
      <c r="AR59" s="14">
        <f t="shared" si="26"/>
        <v>3.1434404126136073E-2</v>
      </c>
      <c r="AS59" s="14">
        <f t="shared" si="27"/>
        <v>-1.8409342178287602E-2</v>
      </c>
      <c r="AT59" s="14">
        <f t="shared" si="28"/>
        <v>7.1306024262955958E-3</v>
      </c>
      <c r="AU59" s="14">
        <f t="shared" si="29"/>
        <v>-2.8821313420548833E-2</v>
      </c>
      <c r="AV59" s="14">
        <f t="shared" si="30"/>
        <v>-5.282953576686289E-3</v>
      </c>
      <c r="AW59" s="6" t="s">
        <v>180</v>
      </c>
      <c r="AX59" s="47">
        <v>51</v>
      </c>
      <c r="AY59" s="11">
        <v>28891.85</v>
      </c>
      <c r="AZ59" s="14">
        <v>10.271314827408679</v>
      </c>
      <c r="BA59" s="14">
        <f t="shared" si="31"/>
        <v>10.238684743938238</v>
      </c>
      <c r="BB59" s="14">
        <v>10.256142200840864</v>
      </c>
      <c r="BC59" s="14">
        <f t="shared" si="32"/>
        <v>1.5172626567814262E-2</v>
      </c>
    </row>
    <row r="60" spans="1:55" x14ac:dyDescent="0.2">
      <c r="A60" s="6" t="s">
        <v>181</v>
      </c>
      <c r="B60" s="8">
        <v>10622</v>
      </c>
      <c r="C60" s="8">
        <v>6849</v>
      </c>
      <c r="D60" s="8">
        <v>1835</v>
      </c>
      <c r="E60" s="8">
        <v>2096</v>
      </c>
      <c r="F60" s="8">
        <v>-330</v>
      </c>
      <c r="G60" s="8">
        <v>6138</v>
      </c>
      <c r="H60" s="8">
        <v>1097</v>
      </c>
      <c r="I60" s="6" t="s">
        <v>182</v>
      </c>
      <c r="J60" s="12">
        <v>29106.18</v>
      </c>
      <c r="K60" s="12">
        <v>6.3</v>
      </c>
      <c r="L60" s="10">
        <f t="shared" si="6"/>
        <v>168603.17460317462</v>
      </c>
      <c r="M60" s="10">
        <f t="shared" si="7"/>
        <v>108714.28571428571</v>
      </c>
      <c r="N60" s="10">
        <f t="shared" si="8"/>
        <v>29126.984126984127</v>
      </c>
      <c r="O60" s="10">
        <f t="shared" si="9"/>
        <v>33269.841269841272</v>
      </c>
      <c r="P60" s="10">
        <f t="shared" si="10"/>
        <v>-5238.0952380952385</v>
      </c>
      <c r="Q60" s="10">
        <f t="shared" si="11"/>
        <v>97428.571428571435</v>
      </c>
      <c r="R60" s="10">
        <f t="shared" si="12"/>
        <v>17412.698412698413</v>
      </c>
      <c r="S60" s="13">
        <f t="shared" si="13"/>
        <v>12.035303153572949</v>
      </c>
      <c r="T60" s="13">
        <f t="shared" si="14"/>
        <v>11.596478487788509</v>
      </c>
      <c r="U60" s="14">
        <f t="shared" si="15"/>
        <v>10.279420313079275</v>
      </c>
      <c r="V60" s="14">
        <f t="shared" si="16"/>
        <v>10.412406598031538</v>
      </c>
      <c r="W60" s="14">
        <f t="shared" si="2"/>
        <v>11.486874787770287</v>
      </c>
      <c r="X60" s="14">
        <f t="shared" si="3"/>
        <v>9.7649550128658351</v>
      </c>
      <c r="Y60" s="14">
        <f t="shared" si="4"/>
        <v>1.8405496333974869</v>
      </c>
      <c r="Z60">
        <v>52</v>
      </c>
      <c r="AA60" s="14">
        <f t="shared" si="17"/>
        <v>12.040019185268216</v>
      </c>
      <c r="AB60" s="14">
        <f t="shared" si="18"/>
        <v>11.586143704970292</v>
      </c>
      <c r="AC60" s="14">
        <f t="shared" si="19"/>
        <v>10.255647560383565</v>
      </c>
      <c r="AD60" s="14">
        <f t="shared" si="20"/>
        <v>10.386469812493248</v>
      </c>
      <c r="AE60" s="14">
        <f t="shared" si="21"/>
        <v>11.443002257472962</v>
      </c>
      <c r="AF60" s="14">
        <f t="shared" si="22"/>
        <v>9.7355020631747244</v>
      </c>
      <c r="AG60" s="14">
        <f t="shared" si="23"/>
        <v>2.218753792901023</v>
      </c>
      <c r="AH60">
        <f t="shared" si="33"/>
        <v>12.05352816571097</v>
      </c>
      <c r="AI60">
        <v>12.054968924416494</v>
      </c>
      <c r="AJ60">
        <v>11.588227531386426</v>
      </c>
      <c r="AK60">
        <v>10.247402337398253</v>
      </c>
      <c r="AL60">
        <v>10.463044085164471</v>
      </c>
      <c r="AM60">
        <v>11.482828386923313</v>
      </c>
      <c r="AN60">
        <v>9.8461287172962102</v>
      </c>
      <c r="AO60">
        <v>1.8422021360429983</v>
      </c>
      <c r="AP60" s="14">
        <f t="shared" si="24"/>
        <v>-1.9665770843545261E-2</v>
      </c>
      <c r="AQ60" s="14">
        <f t="shared" si="25"/>
        <v>8.250956402083176E-3</v>
      </c>
      <c r="AR60" s="14">
        <f t="shared" si="26"/>
        <v>3.2017975681021937E-2</v>
      </c>
      <c r="AS60" s="14">
        <f t="shared" si="27"/>
        <v>-5.0637487132933146E-2</v>
      </c>
      <c r="AT60" s="14">
        <f t="shared" si="28"/>
        <v>4.046400846974052E-3</v>
      </c>
      <c r="AU60" s="14">
        <f t="shared" si="29"/>
        <v>-8.1173704430375082E-2</v>
      </c>
      <c r="AV60" s="14">
        <f t="shared" si="30"/>
        <v>-1.6525026455114222E-3</v>
      </c>
      <c r="AW60" s="6" t="s">
        <v>182</v>
      </c>
      <c r="AX60" s="47">
        <v>52</v>
      </c>
      <c r="AY60" s="12">
        <v>29106.18</v>
      </c>
      <c r="AZ60" s="14">
        <v>10.278705801746048</v>
      </c>
      <c r="BA60" s="14">
        <f t="shared" si="31"/>
        <v>10.24275749682405</v>
      </c>
      <c r="BB60" s="14">
        <v>10.264151871818443</v>
      </c>
      <c r="BC60" s="14">
        <f t="shared" si="32"/>
        <v>1.4553929927604514E-2</v>
      </c>
    </row>
    <row r="61" spans="1:55" x14ac:dyDescent="0.2">
      <c r="A61" s="6" t="s">
        <v>183</v>
      </c>
      <c r="B61" s="7">
        <v>11101</v>
      </c>
      <c r="C61" s="7">
        <v>7136</v>
      </c>
      <c r="D61" s="7">
        <v>1885</v>
      </c>
      <c r="E61" s="7">
        <v>2273</v>
      </c>
      <c r="F61" s="7">
        <v>-154</v>
      </c>
      <c r="G61" s="7">
        <v>6300</v>
      </c>
      <c r="H61" s="7">
        <v>1200</v>
      </c>
      <c r="I61" s="6" t="s">
        <v>184</v>
      </c>
      <c r="J61" s="11">
        <v>29469.84</v>
      </c>
      <c r="K61" s="11">
        <v>6.3</v>
      </c>
      <c r="L61" s="10">
        <f t="shared" si="6"/>
        <v>176206.3492063492</v>
      </c>
      <c r="M61" s="10">
        <f t="shared" si="7"/>
        <v>113269.84126984127</v>
      </c>
      <c r="N61" s="10">
        <f t="shared" si="8"/>
        <v>29920.634920634922</v>
      </c>
      <c r="O61" s="10">
        <f t="shared" si="9"/>
        <v>36079.365079365081</v>
      </c>
      <c r="P61" s="10">
        <f t="shared" si="10"/>
        <v>-2444.4444444444443</v>
      </c>
      <c r="Q61" s="10">
        <f t="shared" si="11"/>
        <v>100000</v>
      </c>
      <c r="R61" s="10">
        <f t="shared" si="12"/>
        <v>19047.61904761905</v>
      </c>
      <c r="S61" s="13">
        <f t="shared" si="13"/>
        <v>12.079411025923251</v>
      </c>
      <c r="T61" s="13">
        <f t="shared" si="14"/>
        <v>11.637528226850449</v>
      </c>
      <c r="U61" s="14">
        <f t="shared" si="15"/>
        <v>10.306303652472716</v>
      </c>
      <c r="V61" s="14">
        <f t="shared" si="16"/>
        <v>10.493476376443148</v>
      </c>
      <c r="W61" s="14">
        <f t="shared" si="2"/>
        <v>11.512925464970229</v>
      </c>
      <c r="X61" s="14">
        <f t="shared" si="3"/>
        <v>9.8546973883666968</v>
      </c>
      <c r="Y61" s="14">
        <f t="shared" si="4"/>
        <v>1.8405496333974869</v>
      </c>
      <c r="Z61">
        <v>53</v>
      </c>
      <c r="AA61" s="14">
        <f t="shared" si="17"/>
        <v>12.046012808079459</v>
      </c>
      <c r="AB61" s="14">
        <f t="shared" si="18"/>
        <v>11.592154857942711</v>
      </c>
      <c r="AC61" s="14">
        <f t="shared" si="19"/>
        <v>10.262489050945987</v>
      </c>
      <c r="AD61" s="14">
        <f t="shared" si="20"/>
        <v>10.392095294023273</v>
      </c>
      <c r="AE61" s="14">
        <f t="shared" si="21"/>
        <v>11.44819730313368</v>
      </c>
      <c r="AF61" s="14">
        <f t="shared" si="22"/>
        <v>9.7418598858842032</v>
      </c>
      <c r="AG61" s="14">
        <f t="shared" si="23"/>
        <v>2.2328888852118656</v>
      </c>
      <c r="AH61">
        <f t="shared" si="33"/>
        <v>12.064676420112216</v>
      </c>
      <c r="AI61">
        <v>12.06305132600626</v>
      </c>
      <c r="AJ61">
        <v>11.593637736865515</v>
      </c>
      <c r="AK61">
        <v>10.256527188458827</v>
      </c>
      <c r="AL61">
        <v>10.476557503806701</v>
      </c>
      <c r="AM61">
        <v>11.487329277246408</v>
      </c>
      <c r="AN61">
        <v>9.860105653348386</v>
      </c>
      <c r="AO61">
        <v>1.8550325046145144</v>
      </c>
      <c r="AP61" s="14">
        <f t="shared" si="24"/>
        <v>1.6359699916991488E-2</v>
      </c>
      <c r="AQ61" s="14">
        <f t="shared" si="25"/>
        <v>4.3890489984933723E-2</v>
      </c>
      <c r="AR61" s="14">
        <f t="shared" si="26"/>
        <v>4.9776464013888244E-2</v>
      </c>
      <c r="AS61" s="14">
        <f t="shared" si="27"/>
        <v>1.6918872636447091E-2</v>
      </c>
      <c r="AT61" s="14">
        <f t="shared" si="28"/>
        <v>2.5596187723820663E-2</v>
      </c>
      <c r="AU61" s="14">
        <f t="shared" si="29"/>
        <v>-5.4082649816891148E-3</v>
      </c>
      <c r="AV61" s="14">
        <f t="shared" si="30"/>
        <v>-1.4482871217027515E-2</v>
      </c>
      <c r="AW61" s="6" t="s">
        <v>184</v>
      </c>
      <c r="AX61" s="47">
        <v>53</v>
      </c>
      <c r="AY61" s="11">
        <v>29469.84</v>
      </c>
      <c r="AZ61" s="14">
        <v>10.291122646466917</v>
      </c>
      <c r="BA61" s="14">
        <f t="shared" si="31"/>
        <v>10.246830249709861</v>
      </c>
      <c r="BB61" s="14">
        <v>10.271945722693472</v>
      </c>
      <c r="BC61" s="14">
        <f t="shared" si="32"/>
        <v>1.9176923773445154E-2</v>
      </c>
    </row>
    <row r="62" spans="1:55" x14ac:dyDescent="0.2">
      <c r="A62" s="6" t="s">
        <v>185</v>
      </c>
      <c r="B62" s="8">
        <v>11234</v>
      </c>
      <c r="C62" s="8">
        <v>7000</v>
      </c>
      <c r="D62" s="8">
        <v>1890</v>
      </c>
      <c r="E62" s="8">
        <v>2319</v>
      </c>
      <c r="F62" s="8">
        <v>-153</v>
      </c>
      <c r="G62" s="8">
        <v>6308</v>
      </c>
      <c r="H62" s="8">
        <v>1204</v>
      </c>
      <c r="I62" s="6" t="s">
        <v>186</v>
      </c>
      <c r="J62" s="12">
        <v>28854.89</v>
      </c>
      <c r="K62" s="12">
        <v>6.4</v>
      </c>
      <c r="L62" s="10">
        <f t="shared" si="6"/>
        <v>175531.25</v>
      </c>
      <c r="M62" s="10">
        <f t="shared" si="7"/>
        <v>109375</v>
      </c>
      <c r="N62" s="10">
        <f t="shared" si="8"/>
        <v>29531.25</v>
      </c>
      <c r="O62" s="10">
        <f t="shared" si="9"/>
        <v>36234.375</v>
      </c>
      <c r="P62" s="10">
        <f t="shared" si="10"/>
        <v>-2390.625</v>
      </c>
      <c r="Q62" s="10">
        <f t="shared" si="11"/>
        <v>98562.5</v>
      </c>
      <c r="R62" s="10">
        <f t="shared" si="12"/>
        <v>18812.5</v>
      </c>
      <c r="S62" s="13">
        <f t="shared" si="13"/>
        <v>12.075572368714843</v>
      </c>
      <c r="T62" s="13">
        <f t="shared" si="14"/>
        <v>11.602537623659915</v>
      </c>
      <c r="U62" s="14">
        <f t="shared" si="15"/>
        <v>10.293204303676154</v>
      </c>
      <c r="V62" s="14">
        <f t="shared" si="16"/>
        <v>10.497763532877997</v>
      </c>
      <c r="W62" s="14">
        <f t="shared" si="2"/>
        <v>11.498446143705394</v>
      </c>
      <c r="X62" s="14">
        <f t="shared" si="3"/>
        <v>9.8422768214912324</v>
      </c>
      <c r="Y62" s="14">
        <f t="shared" si="4"/>
        <v>1.8562979903656263</v>
      </c>
      <c r="Z62">
        <v>54</v>
      </c>
      <c r="AA62" s="14">
        <f t="shared" si="17"/>
        <v>12.052006430890703</v>
      </c>
      <c r="AB62" s="14">
        <f t="shared" si="18"/>
        <v>11.598166010915133</v>
      </c>
      <c r="AC62" s="14">
        <f t="shared" si="19"/>
        <v>10.269330541508408</v>
      </c>
      <c r="AD62" s="14">
        <f t="shared" si="20"/>
        <v>10.397720775553296</v>
      </c>
      <c r="AE62" s="14">
        <f t="shared" si="21"/>
        <v>11.453392348794399</v>
      </c>
      <c r="AF62" s="14">
        <f t="shared" si="22"/>
        <v>9.7482177085936819</v>
      </c>
      <c r="AG62" s="14">
        <f t="shared" si="23"/>
        <v>2.2470239775227077</v>
      </c>
      <c r="AH62">
        <f t="shared" si="33"/>
        <v>12.072808374694109</v>
      </c>
      <c r="AI62">
        <v>12.0711639729019</v>
      </c>
      <c r="AJ62">
        <v>11.599053961153539</v>
      </c>
      <c r="AK62">
        <v>10.265444631277422</v>
      </c>
      <c r="AL62">
        <v>10.490173155969178</v>
      </c>
      <c r="AM62">
        <v>11.491853287939303</v>
      </c>
      <c r="AN62">
        <v>9.8731503576256632</v>
      </c>
      <c r="AO62">
        <v>1.8683781565937116</v>
      </c>
      <c r="AP62" s="14">
        <f t="shared" si="24"/>
        <v>4.4083958129430556E-3</v>
      </c>
      <c r="AQ62" s="14">
        <f t="shared" si="25"/>
        <v>3.4836625063761062E-3</v>
      </c>
      <c r="AR62" s="14">
        <f t="shared" si="26"/>
        <v>2.7759672398731894E-2</v>
      </c>
      <c r="AS62" s="14">
        <f t="shared" si="27"/>
        <v>7.5903769088192519E-3</v>
      </c>
      <c r="AT62" s="14">
        <f t="shared" si="28"/>
        <v>6.5928557660903664E-3</v>
      </c>
      <c r="AU62" s="14">
        <f t="shared" si="29"/>
        <v>-3.0873536134430779E-2</v>
      </c>
      <c r="AV62" s="14">
        <f t="shared" si="30"/>
        <v>-1.2080166228085387E-2</v>
      </c>
      <c r="AW62" s="6" t="s">
        <v>186</v>
      </c>
      <c r="AX62" s="47">
        <v>54</v>
      </c>
      <c r="AY62" s="12">
        <v>28854.89</v>
      </c>
      <c r="AZ62" s="14">
        <v>10.270034754973532</v>
      </c>
      <c r="BA62" s="14">
        <f t="shared" si="31"/>
        <v>10.250903002595672</v>
      </c>
      <c r="BB62" s="14">
        <v>10.279579443917635</v>
      </c>
      <c r="BC62" s="14">
        <f t="shared" si="32"/>
        <v>-9.544688944103541E-3</v>
      </c>
    </row>
    <row r="63" spans="1:55" x14ac:dyDescent="0.2">
      <c r="A63" s="6" t="s">
        <v>187</v>
      </c>
      <c r="B63" s="7">
        <v>11589</v>
      </c>
      <c r="C63" s="7">
        <v>7192</v>
      </c>
      <c r="D63" s="7">
        <v>1926</v>
      </c>
      <c r="E63" s="7">
        <v>2404</v>
      </c>
      <c r="F63" s="7">
        <v>-76</v>
      </c>
      <c r="G63" s="7">
        <v>6408</v>
      </c>
      <c r="H63" s="7">
        <v>1279</v>
      </c>
      <c r="I63" s="6" t="s">
        <v>188</v>
      </c>
      <c r="J63" s="11">
        <v>28943.87</v>
      </c>
      <c r="K63" s="11">
        <v>6.5</v>
      </c>
      <c r="L63" s="10">
        <f t="shared" si="6"/>
        <v>178292.30769230769</v>
      </c>
      <c r="M63" s="10">
        <f t="shared" si="7"/>
        <v>110646.15384615384</v>
      </c>
      <c r="N63" s="10">
        <f t="shared" si="8"/>
        <v>29630.76923076923</v>
      </c>
      <c r="O63" s="10">
        <f t="shared" si="9"/>
        <v>36984.615384615383</v>
      </c>
      <c r="P63" s="10">
        <f t="shared" si="10"/>
        <v>-1169.2307692307693</v>
      </c>
      <c r="Q63" s="10">
        <f t="shared" si="11"/>
        <v>98584.61538461539</v>
      </c>
      <c r="R63" s="10">
        <f t="shared" si="12"/>
        <v>19676.923076923078</v>
      </c>
      <c r="S63" s="13">
        <f t="shared" si="13"/>
        <v>12.091179660420892</v>
      </c>
      <c r="T63" s="13">
        <f t="shared" si="14"/>
        <v>11.614092585237955</v>
      </c>
      <c r="U63" s="14">
        <f t="shared" si="15"/>
        <v>10.296568601444571</v>
      </c>
      <c r="V63" s="14">
        <f t="shared" si="16"/>
        <v>10.518257304741597</v>
      </c>
      <c r="W63" s="14">
        <f t="shared" si="2"/>
        <v>11.498670497834695</v>
      </c>
      <c r="X63" s="14">
        <f t="shared" si="3"/>
        <v>9.8872018106653421</v>
      </c>
      <c r="Y63" s="14">
        <f t="shared" si="4"/>
        <v>1.8718021769015913</v>
      </c>
      <c r="Z63">
        <v>55</v>
      </c>
      <c r="AA63" s="14">
        <f t="shared" si="17"/>
        <v>12.058000053701946</v>
      </c>
      <c r="AB63" s="14">
        <f t="shared" si="18"/>
        <v>11.604177163887552</v>
      </c>
      <c r="AC63" s="14">
        <f t="shared" si="19"/>
        <v>10.276172032070829</v>
      </c>
      <c r="AD63" s="14">
        <f t="shared" si="20"/>
        <v>10.403346257083319</v>
      </c>
      <c r="AE63" s="14">
        <f t="shared" si="21"/>
        <v>11.458587394455119</v>
      </c>
      <c r="AF63" s="14">
        <f t="shared" si="22"/>
        <v>9.7545755313031606</v>
      </c>
      <c r="AG63" s="14">
        <f t="shared" si="23"/>
        <v>2.2611590698335498</v>
      </c>
      <c r="AH63">
        <f t="shared" si="33"/>
        <v>12.082090301691769</v>
      </c>
      <c r="AI63">
        <v>12.079294170939818</v>
      </c>
      <c r="AJ63">
        <v>11.60449974033784</v>
      </c>
      <c r="AK63">
        <v>10.274216408695375</v>
      </c>
      <c r="AL63">
        <v>10.503859728437558</v>
      </c>
      <c r="AM63">
        <v>11.496442832390802</v>
      </c>
      <c r="AN63">
        <v>9.8850603690018115</v>
      </c>
      <c r="AO63">
        <v>1.882284845437511</v>
      </c>
      <c r="AP63" s="14">
        <f t="shared" si="24"/>
        <v>1.1885489481073819E-2</v>
      </c>
      <c r="AQ63" s="14">
        <f t="shared" si="25"/>
        <v>9.5928449001156935E-3</v>
      </c>
      <c r="AR63" s="14">
        <f t="shared" si="26"/>
        <v>2.2352192749195865E-2</v>
      </c>
      <c r="AS63" s="14">
        <f t="shared" si="27"/>
        <v>1.4397576304039816E-2</v>
      </c>
      <c r="AT63" s="14">
        <f t="shared" si="28"/>
        <v>2.2276654438933008E-3</v>
      </c>
      <c r="AU63" s="14">
        <f t="shared" si="29"/>
        <v>2.1414416635305855E-3</v>
      </c>
      <c r="AV63" s="14">
        <f t="shared" si="30"/>
        <v>-1.0482668535919615E-2</v>
      </c>
      <c r="AW63" s="6" t="s">
        <v>188</v>
      </c>
      <c r="AX63" s="47">
        <v>55</v>
      </c>
      <c r="AY63" s="11">
        <v>28943.87</v>
      </c>
      <c r="AZ63" s="14">
        <v>10.27311371619326</v>
      </c>
      <c r="BA63" s="14">
        <f t="shared" si="31"/>
        <v>10.254975755481484</v>
      </c>
      <c r="BB63" s="14">
        <v>10.287156668252049</v>
      </c>
      <c r="BC63" s="14">
        <f t="shared" si="32"/>
        <v>-1.4042952058789027E-2</v>
      </c>
    </row>
    <row r="64" spans="1:55" x14ac:dyDescent="0.2">
      <c r="A64" s="6" t="s">
        <v>189</v>
      </c>
      <c r="B64" s="8">
        <v>11885</v>
      </c>
      <c r="C64" s="8">
        <v>7376</v>
      </c>
      <c r="D64" s="8">
        <v>1931</v>
      </c>
      <c r="E64" s="8">
        <v>2552</v>
      </c>
      <c r="F64" s="8">
        <v>-54</v>
      </c>
      <c r="G64" s="8">
        <v>6531</v>
      </c>
      <c r="H64" s="8">
        <v>1362</v>
      </c>
      <c r="I64" s="6" t="s">
        <v>190</v>
      </c>
      <c r="J64" s="12">
        <v>29227.200000000001</v>
      </c>
      <c r="K64" s="12">
        <v>6.6</v>
      </c>
      <c r="L64" s="10">
        <f t="shared" si="6"/>
        <v>180075.7575757576</v>
      </c>
      <c r="M64" s="10">
        <f t="shared" si="7"/>
        <v>111757.57575757576</v>
      </c>
      <c r="N64" s="10">
        <f t="shared" si="8"/>
        <v>29257.57575757576</v>
      </c>
      <c r="O64" s="10">
        <f t="shared" si="9"/>
        <v>38666.666666666672</v>
      </c>
      <c r="P64" s="10">
        <f t="shared" si="10"/>
        <v>-818.18181818181824</v>
      </c>
      <c r="Q64" s="10">
        <f t="shared" si="11"/>
        <v>98954.545454545456</v>
      </c>
      <c r="R64" s="10">
        <f t="shared" si="12"/>
        <v>20636.363636363636</v>
      </c>
      <c r="S64" s="13">
        <f t="shared" si="13"/>
        <v>12.101132916750005</v>
      </c>
      <c r="T64" s="13">
        <f t="shared" si="14"/>
        <v>11.624087302192141</v>
      </c>
      <c r="U64" s="14">
        <f t="shared" si="15"/>
        <v>10.283893819384225</v>
      </c>
      <c r="V64" s="14">
        <f t="shared" si="16"/>
        <v>10.562733181420391</v>
      </c>
      <c r="W64" s="14">
        <f t="shared" si="2"/>
        <v>11.502415886858369</v>
      </c>
      <c r="X64" s="14">
        <f t="shared" si="3"/>
        <v>9.93481002366517</v>
      </c>
      <c r="Y64" s="14">
        <f t="shared" si="4"/>
        <v>1.8870696490323797</v>
      </c>
      <c r="Z64">
        <v>56</v>
      </c>
      <c r="AA64" s="14">
        <f t="shared" si="17"/>
        <v>12.06399367651319</v>
      </c>
      <c r="AB64" s="14">
        <f t="shared" si="18"/>
        <v>11.610188316859972</v>
      </c>
      <c r="AC64" s="14">
        <f t="shared" si="19"/>
        <v>10.283013522633249</v>
      </c>
      <c r="AD64" s="14">
        <f t="shared" si="20"/>
        <v>10.408971738613344</v>
      </c>
      <c r="AE64" s="14">
        <f t="shared" si="21"/>
        <v>11.463782440115837</v>
      </c>
      <c r="AF64" s="14">
        <f t="shared" si="22"/>
        <v>9.7609333540126393</v>
      </c>
      <c r="AG64" s="14">
        <f t="shared" si="23"/>
        <v>2.2752941621443923</v>
      </c>
      <c r="AH64">
        <f t="shared" si="33"/>
        <v>12.092865027350692</v>
      </c>
      <c r="AI64">
        <v>12.087431981203801</v>
      </c>
      <c r="AJ64">
        <v>11.610000787794826</v>
      </c>
      <c r="AK64">
        <v>10.282921613349274</v>
      </c>
      <c r="AL64">
        <v>10.517590651983065</v>
      </c>
      <c r="AM64">
        <v>11.501144444524559</v>
      </c>
      <c r="AN64">
        <v>9.895613930390514</v>
      </c>
      <c r="AO64">
        <v>1.8967907744989405</v>
      </c>
      <c r="AP64" s="14">
        <f t="shared" si="24"/>
        <v>1.3700935546204107E-2</v>
      </c>
      <c r="AQ64" s="14">
        <f t="shared" si="25"/>
        <v>1.4086514397314787E-2</v>
      </c>
      <c r="AR64" s="14">
        <f t="shared" si="26"/>
        <v>9.7220603495173918E-4</v>
      </c>
      <c r="AS64" s="14">
        <f t="shared" si="27"/>
        <v>4.5142529437326218E-2</v>
      </c>
      <c r="AT64" s="14">
        <f t="shared" si="28"/>
        <v>1.2714423338096026E-3</v>
      </c>
      <c r="AU64" s="14">
        <f t="shared" si="29"/>
        <v>3.9196093274656008E-2</v>
      </c>
      <c r="AV64" s="14">
        <f t="shared" si="30"/>
        <v>-9.7211254665607871E-3</v>
      </c>
      <c r="AW64" s="6" t="s">
        <v>190</v>
      </c>
      <c r="AX64" s="47">
        <v>56</v>
      </c>
      <c r="AY64" s="12">
        <v>29227.200000000001</v>
      </c>
      <c r="AZ64" s="14">
        <v>10.282855061522419</v>
      </c>
      <c r="BA64" s="14">
        <f t="shared" si="31"/>
        <v>10.259048508367295</v>
      </c>
      <c r="BB64" s="14">
        <v>10.294757166735472</v>
      </c>
      <c r="BC64" s="14">
        <f t="shared" si="32"/>
        <v>-1.190210521305346E-2</v>
      </c>
    </row>
    <row r="65" spans="1:55" x14ac:dyDescent="0.2">
      <c r="A65" s="6" t="s">
        <v>191</v>
      </c>
      <c r="B65" s="7">
        <v>12092</v>
      </c>
      <c r="C65" s="7">
        <v>7511</v>
      </c>
      <c r="D65" s="7">
        <v>1975</v>
      </c>
      <c r="E65" s="7">
        <v>2389</v>
      </c>
      <c r="F65" s="7">
        <v>-88</v>
      </c>
      <c r="G65" s="7">
        <v>6700</v>
      </c>
      <c r="H65" s="7">
        <v>1438</v>
      </c>
      <c r="I65" s="6" t="s">
        <v>192</v>
      </c>
      <c r="J65" s="11">
        <v>29438.880000000001</v>
      </c>
      <c r="K65" s="11">
        <v>6.8</v>
      </c>
      <c r="L65" s="10">
        <f t="shared" si="6"/>
        <v>177823.5294117647</v>
      </c>
      <c r="M65" s="10">
        <f t="shared" si="7"/>
        <v>110455.88235294117</v>
      </c>
      <c r="N65" s="10">
        <f t="shared" si="8"/>
        <v>29044.117647058825</v>
      </c>
      <c r="O65" s="10">
        <f t="shared" si="9"/>
        <v>35132.352941176468</v>
      </c>
      <c r="P65" s="10">
        <f t="shared" si="10"/>
        <v>-1294.1176470588236</v>
      </c>
      <c r="Q65" s="10">
        <f t="shared" si="11"/>
        <v>98529.411764705888</v>
      </c>
      <c r="R65" s="10">
        <f t="shared" si="12"/>
        <v>21147.058823529413</v>
      </c>
      <c r="S65" s="13">
        <f t="shared" si="13"/>
        <v>12.088546929705378</v>
      </c>
      <c r="T65" s="13">
        <f t="shared" si="14"/>
        <v>11.612371465492043</v>
      </c>
      <c r="U65" s="14">
        <f t="shared" si="15"/>
        <v>10.276571251141252</v>
      </c>
      <c r="V65" s="14">
        <f t="shared" si="16"/>
        <v>10.466877721131841</v>
      </c>
      <c r="W65" s="14">
        <f t="shared" si="2"/>
        <v>11.498110379185087</v>
      </c>
      <c r="X65" s="14">
        <f t="shared" si="3"/>
        <v>9.9592561120870222</v>
      </c>
      <c r="Y65" s="14">
        <f t="shared" si="4"/>
        <v>1.9169226121820611</v>
      </c>
      <c r="Z65">
        <v>57</v>
      </c>
      <c r="AA65" s="14">
        <f t="shared" si="17"/>
        <v>12.069987299324433</v>
      </c>
      <c r="AB65" s="14">
        <f t="shared" si="18"/>
        <v>11.616199469832392</v>
      </c>
      <c r="AC65" s="14">
        <f t="shared" si="19"/>
        <v>10.289855013195671</v>
      </c>
      <c r="AD65" s="14">
        <f t="shared" si="20"/>
        <v>10.414597220143367</v>
      </c>
      <c r="AE65" s="14">
        <f t="shared" si="21"/>
        <v>11.468977485776556</v>
      </c>
      <c r="AF65" s="14">
        <f t="shared" si="22"/>
        <v>9.767291176722118</v>
      </c>
      <c r="AG65" s="14">
        <f t="shared" si="23"/>
        <v>2.2894292544552344</v>
      </c>
      <c r="AH65">
        <f t="shared" si="33"/>
        <v>12.096954945726424</v>
      </c>
      <c r="AI65">
        <v>12.095574893208564</v>
      </c>
      <c r="AJ65">
        <v>11.615588812428971</v>
      </c>
      <c r="AK65">
        <v>10.291653307996175</v>
      </c>
      <c r="AL65">
        <v>10.531348355862114</v>
      </c>
      <c r="AM65">
        <v>11.506006050555136</v>
      </c>
      <c r="AN65">
        <v>9.9045906231064951</v>
      </c>
      <c r="AO65">
        <v>1.9119275954631936</v>
      </c>
      <c r="AP65" s="14">
        <f t="shared" si="24"/>
        <v>-7.0279635031855747E-3</v>
      </c>
      <c r="AQ65" s="14">
        <f t="shared" si="25"/>
        <v>-3.2173469369283225E-3</v>
      </c>
      <c r="AR65" s="14">
        <f t="shared" si="26"/>
        <v>-1.5082056854922143E-2</v>
      </c>
      <c r="AS65" s="14">
        <f t="shared" si="27"/>
        <v>-6.4470634730273702E-2</v>
      </c>
      <c r="AT65" s="14">
        <f t="shared" si="28"/>
        <v>-7.8956713700488734E-3</v>
      </c>
      <c r="AU65" s="14">
        <f t="shared" si="29"/>
        <v>5.4665488980527144E-2</v>
      </c>
      <c r="AV65" s="14">
        <f t="shared" si="30"/>
        <v>4.9950167188674843E-3</v>
      </c>
      <c r="AW65" s="6" t="s">
        <v>192</v>
      </c>
      <c r="AX65" s="47">
        <v>57</v>
      </c>
      <c r="AY65" s="11">
        <v>29438.880000000001</v>
      </c>
      <c r="AZ65" s="14">
        <v>10.29007152864088</v>
      </c>
      <c r="BA65" s="14">
        <f t="shared" si="31"/>
        <v>10.263121261253106</v>
      </c>
      <c r="BB65" s="14">
        <v>10.302425603026515</v>
      </c>
      <c r="BC65" s="14">
        <f t="shared" si="32"/>
        <v>-1.2354074385635627E-2</v>
      </c>
    </row>
    <row r="66" spans="1:55" x14ac:dyDescent="0.2">
      <c r="A66" s="6" t="s">
        <v>193</v>
      </c>
      <c r="B66" s="8">
        <v>12274</v>
      </c>
      <c r="C66" s="8">
        <v>7608</v>
      </c>
      <c r="D66" s="8">
        <v>2000</v>
      </c>
      <c r="E66" s="8">
        <v>2456</v>
      </c>
      <c r="F66" s="8">
        <v>17</v>
      </c>
      <c r="G66" s="8">
        <v>6731</v>
      </c>
      <c r="H66" s="8">
        <v>1472</v>
      </c>
      <c r="I66" s="6" t="s">
        <v>194</v>
      </c>
      <c r="J66" s="12">
        <v>29724.880000000001</v>
      </c>
      <c r="K66" s="12">
        <v>6.8</v>
      </c>
      <c r="L66" s="10">
        <f t="shared" si="6"/>
        <v>180500</v>
      </c>
      <c r="M66" s="10">
        <f t="shared" si="7"/>
        <v>111882.35294117648</v>
      </c>
      <c r="N66" s="10">
        <f t="shared" si="8"/>
        <v>29411.764705882353</v>
      </c>
      <c r="O66" s="10">
        <f t="shared" si="9"/>
        <v>36117.647058823532</v>
      </c>
      <c r="P66" s="10">
        <f t="shared" si="10"/>
        <v>250</v>
      </c>
      <c r="Q66" s="10">
        <f t="shared" si="11"/>
        <v>98985.294117647063</v>
      </c>
      <c r="R66" s="10">
        <f t="shared" si="12"/>
        <v>21647.058823529413</v>
      </c>
      <c r="S66" s="13">
        <f t="shared" si="13"/>
        <v>12.103486056755072</v>
      </c>
      <c r="T66" s="13">
        <f t="shared" si="14"/>
        <v>11.625203178031256</v>
      </c>
      <c r="U66" s="14">
        <f t="shared" si="15"/>
        <v>10.289150033348113</v>
      </c>
      <c r="V66" s="14">
        <f t="shared" si="16"/>
        <v>10.494536863073064</v>
      </c>
      <c r="W66" s="14">
        <f t="shared" si="2"/>
        <v>11.502726573816744</v>
      </c>
      <c r="X66" s="14">
        <f t="shared" si="3"/>
        <v>9.9826248730948528</v>
      </c>
      <c r="Y66" s="14">
        <f t="shared" si="4"/>
        <v>1.9169226121820611</v>
      </c>
      <c r="Z66">
        <v>58</v>
      </c>
      <c r="AA66" s="14">
        <f t="shared" si="17"/>
        <v>12.075980922135678</v>
      </c>
      <c r="AB66" s="14">
        <f t="shared" si="18"/>
        <v>11.622210622804813</v>
      </c>
      <c r="AC66" s="14">
        <f t="shared" si="19"/>
        <v>10.296696503758092</v>
      </c>
      <c r="AD66" s="14">
        <f t="shared" si="20"/>
        <v>10.420222701673392</v>
      </c>
      <c r="AE66" s="14">
        <f t="shared" si="21"/>
        <v>11.474172531437276</v>
      </c>
      <c r="AF66" s="14">
        <f t="shared" si="22"/>
        <v>9.7736489994315949</v>
      </c>
      <c r="AG66" s="14">
        <f t="shared" si="23"/>
        <v>2.3035643467660765</v>
      </c>
      <c r="AH66">
        <f t="shared" si="33"/>
        <v>12.101499880472224</v>
      </c>
      <c r="AI66">
        <v>12.103728959553534</v>
      </c>
      <c r="AJ66">
        <v>11.621304327216246</v>
      </c>
      <c r="AK66">
        <v>10.300505163021906</v>
      </c>
      <c r="AL66">
        <v>10.545143483412019</v>
      </c>
      <c r="AM66">
        <v>11.511076371348549</v>
      </c>
      <c r="AN66">
        <v>9.9117945260227778</v>
      </c>
      <c r="AO66">
        <v>1.927720884312047</v>
      </c>
      <c r="AP66" s="14">
        <f t="shared" si="24"/>
        <v>-2.4290279846184148E-4</v>
      </c>
      <c r="AQ66" s="14">
        <f t="shared" si="25"/>
        <v>3.8988508150108458E-3</v>
      </c>
      <c r="AR66" s="14">
        <f t="shared" si="26"/>
        <v>-1.1355129673793485E-2</v>
      </c>
      <c r="AS66" s="14">
        <f t="shared" si="27"/>
        <v>-5.0606620338955466E-2</v>
      </c>
      <c r="AT66" s="14">
        <f t="shared" si="28"/>
        <v>-8.3497975318049811E-3</v>
      </c>
      <c r="AU66" s="14">
        <f t="shared" si="29"/>
        <v>7.0830347072075028E-2</v>
      </c>
      <c r="AV66" s="14">
        <f t="shared" si="30"/>
        <v>-1.0798272129985964E-2</v>
      </c>
      <c r="AW66" s="6" t="s">
        <v>194</v>
      </c>
      <c r="AX66" s="47">
        <v>58</v>
      </c>
      <c r="AY66" s="12">
        <v>29724.880000000001</v>
      </c>
      <c r="AZ66" s="14">
        <v>10.299739684544946</v>
      </c>
      <c r="BA66" s="14">
        <f t="shared" si="31"/>
        <v>10.267194014138918</v>
      </c>
      <c r="BB66" s="14">
        <v>10.310176885520756</v>
      </c>
      <c r="BC66" s="14">
        <f t="shared" si="32"/>
        <v>-1.0437200975809802E-2</v>
      </c>
    </row>
    <row r="67" spans="1:55" x14ac:dyDescent="0.2">
      <c r="A67" s="6" t="s">
        <v>195</v>
      </c>
      <c r="B67" s="7">
        <v>12545</v>
      </c>
      <c r="C67" s="7">
        <v>7678</v>
      </c>
      <c r="D67" s="7">
        <v>2045</v>
      </c>
      <c r="E67" s="7">
        <v>2609</v>
      </c>
      <c r="F67" s="7">
        <v>121</v>
      </c>
      <c r="G67" s="7">
        <v>6823</v>
      </c>
      <c r="H67" s="7">
        <v>1538</v>
      </c>
      <c r="I67" s="6" t="s">
        <v>196</v>
      </c>
      <c r="J67" s="11">
        <v>30482.35</v>
      </c>
      <c r="K67" s="11">
        <v>6.9</v>
      </c>
      <c r="L67" s="10">
        <f t="shared" si="6"/>
        <v>181811.59420289853</v>
      </c>
      <c r="M67" s="10">
        <f t="shared" si="7"/>
        <v>111275.36231884058</v>
      </c>
      <c r="N67" s="10">
        <f t="shared" si="8"/>
        <v>29637.681159420288</v>
      </c>
      <c r="O67" s="10">
        <f t="shared" si="9"/>
        <v>37811.594202898552</v>
      </c>
      <c r="P67" s="10">
        <f t="shared" si="10"/>
        <v>1753.623188405797</v>
      </c>
      <c r="Q67" s="10">
        <f t="shared" si="11"/>
        <v>98884.057971014481</v>
      </c>
      <c r="R67" s="10">
        <f t="shared" si="12"/>
        <v>22289.855072463768</v>
      </c>
      <c r="S67" s="13">
        <f t="shared" si="13"/>
        <v>12.1107262331854</v>
      </c>
      <c r="T67" s="13">
        <f t="shared" si="14"/>
        <v>11.619763149945621</v>
      </c>
      <c r="U67" s="14">
        <f t="shared" si="15"/>
        <v>10.296801842861779</v>
      </c>
      <c r="V67" s="14">
        <f t="shared" si="16"/>
        <v>10.540371059521606</v>
      </c>
      <c r="W67" s="14">
        <f t="shared" si="2"/>
        <v>11.501703311200302</v>
      </c>
      <c r="X67" s="14">
        <f t="shared" si="3"/>
        <v>10.011886924450467</v>
      </c>
      <c r="Y67" s="14">
        <f t="shared" si="4"/>
        <v>1.9315214116032138</v>
      </c>
      <c r="Z67">
        <v>59</v>
      </c>
      <c r="AA67" s="14">
        <f t="shared" si="17"/>
        <v>12.08197454494692</v>
      </c>
      <c r="AB67" s="14">
        <f t="shared" si="18"/>
        <v>11.628221775777233</v>
      </c>
      <c r="AC67" s="14">
        <f t="shared" si="19"/>
        <v>10.303537994320513</v>
      </c>
      <c r="AD67" s="14">
        <f t="shared" si="20"/>
        <v>10.425848183203415</v>
      </c>
      <c r="AE67" s="14">
        <f t="shared" si="21"/>
        <v>11.479367577097994</v>
      </c>
      <c r="AF67" s="14">
        <f t="shared" si="22"/>
        <v>9.7800068221410736</v>
      </c>
      <c r="AG67" s="14">
        <f t="shared" si="23"/>
        <v>2.317699439076919</v>
      </c>
      <c r="AH67">
        <f t="shared" si="33"/>
        <v>12.106063603941989</v>
      </c>
      <c r="AI67">
        <v>12.111895840360951</v>
      </c>
      <c r="AJ67">
        <v>11.627185834290785</v>
      </c>
      <c r="AK67">
        <v>10.309561422526764</v>
      </c>
      <c r="AL67">
        <v>10.558946383823388</v>
      </c>
      <c r="AM67">
        <v>11.516399192976213</v>
      </c>
      <c r="AN67">
        <v>9.9170638839429959</v>
      </c>
      <c r="AO67">
        <v>1.9441993389127268</v>
      </c>
      <c r="AP67" s="14">
        <f t="shared" si="24"/>
        <v>-1.1696071755515902E-3</v>
      </c>
      <c r="AQ67" s="14">
        <f t="shared" si="25"/>
        <v>-7.4226843451636881E-3</v>
      </c>
      <c r="AR67" s="14">
        <f t="shared" si="26"/>
        <v>-1.275957966498531E-2</v>
      </c>
      <c r="AS67" s="14">
        <f t="shared" si="27"/>
        <v>-1.8575324301782103E-2</v>
      </c>
      <c r="AT67" s="14">
        <f t="shared" si="28"/>
        <v>-1.4695881775910635E-2</v>
      </c>
      <c r="AU67" s="14">
        <f t="shared" si="29"/>
        <v>9.4823040507471035E-2</v>
      </c>
      <c r="AV67" s="14">
        <f t="shared" si="30"/>
        <v>-1.2677927309513004E-2</v>
      </c>
      <c r="AW67" s="6" t="s">
        <v>196</v>
      </c>
      <c r="AX67" s="47">
        <v>59</v>
      </c>
      <c r="AY67" s="11">
        <v>30482.35</v>
      </c>
      <c r="AZ67" s="14">
        <v>10.324903106566083</v>
      </c>
      <c r="BA67" s="14">
        <f t="shared" si="31"/>
        <v>10.271266767024729</v>
      </c>
      <c r="BB67" s="14">
        <v>10.317995037427805</v>
      </c>
      <c r="BC67" s="14">
        <f t="shared" si="32"/>
        <v>6.9080691382783499E-3</v>
      </c>
    </row>
    <row r="68" spans="1:55" x14ac:dyDescent="0.2">
      <c r="A68" s="6" t="s">
        <v>197</v>
      </c>
      <c r="B68" s="8">
        <v>12874</v>
      </c>
      <c r="C68" s="8">
        <v>7903</v>
      </c>
      <c r="D68" s="8">
        <v>2094</v>
      </c>
      <c r="E68" s="8">
        <v>2722</v>
      </c>
      <c r="F68" s="8">
        <v>49</v>
      </c>
      <c r="G68" s="8">
        <v>7070</v>
      </c>
      <c r="H68" s="8">
        <v>1555</v>
      </c>
      <c r="I68" s="6" t="s">
        <v>198</v>
      </c>
      <c r="J68" s="12">
        <v>30815.03</v>
      </c>
      <c r="K68" s="12">
        <v>7.1</v>
      </c>
      <c r="L68" s="10">
        <f t="shared" si="6"/>
        <v>181323.94366197183</v>
      </c>
      <c r="M68" s="10">
        <f t="shared" si="7"/>
        <v>111309.85915492958</v>
      </c>
      <c r="N68" s="10">
        <f t="shared" si="8"/>
        <v>29492.957746478874</v>
      </c>
      <c r="O68" s="10">
        <f t="shared" si="9"/>
        <v>38338.028169014084</v>
      </c>
      <c r="P68" s="10">
        <f t="shared" si="10"/>
        <v>690.14084507042253</v>
      </c>
      <c r="Q68" s="10">
        <f t="shared" si="11"/>
        <v>99577.464788732395</v>
      </c>
      <c r="R68" s="10">
        <f t="shared" si="12"/>
        <v>21901.408450704228</v>
      </c>
      <c r="S68" s="13">
        <f t="shared" si="13"/>
        <v>12.108040454553382</v>
      </c>
      <c r="T68" s="13">
        <f t="shared" si="14"/>
        <v>11.620073115145797</v>
      </c>
      <c r="U68" s="14">
        <f t="shared" si="15"/>
        <v>10.291906793371304</v>
      </c>
      <c r="V68" s="14">
        <f t="shared" si="16"/>
        <v>10.554197585152233</v>
      </c>
      <c r="W68" s="14">
        <f t="shared" si="2"/>
        <v>11.50869116083144</v>
      </c>
      <c r="X68" s="14">
        <f t="shared" si="3"/>
        <v>9.9943062265541567</v>
      </c>
      <c r="Y68" s="14">
        <f t="shared" si="4"/>
        <v>1.9600947840472698</v>
      </c>
      <c r="Z68">
        <v>60</v>
      </c>
      <c r="AA68" s="14">
        <f t="shared" si="17"/>
        <v>12.087968167758165</v>
      </c>
      <c r="AB68" s="14">
        <f t="shared" si="18"/>
        <v>11.634232928749652</v>
      </c>
      <c r="AC68" s="14">
        <f t="shared" si="19"/>
        <v>10.310379484882935</v>
      </c>
      <c r="AD68" s="14">
        <f t="shared" si="20"/>
        <v>10.431473664733439</v>
      </c>
      <c r="AE68" s="14">
        <f t="shared" si="21"/>
        <v>11.484562622758714</v>
      </c>
      <c r="AF68" s="14">
        <f t="shared" si="22"/>
        <v>9.7863646448505524</v>
      </c>
      <c r="AG68" s="14">
        <f t="shared" si="23"/>
        <v>2.3318345313877611</v>
      </c>
      <c r="AH68">
        <f t="shared" si="33"/>
        <v>12.111915383031043</v>
      </c>
      <c r="AI68">
        <v>12.120077043938808</v>
      </c>
      <c r="AJ68">
        <v>11.633274272568485</v>
      </c>
      <c r="AK68">
        <v>10.318899233654996</v>
      </c>
      <c r="AL68">
        <v>10.572695777149116</v>
      </c>
      <c r="AM68">
        <v>11.522013082886081</v>
      </c>
      <c r="AN68">
        <v>9.9202812106377056</v>
      </c>
      <c r="AO68">
        <v>1.961384908212378</v>
      </c>
      <c r="AP68" s="14">
        <f t="shared" si="24"/>
        <v>-1.2036589385425955E-2</v>
      </c>
      <c r="AQ68" s="14">
        <f t="shared" si="25"/>
        <v>-1.3201157422688681E-2</v>
      </c>
      <c r="AR68" s="14">
        <f t="shared" si="26"/>
        <v>-2.6992440283692076E-2</v>
      </c>
      <c r="AS68" s="14">
        <f t="shared" si="27"/>
        <v>-1.8498191996883406E-2</v>
      </c>
      <c r="AT68" s="14">
        <f t="shared" si="28"/>
        <v>-1.3321922054641888E-2</v>
      </c>
      <c r="AU68" s="14">
        <f t="shared" si="29"/>
        <v>7.4025015916451053E-2</v>
      </c>
      <c r="AV68" s="14">
        <f t="shared" si="30"/>
        <v>-1.2901241651082085E-3</v>
      </c>
      <c r="AW68" s="6" t="s">
        <v>198</v>
      </c>
      <c r="AX68" s="47">
        <v>60</v>
      </c>
      <c r="AY68" s="12">
        <v>30815.03</v>
      </c>
      <c r="AZ68" s="14">
        <v>10.33575783694771</v>
      </c>
      <c r="BA68" s="14">
        <f t="shared" si="31"/>
        <v>10.27533951991054</v>
      </c>
      <c r="BB68" s="14">
        <v>10.325837988954836</v>
      </c>
      <c r="BC68" s="14">
        <f t="shared" si="32"/>
        <v>9.9198479928741534E-3</v>
      </c>
    </row>
    <row r="69" spans="1:55" x14ac:dyDescent="0.2">
      <c r="A69" s="6" t="s">
        <v>199</v>
      </c>
      <c r="B69" s="7">
        <v>13228</v>
      </c>
      <c r="C69" s="7">
        <v>8080</v>
      </c>
      <c r="D69" s="7">
        <v>2132</v>
      </c>
      <c r="E69" s="7">
        <v>2768</v>
      </c>
      <c r="F69" s="7">
        <v>199</v>
      </c>
      <c r="G69" s="7">
        <v>7246</v>
      </c>
      <c r="H69" s="7">
        <v>1589</v>
      </c>
      <c r="I69" s="7"/>
      <c r="J69" s="7"/>
      <c r="K69" s="11">
        <v>7.3</v>
      </c>
      <c r="L69" s="10">
        <f t="shared" si="6"/>
        <v>181205.4794520548</v>
      </c>
      <c r="M69" s="10">
        <f t="shared" si="7"/>
        <v>110684.93150684932</v>
      </c>
      <c r="N69" s="10">
        <f t="shared" si="8"/>
        <v>29205.479452054795</v>
      </c>
      <c r="O69" s="10">
        <f t="shared" si="9"/>
        <v>37917.808219178085</v>
      </c>
      <c r="P69" s="10">
        <f t="shared" si="10"/>
        <v>2726.027397260274</v>
      </c>
      <c r="Q69" s="10">
        <f t="shared" si="11"/>
        <v>99260.273972602736</v>
      </c>
      <c r="R69" s="10">
        <f t="shared" si="12"/>
        <v>21767.123287671235</v>
      </c>
      <c r="S69" s="13">
        <f t="shared" si="13"/>
        <v>12.107386911935428</v>
      </c>
      <c r="T69" s="13">
        <f t="shared" si="14"/>
        <v>11.614442989348888</v>
      </c>
      <c r="U69" s="14">
        <f t="shared" si="15"/>
        <v>10.282111623119482</v>
      </c>
      <c r="V69" s="14">
        <f t="shared" si="16"/>
        <v>10.543176154571306</v>
      </c>
      <c r="W69" s="14">
        <f t="shared" si="2"/>
        <v>11.505500709288768</v>
      </c>
      <c r="X69" s="14">
        <f t="shared" si="3"/>
        <v>9.9881560043704614</v>
      </c>
      <c r="Y69" s="14">
        <f t="shared" si="4"/>
        <v>1.9878743481543455</v>
      </c>
      <c r="Z69">
        <v>61</v>
      </c>
      <c r="AA69" s="14">
        <f t="shared" si="17"/>
        <v>12.093961790569407</v>
      </c>
      <c r="AB69" s="14">
        <f t="shared" si="18"/>
        <v>11.640244081722074</v>
      </c>
      <c r="AC69" s="14">
        <f t="shared" si="19"/>
        <v>10.317220975445355</v>
      </c>
      <c r="AD69" s="14">
        <f t="shared" si="20"/>
        <v>10.437099146263463</v>
      </c>
      <c r="AE69" s="14">
        <f t="shared" si="21"/>
        <v>11.489757668419433</v>
      </c>
      <c r="AF69" s="14">
        <f t="shared" si="22"/>
        <v>9.7927224675600311</v>
      </c>
      <c r="AG69" s="14">
        <f t="shared" si="23"/>
        <v>2.3459696236986032</v>
      </c>
      <c r="AH69">
        <f t="shared" si="33"/>
        <v>12.120845999711785</v>
      </c>
      <c r="AI69">
        <v>12.128273347590614</v>
      </c>
      <c r="AJ69">
        <v>11.639605941787527</v>
      </c>
      <c r="AK69">
        <v>10.328587768813561</v>
      </c>
      <c r="AL69">
        <v>10.586318773864413</v>
      </c>
      <c r="AM69">
        <v>11.527947423600004</v>
      </c>
      <c r="AN69">
        <v>9.9213882842777803</v>
      </c>
      <c r="AO69">
        <v>1.9792916174535773</v>
      </c>
      <c r="AP69" s="14">
        <f t="shared" si="24"/>
        <v>-2.0886435655185664E-2</v>
      </c>
      <c r="AQ69" s="14">
        <f t="shared" si="25"/>
        <v>-2.5162952438639863E-2</v>
      </c>
      <c r="AR69" s="14">
        <f t="shared" si="26"/>
        <v>-4.6476145694079207E-2</v>
      </c>
      <c r="AS69" s="14">
        <f t="shared" si="27"/>
        <v>-4.3142619293107032E-2</v>
      </c>
      <c r="AT69" s="14">
        <f t="shared" si="28"/>
        <v>-2.2446714311236349E-2</v>
      </c>
      <c r="AU69" s="14">
        <f t="shared" si="29"/>
        <v>6.676772009268106E-2</v>
      </c>
      <c r="AV69" s="14">
        <f t="shared" si="30"/>
        <v>8.5827307007682041E-3</v>
      </c>
      <c r="AW69" s="6"/>
      <c r="AX69" s="47"/>
      <c r="AY69" s="11"/>
      <c r="AZ69" s="14"/>
      <c r="BA69" s="14"/>
      <c r="BB69" s="14"/>
      <c r="BC69" s="14"/>
    </row>
    <row r="70" spans="1:55" x14ac:dyDescent="0.2">
      <c r="A70" s="6" t="s">
        <v>200</v>
      </c>
      <c r="B70" s="8">
        <v>13806</v>
      </c>
      <c r="C70" s="8">
        <v>8286</v>
      </c>
      <c r="D70" s="8">
        <v>2280</v>
      </c>
      <c r="E70" s="8">
        <v>3068</v>
      </c>
      <c r="F70" s="8">
        <v>26</v>
      </c>
      <c r="G70" s="8">
        <v>7609</v>
      </c>
      <c r="H70" s="8">
        <v>1590</v>
      </c>
      <c r="I70" s="8"/>
      <c r="J70" s="8"/>
      <c r="K70" s="12">
        <v>7.5</v>
      </c>
      <c r="L70" s="10">
        <f t="shared" si="6"/>
        <v>184080</v>
      </c>
      <c r="M70" s="10">
        <f t="shared" si="7"/>
        <v>110480</v>
      </c>
      <c r="N70" s="10">
        <f t="shared" si="8"/>
        <v>30400</v>
      </c>
      <c r="O70" s="10">
        <f t="shared" si="9"/>
        <v>40906.666666666664</v>
      </c>
      <c r="P70" s="10">
        <f t="shared" si="10"/>
        <v>346.66666666666669</v>
      </c>
      <c r="Q70" s="10">
        <f t="shared" si="11"/>
        <v>101453.33333333333</v>
      </c>
      <c r="R70" s="10">
        <f t="shared" si="12"/>
        <v>21200</v>
      </c>
      <c r="S70" s="13">
        <f t="shared" si="13"/>
        <v>12.123125724709247</v>
      </c>
      <c r="T70" s="13">
        <f t="shared" si="14"/>
        <v>11.612589788083174</v>
      </c>
      <c r="U70" s="14">
        <f t="shared" si="15"/>
        <v>10.322197887394314</v>
      </c>
      <c r="V70" s="14">
        <f t="shared" si="16"/>
        <v>10.619048327932973</v>
      </c>
      <c r="W70" s="14">
        <f t="shared" si="2"/>
        <v>11.52735420162235</v>
      </c>
      <c r="X70" s="14">
        <f t="shared" si="3"/>
        <v>9.9617564606601032</v>
      </c>
      <c r="Y70" s="14">
        <f t="shared" si="4"/>
        <v>2.0149030205422647</v>
      </c>
      <c r="Z70">
        <v>62</v>
      </c>
      <c r="AA70" s="14">
        <f t="shared" si="17"/>
        <v>12.099955413380652</v>
      </c>
      <c r="AB70" s="14">
        <f t="shared" si="18"/>
        <v>11.646255234694493</v>
      </c>
      <c r="AC70" s="14">
        <f t="shared" si="19"/>
        <v>10.324062466007776</v>
      </c>
      <c r="AD70" s="14">
        <f t="shared" si="20"/>
        <v>10.442724627793487</v>
      </c>
      <c r="AE70" s="14">
        <f t="shared" si="21"/>
        <v>11.494952714080151</v>
      </c>
      <c r="AF70" s="14">
        <f t="shared" si="22"/>
        <v>9.7990802902695098</v>
      </c>
      <c r="AG70" s="14">
        <f t="shared" si="23"/>
        <v>2.3601047160094453</v>
      </c>
      <c r="AH70">
        <f t="shared" si="33"/>
        <v>12.126205227144837</v>
      </c>
      <c r="AI70">
        <v>12.136478005751512</v>
      </c>
      <c r="AJ70">
        <v>11.646208890962704</v>
      </c>
      <c r="AK70">
        <v>10.338679330134241</v>
      </c>
      <c r="AL70">
        <v>10.599730923074487</v>
      </c>
      <c r="AM70">
        <v>11.534223271438542</v>
      </c>
      <c r="AN70">
        <v>9.9203731486690412</v>
      </c>
      <c r="AO70">
        <v>1.9979326855512982</v>
      </c>
      <c r="AP70" s="14">
        <f t="shared" si="24"/>
        <v>-1.335228104226438E-2</v>
      </c>
      <c r="AQ70" s="14">
        <f t="shared" si="25"/>
        <v>-3.3619102879530516E-2</v>
      </c>
      <c r="AR70" s="14">
        <f t="shared" si="26"/>
        <v>-1.6481442739927132E-2</v>
      </c>
      <c r="AS70" s="14">
        <f t="shared" si="27"/>
        <v>1.9317404858485432E-2</v>
      </c>
      <c r="AT70" s="14">
        <f t="shared" si="28"/>
        <v>-6.8690698161919528E-3</v>
      </c>
      <c r="AU70" s="14">
        <f t="shared" si="29"/>
        <v>4.1383311991062044E-2</v>
      </c>
      <c r="AV70" s="14">
        <f t="shared" si="30"/>
        <v>1.6970334990966451E-2</v>
      </c>
      <c r="AW70" s="6"/>
      <c r="AX70" s="47"/>
      <c r="AY70" s="12"/>
      <c r="AZ70" s="14"/>
      <c r="BA70" s="14"/>
      <c r="BB70" s="14"/>
      <c r="BC70" s="14"/>
    </row>
    <row r="71" spans="1:55" x14ac:dyDescent="0.2">
      <c r="A71" s="6" t="s">
        <v>201</v>
      </c>
      <c r="B71" s="7">
        <v>14258</v>
      </c>
      <c r="C71" s="7">
        <v>8540</v>
      </c>
      <c r="D71" s="7">
        <v>2347</v>
      </c>
      <c r="E71" s="7">
        <v>3160</v>
      </c>
      <c r="F71" s="7">
        <v>1</v>
      </c>
      <c r="G71" s="7">
        <v>7826</v>
      </c>
      <c r="H71" s="7">
        <v>1690</v>
      </c>
      <c r="I71" s="7"/>
      <c r="J71" s="7"/>
      <c r="K71" s="11">
        <v>7.6</v>
      </c>
      <c r="L71" s="10">
        <f t="shared" si="6"/>
        <v>187605.26315789475</v>
      </c>
      <c r="M71" s="10">
        <f t="shared" si="7"/>
        <v>112368.42105263159</v>
      </c>
      <c r="N71" s="10">
        <f t="shared" si="8"/>
        <v>30881.578947368424</v>
      </c>
      <c r="O71" s="10">
        <f t="shared" si="9"/>
        <v>41578.947368421053</v>
      </c>
      <c r="P71" s="10">
        <f t="shared" si="10"/>
        <v>13.157894736842106</v>
      </c>
      <c r="Q71" s="10">
        <f t="shared" si="11"/>
        <v>102973.68421052632</v>
      </c>
      <c r="R71" s="10">
        <f t="shared" si="12"/>
        <v>22236.84210526316</v>
      </c>
      <c r="S71" s="13">
        <f t="shared" si="13"/>
        <v>12.142095370373379</v>
      </c>
      <c r="T71" s="13">
        <f t="shared" si="14"/>
        <v>11.629538225478422</v>
      </c>
      <c r="U71" s="14">
        <f t="shared" si="15"/>
        <v>10.337915134546829</v>
      </c>
      <c r="V71" s="14">
        <f t="shared" si="16"/>
        <v>10.635349245276764</v>
      </c>
      <c r="W71" s="14">
        <f t="shared" si="2"/>
        <v>11.542228741466165</v>
      </c>
      <c r="X71" s="14">
        <f t="shared" si="3"/>
        <v>10.009505746612925</v>
      </c>
      <c r="Y71" s="14">
        <f t="shared" si="4"/>
        <v>2.0281482472922852</v>
      </c>
      <c r="Z71">
        <v>63</v>
      </c>
      <c r="AA71" s="14">
        <f t="shared" si="17"/>
        <v>12.105949036191895</v>
      </c>
      <c r="AB71" s="14">
        <f t="shared" si="18"/>
        <v>11.652266387666913</v>
      </c>
      <c r="AC71" s="14">
        <f t="shared" si="19"/>
        <v>10.330903956570198</v>
      </c>
      <c r="AD71" s="14">
        <f t="shared" si="20"/>
        <v>10.448350109323512</v>
      </c>
      <c r="AE71" s="14">
        <f t="shared" si="21"/>
        <v>11.500147759740871</v>
      </c>
      <c r="AF71" s="14">
        <f t="shared" si="22"/>
        <v>9.8054381129789867</v>
      </c>
      <c r="AG71" s="14">
        <f t="shared" si="23"/>
        <v>2.3742398083202878</v>
      </c>
      <c r="AH71">
        <f t="shared" si="33"/>
        <v>12.133506752262175</v>
      </c>
      <c r="AI71">
        <v>12.144671218834358</v>
      </c>
      <c r="AJ71">
        <v>11.653095442263531</v>
      </c>
      <c r="AK71">
        <v>10.349197172157757</v>
      </c>
      <c r="AL71">
        <v>10.612820809747491</v>
      </c>
      <c r="AM71">
        <v>11.540847653525812</v>
      </c>
      <c r="AN71">
        <v>9.9172655774423646</v>
      </c>
      <c r="AO71">
        <v>2.0173266956272018</v>
      </c>
      <c r="AP71" s="14">
        <f t="shared" si="24"/>
        <v>-2.5758484609781362E-3</v>
      </c>
      <c r="AQ71" s="14">
        <f t="shared" si="25"/>
        <v>-2.3557216785109247E-2</v>
      </c>
      <c r="AR71" s="14">
        <f t="shared" si="26"/>
        <v>-1.1282037610927276E-2</v>
      </c>
      <c r="AS71" s="14">
        <f t="shared" si="27"/>
        <v>2.2528435529272528E-2</v>
      </c>
      <c r="AT71" s="14">
        <f t="shared" si="28"/>
        <v>1.3810879403521881E-3</v>
      </c>
      <c r="AU71" s="14">
        <f t="shared" si="29"/>
        <v>9.2240169170560549E-2</v>
      </c>
      <c r="AV71" s="14">
        <f t="shared" si="30"/>
        <v>1.0821551665083362E-2</v>
      </c>
      <c r="AW71" s="6"/>
      <c r="AX71" s="47"/>
      <c r="AY71" s="11"/>
      <c r="AZ71" s="14"/>
      <c r="BA71" s="14"/>
      <c r="BB71" s="14"/>
      <c r="BC71" s="14"/>
    </row>
    <row r="72" spans="1:55" x14ac:dyDescent="0.2">
      <c r="A72" s="6" t="s">
        <v>202</v>
      </c>
      <c r="B72" s="8">
        <v>14765</v>
      </c>
      <c r="C72" s="8">
        <v>8791</v>
      </c>
      <c r="D72" s="8">
        <v>2402</v>
      </c>
      <c r="E72" s="8">
        <v>3303</v>
      </c>
      <c r="F72" s="8">
        <v>123</v>
      </c>
      <c r="G72" s="8">
        <v>7987</v>
      </c>
      <c r="H72" s="8">
        <v>1664</v>
      </c>
      <c r="I72" s="8"/>
      <c r="J72" s="8"/>
      <c r="K72" s="12">
        <v>7.8</v>
      </c>
      <c r="L72" s="10">
        <f t="shared" si="6"/>
        <v>189294.87179487181</v>
      </c>
      <c r="M72" s="10">
        <f t="shared" si="7"/>
        <v>112705.1282051282</v>
      </c>
      <c r="N72" s="10">
        <f t="shared" si="8"/>
        <v>30794.871794871797</v>
      </c>
      <c r="O72" s="10">
        <f t="shared" si="9"/>
        <v>42346.153846153844</v>
      </c>
      <c r="P72" s="10">
        <f t="shared" si="10"/>
        <v>1576.9230769230769</v>
      </c>
      <c r="Q72" s="10">
        <f t="shared" si="11"/>
        <v>102397.43589743591</v>
      </c>
      <c r="R72" s="10">
        <f t="shared" si="12"/>
        <v>21333.333333333332</v>
      </c>
      <c r="S72" s="13">
        <f t="shared" si="13"/>
        <v>12.151061246470569</v>
      </c>
      <c r="T72" s="13">
        <f t="shared" si="14"/>
        <v>11.632530202143723</v>
      </c>
      <c r="U72" s="14">
        <f t="shared" si="15"/>
        <v>10.335103454932474</v>
      </c>
      <c r="V72" s="14">
        <f t="shared" si="16"/>
        <v>10.653632877683336</v>
      </c>
      <c r="W72" s="14">
        <f t="shared" si="2"/>
        <v>11.536616951209934</v>
      </c>
      <c r="X72" s="14">
        <f t="shared" si="3"/>
        <v>9.9680260736736983</v>
      </c>
      <c r="Y72" s="14">
        <f t="shared" si="4"/>
        <v>2.0541237336955462</v>
      </c>
      <c r="Z72">
        <v>64</v>
      </c>
      <c r="AA72" s="14">
        <f t="shared" si="17"/>
        <v>12.111942659003137</v>
      </c>
      <c r="AB72" s="14">
        <f t="shared" si="18"/>
        <v>11.658277540639332</v>
      </c>
      <c r="AC72" s="14">
        <f t="shared" si="19"/>
        <v>10.337745447132619</v>
      </c>
      <c r="AD72" s="14">
        <f t="shared" si="20"/>
        <v>10.453975590853535</v>
      </c>
      <c r="AE72" s="14">
        <f t="shared" si="21"/>
        <v>11.50534280540159</v>
      </c>
      <c r="AF72" s="14">
        <f t="shared" si="22"/>
        <v>9.8117959356884654</v>
      </c>
      <c r="AG72" s="14">
        <f t="shared" si="23"/>
        <v>2.3883749006311299</v>
      </c>
      <c r="AH72">
        <f t="shared" si="33"/>
        <v>12.143948116138061</v>
      </c>
      <c r="AI72">
        <v>12.152824842076358</v>
      </c>
      <c r="AJ72">
        <v>11.660256905920226</v>
      </c>
      <c r="AK72">
        <v>10.360154248523118</v>
      </c>
      <c r="AL72">
        <v>10.625489092229612</v>
      </c>
      <c r="AM72">
        <v>11.547823303817298</v>
      </c>
      <c r="AN72">
        <v>9.9121212087986237</v>
      </c>
      <c r="AO72">
        <v>2.037502837262319</v>
      </c>
      <c r="AP72" s="14">
        <f t="shared" si="24"/>
        <v>-1.7635956057890922E-3</v>
      </c>
      <c r="AQ72" s="14">
        <f t="shared" si="25"/>
        <v>-2.7726703776503214E-2</v>
      </c>
      <c r="AR72" s="14">
        <f t="shared" si="26"/>
        <v>-2.5050793590644105E-2</v>
      </c>
      <c r="AS72" s="14">
        <f t="shared" si="27"/>
        <v>2.8143785453723424E-2</v>
      </c>
      <c r="AT72" s="14">
        <f t="shared" si="28"/>
        <v>-1.1206352607363357E-2</v>
      </c>
      <c r="AU72" s="14">
        <f t="shared" si="29"/>
        <v>5.5904864875074622E-2</v>
      </c>
      <c r="AV72" s="14">
        <f t="shared" si="30"/>
        <v>1.6620896433227283E-2</v>
      </c>
      <c r="AW72" s="6"/>
      <c r="AX72" s="47"/>
      <c r="AY72" s="12"/>
      <c r="AZ72" s="14"/>
      <c r="BA72" s="14"/>
      <c r="BB72" s="14"/>
      <c r="BC72" s="14"/>
    </row>
    <row r="73" spans="1:55" x14ac:dyDescent="0.2">
      <c r="A73" s="6" t="s">
        <v>203</v>
      </c>
      <c r="B73" s="7">
        <v>14992</v>
      </c>
      <c r="C73" s="7">
        <v>9005</v>
      </c>
      <c r="D73" s="7">
        <v>2449</v>
      </c>
      <c r="E73" s="7">
        <v>3214</v>
      </c>
      <c r="F73" s="7">
        <v>80</v>
      </c>
      <c r="G73" s="7">
        <v>8099</v>
      </c>
      <c r="H73" s="7">
        <v>1649</v>
      </c>
      <c r="I73" s="7"/>
      <c r="J73" s="7"/>
      <c r="K73" s="11">
        <v>8</v>
      </c>
      <c r="L73" s="10">
        <f t="shared" ref="L73:L136" si="39">$B73*100/$K73</f>
        <v>187400</v>
      </c>
      <c r="M73" s="10">
        <f t="shared" si="7"/>
        <v>112562.5</v>
      </c>
      <c r="N73" s="10">
        <f t="shared" si="8"/>
        <v>30612.5</v>
      </c>
      <c r="O73" s="10">
        <f t="shared" si="9"/>
        <v>40175</v>
      </c>
      <c r="P73" s="10">
        <f t="shared" si="10"/>
        <v>1000</v>
      </c>
      <c r="Q73" s="10">
        <f t="shared" si="11"/>
        <v>101237.5</v>
      </c>
      <c r="R73" s="10">
        <f t="shared" si="12"/>
        <v>20612.5</v>
      </c>
      <c r="S73" s="13">
        <f t="shared" si="13"/>
        <v>12.141000648786459</v>
      </c>
      <c r="T73" s="13">
        <f t="shared" si="14"/>
        <v>11.631263901918311</v>
      </c>
      <c r="U73" s="14">
        <f t="shared" si="15"/>
        <v>10.329163701260423</v>
      </c>
      <c r="V73" s="14">
        <f t="shared" si="16"/>
        <v>10.601000190605713</v>
      </c>
      <c r="W73" s="14">
        <f t="shared" ref="W73:W136" si="40">LN(Q73)</f>
        <v>11.525224520557245</v>
      </c>
      <c r="X73" s="14">
        <f t="shared" ref="X73:X136" si="41">LN(R73)</f>
        <v>9.9336529668678537</v>
      </c>
      <c r="Y73" s="14">
        <f t="shared" ref="Y73:Y136" si="42">LN(K73)</f>
        <v>2.0794415416798357</v>
      </c>
      <c r="Z73">
        <v>65</v>
      </c>
      <c r="AA73" s="14">
        <f t="shared" si="17"/>
        <v>12.117936281814382</v>
      </c>
      <c r="AB73" s="14">
        <f t="shared" si="18"/>
        <v>11.664288693611754</v>
      </c>
      <c r="AC73" s="14">
        <f t="shared" si="19"/>
        <v>10.344586937695039</v>
      </c>
      <c r="AD73" s="14">
        <f t="shared" si="20"/>
        <v>10.459601072383558</v>
      </c>
      <c r="AE73" s="14">
        <f t="shared" si="21"/>
        <v>11.510537851062308</v>
      </c>
      <c r="AF73" s="14">
        <f t="shared" si="22"/>
        <v>9.8181537583979441</v>
      </c>
      <c r="AG73" s="14">
        <f t="shared" si="23"/>
        <v>2.4025099929419724</v>
      </c>
      <c r="AH73">
        <f t="shared" si="33"/>
        <v>12.154586148046564</v>
      </c>
      <c r="AI73">
        <v>12.160909120809432</v>
      </c>
      <c r="AJ73">
        <v>11.667669868902518</v>
      </c>
      <c r="AK73">
        <v>10.37155646159583</v>
      </c>
      <c r="AL73">
        <v>10.637650509139247</v>
      </c>
      <c r="AM73">
        <v>11.555153819448444</v>
      </c>
      <c r="AN73">
        <v>9.9050533310444244</v>
      </c>
      <c r="AO73">
        <v>2.0584970635074713</v>
      </c>
      <c r="AP73" s="14">
        <f t="shared" si="24"/>
        <v>-1.9908472022972745E-2</v>
      </c>
      <c r="AQ73" s="14">
        <f t="shared" si="25"/>
        <v>-3.6405966984206728E-2</v>
      </c>
      <c r="AR73" s="14">
        <f t="shared" si="26"/>
        <v>-4.2392760335406621E-2</v>
      </c>
      <c r="AS73" s="14">
        <f t="shared" si="27"/>
        <v>-3.6650318533533621E-2</v>
      </c>
      <c r="AT73" s="14">
        <f t="shared" si="28"/>
        <v>-2.9929298891198997E-2</v>
      </c>
      <c r="AU73" s="14">
        <f t="shared" si="29"/>
        <v>2.8599635823429281E-2</v>
      </c>
      <c r="AV73" s="14">
        <f t="shared" si="30"/>
        <v>2.0944478172364445E-2</v>
      </c>
      <c r="AW73" s="6"/>
      <c r="AX73" s="47"/>
      <c r="AY73" s="11"/>
      <c r="AZ73" s="14"/>
      <c r="BA73" s="14"/>
      <c r="BB73" s="14"/>
      <c r="BC73" s="14"/>
    </row>
    <row r="74" spans="1:55" x14ac:dyDescent="0.2">
      <c r="A74" s="6" t="s">
        <v>204</v>
      </c>
      <c r="B74" s="8">
        <v>15499</v>
      </c>
      <c r="C74" s="8">
        <v>9379</v>
      </c>
      <c r="D74" s="8">
        <v>2599</v>
      </c>
      <c r="E74" s="8">
        <v>3411</v>
      </c>
      <c r="F74" s="8">
        <v>156</v>
      </c>
      <c r="G74" s="8">
        <v>8280</v>
      </c>
      <c r="H74" s="8">
        <v>1700</v>
      </c>
      <c r="I74" s="8"/>
      <c r="J74" s="8"/>
      <c r="K74" s="12">
        <v>8.1</v>
      </c>
      <c r="L74" s="10">
        <f t="shared" si="39"/>
        <v>191345.67901234567</v>
      </c>
      <c r="M74" s="10">
        <f t="shared" ref="M74:M137" si="43">C74*100/$K74</f>
        <v>115790.12345679013</v>
      </c>
      <c r="N74" s="10">
        <f t="shared" ref="N74:N137" si="44">D74*100/$K74</f>
        <v>32086.419753086422</v>
      </c>
      <c r="O74" s="10">
        <f t="shared" ref="O74:O137" si="45">E74*100/$K74</f>
        <v>42111.111111111109</v>
      </c>
      <c r="P74" s="10">
        <f t="shared" ref="P74:P137" si="46">F74*100/$K74</f>
        <v>1925.9259259259261</v>
      </c>
      <c r="Q74" s="10">
        <f t="shared" ref="Q74:Q137" si="47">G74*100/$K74</f>
        <v>102222.22222222223</v>
      </c>
      <c r="R74" s="10">
        <f t="shared" ref="R74:R137" si="48">H74*100/$K74</f>
        <v>20987.654320987655</v>
      </c>
      <c r="S74" s="13">
        <f t="shared" ref="S74:S137" si="49">LN(L74)</f>
        <v>12.161836909006748</v>
      </c>
      <c r="T74" s="13">
        <f t="shared" ref="T74:T137" si="50">LN(M74)</f>
        <v>11.659534550818638</v>
      </c>
      <c r="U74" s="14">
        <f t="shared" ref="U74:U137" si="51">LN(N74)</f>
        <v>10.376188158951189</v>
      </c>
      <c r="V74" s="14">
        <f t="shared" ref="V74:V137" si="52">LN(O74)</f>
        <v>10.648066906728344</v>
      </c>
      <c r="W74" s="14">
        <f t="shared" si="40"/>
        <v>11.534904371689004</v>
      </c>
      <c r="X74" s="14">
        <f t="shared" si="41"/>
        <v>9.9516896543540057</v>
      </c>
      <c r="Y74" s="14">
        <f t="shared" si="42"/>
        <v>2.0918640616783932</v>
      </c>
      <c r="Z74">
        <v>66</v>
      </c>
      <c r="AA74" s="14">
        <f t="shared" ref="AA74:AA137" si="53">Z74*$BF$14+$BG$14</f>
        <v>12.123929904625625</v>
      </c>
      <c r="AB74" s="14">
        <f t="shared" ref="AB74:AB137" si="54">Z74*$BF$15+$BG$15</f>
        <v>11.670299846584173</v>
      </c>
      <c r="AC74" s="14">
        <f t="shared" ref="AC74:AC137" si="55">Z74*$BF$16+$BG$16</f>
        <v>10.351428428257462</v>
      </c>
      <c r="AD74" s="14">
        <f t="shared" ref="AD74:AD137" si="56">Z74*$BF$17+$BG$17</f>
        <v>10.465226553913583</v>
      </c>
      <c r="AE74" s="14">
        <f t="shared" ref="AE74:AE137" si="57">Z74*$BF$18+$BG$18</f>
        <v>11.515732896723028</v>
      </c>
      <c r="AF74" s="14">
        <f t="shared" ref="AF74:AF137" si="58">Z74*$BF$19+$BG$19</f>
        <v>9.8245115811074228</v>
      </c>
      <c r="AG74" s="14">
        <f t="shared" ref="AG74:AG137" si="59">Z74*$BF$21+$BG$21</f>
        <v>2.4166450852528145</v>
      </c>
      <c r="AH74">
        <f t="shared" si="33"/>
        <v>12.162999759365897</v>
      </c>
      <c r="AI74">
        <v>12.168893198118246</v>
      </c>
      <c r="AJ74">
        <v>11.675293588990273</v>
      </c>
      <c r="AK74">
        <v>10.383394056995403</v>
      </c>
      <c r="AL74">
        <v>10.649237388960699</v>
      </c>
      <c r="AM74">
        <v>11.56283579358432</v>
      </c>
      <c r="AN74">
        <v>9.896210173026919</v>
      </c>
      <c r="AO74">
        <v>2.0803557154737513</v>
      </c>
      <c r="AP74" s="14">
        <f t="shared" ref="AP74:AP137" si="60">S74-AI74</f>
        <v>-7.0562891114978044E-3</v>
      </c>
      <c r="AQ74" s="14">
        <f t="shared" ref="AQ74:AQ137" si="61">T74-AJ74</f>
        <v>-1.5759038171635709E-2</v>
      </c>
      <c r="AR74" s="14">
        <f t="shared" ref="AR74:AR137" si="62">U74-AK74</f>
        <v>-7.2058980442140097E-3</v>
      </c>
      <c r="AS74" s="14">
        <f t="shared" ref="AS74:AS137" si="63">V74-AL74</f>
        <v>-1.1704822323554964E-3</v>
      </c>
      <c r="AT74" s="14">
        <f t="shared" ref="AT74:AT137" si="64">W74-AM74</f>
        <v>-2.7931421895315722E-2</v>
      </c>
      <c r="AU74" s="14">
        <f t="shared" ref="AU74:AU137" si="65">X74-AN74</f>
        <v>5.5479481327086688E-2</v>
      </c>
      <c r="AV74" s="14">
        <f t="shared" ref="AV74:AV137" si="66">Y74-AO74</f>
        <v>1.1508346204641917E-2</v>
      </c>
      <c r="AW74" s="6"/>
      <c r="AX74" s="47"/>
      <c r="AY74" s="12"/>
      <c r="AZ74" s="14"/>
      <c r="BA74" s="14"/>
      <c r="BB74" s="14"/>
      <c r="BC74" s="14"/>
    </row>
    <row r="75" spans="1:55" x14ac:dyDescent="0.2">
      <c r="A75" s="6" t="s">
        <v>205</v>
      </c>
      <c r="B75" s="7">
        <v>15996</v>
      </c>
      <c r="C75" s="7">
        <v>9635</v>
      </c>
      <c r="D75" s="7">
        <v>2675</v>
      </c>
      <c r="E75" s="7">
        <v>3543</v>
      </c>
      <c r="F75" s="7">
        <v>280</v>
      </c>
      <c r="G75" s="7">
        <v>8530</v>
      </c>
      <c r="H75" s="7">
        <v>1663</v>
      </c>
      <c r="I75" s="7"/>
      <c r="J75" s="7"/>
      <c r="K75" s="11">
        <v>8.1999999999999993</v>
      </c>
      <c r="L75" s="10">
        <f t="shared" si="39"/>
        <v>195073.17073170733</v>
      </c>
      <c r="M75" s="10">
        <f t="shared" si="43"/>
        <v>117500.00000000001</v>
      </c>
      <c r="N75" s="10">
        <f t="shared" si="44"/>
        <v>32621.951219512197</v>
      </c>
      <c r="O75" s="10">
        <f t="shared" si="45"/>
        <v>43207.317073170736</v>
      </c>
      <c r="P75" s="10">
        <f t="shared" si="46"/>
        <v>3414.6341463414637</v>
      </c>
      <c r="Q75" s="10">
        <f t="shared" si="47"/>
        <v>104024.39024390245</v>
      </c>
      <c r="R75" s="10">
        <f t="shared" si="48"/>
        <v>20280.487804878052</v>
      </c>
      <c r="S75" s="13">
        <f t="shared" si="49"/>
        <v>12.181130001684593</v>
      </c>
      <c r="T75" s="13">
        <f t="shared" si="50"/>
        <v>11.67419361256635</v>
      </c>
      <c r="U75" s="14">
        <f t="shared" si="51"/>
        <v>10.39274069104799</v>
      </c>
      <c r="V75" s="14">
        <f t="shared" si="52"/>
        <v>10.673765136583356</v>
      </c>
      <c r="W75" s="14">
        <f t="shared" si="40"/>
        <v>11.55238067220361</v>
      </c>
      <c r="X75" s="14">
        <f t="shared" si="41"/>
        <v>9.9174145109108114</v>
      </c>
      <c r="Y75" s="14">
        <f t="shared" si="42"/>
        <v>2.1041341542702074</v>
      </c>
      <c r="Z75">
        <v>67</v>
      </c>
      <c r="AA75" s="14">
        <f t="shared" si="53"/>
        <v>12.129923527436869</v>
      </c>
      <c r="AB75" s="14">
        <f t="shared" si="54"/>
        <v>11.676310999556593</v>
      </c>
      <c r="AC75" s="14">
        <f t="shared" si="55"/>
        <v>10.358269918819882</v>
      </c>
      <c r="AD75" s="14">
        <f t="shared" si="56"/>
        <v>10.470852035443606</v>
      </c>
      <c r="AE75" s="14">
        <f t="shared" si="57"/>
        <v>11.520927942383747</v>
      </c>
      <c r="AF75" s="14">
        <f t="shared" si="58"/>
        <v>9.8308694038169016</v>
      </c>
      <c r="AG75" s="14">
        <f t="shared" si="59"/>
        <v>2.4307801775636566</v>
      </c>
      <c r="AH75">
        <f t="shared" si="33"/>
        <v>12.171999728805284</v>
      </c>
      <c r="AI75">
        <v>12.176733774292453</v>
      </c>
      <c r="AJ75">
        <v>11.683064570233997</v>
      </c>
      <c r="AK75">
        <v>10.395630784866139</v>
      </c>
      <c r="AL75">
        <v>10.660159153729191</v>
      </c>
      <c r="AM75">
        <v>11.570847113578186</v>
      </c>
      <c r="AN75">
        <v>9.8857578383656524</v>
      </c>
      <c r="AO75">
        <v>2.1031382245711097</v>
      </c>
      <c r="AP75" s="14">
        <f t="shared" si="60"/>
        <v>4.3962273921405171E-3</v>
      </c>
      <c r="AQ75" s="14">
        <f t="shared" si="61"/>
        <v>-8.8709576676464508E-3</v>
      </c>
      <c r="AR75" s="14">
        <f t="shared" si="62"/>
        <v>-2.8900938181486424E-3</v>
      </c>
      <c r="AS75" s="14">
        <f t="shared" si="63"/>
        <v>1.3605982854164367E-2</v>
      </c>
      <c r="AT75" s="14">
        <f t="shared" si="64"/>
        <v>-1.8466441374576092E-2</v>
      </c>
      <c r="AU75" s="14">
        <f t="shared" si="65"/>
        <v>3.1656672545159026E-2</v>
      </c>
      <c r="AV75" s="14">
        <f t="shared" si="66"/>
        <v>9.9592969909778617E-4</v>
      </c>
      <c r="AW75" s="6"/>
      <c r="AX75" s="47"/>
      <c r="AY75" s="11"/>
      <c r="AZ75" s="14"/>
      <c r="BA75" s="14"/>
      <c r="BB75" s="14"/>
      <c r="BC75" s="14"/>
    </row>
    <row r="76" spans="1:55" x14ac:dyDescent="0.2">
      <c r="A76" s="6" t="s">
        <v>206</v>
      </c>
      <c r="B76" s="8">
        <v>16398</v>
      </c>
      <c r="C76" s="8">
        <v>9879</v>
      </c>
      <c r="D76" s="8">
        <v>2735</v>
      </c>
      <c r="E76" s="8">
        <v>3661</v>
      </c>
      <c r="F76" s="8">
        <v>206</v>
      </c>
      <c r="G76" s="8">
        <v>8731</v>
      </c>
      <c r="H76" s="8">
        <v>1649</v>
      </c>
      <c r="I76" s="8"/>
      <c r="J76" s="8"/>
      <c r="K76" s="12">
        <v>8.4</v>
      </c>
      <c r="L76" s="10">
        <f t="shared" si="39"/>
        <v>195214.28571428571</v>
      </c>
      <c r="M76" s="10">
        <f t="shared" si="43"/>
        <v>117607.14285714286</v>
      </c>
      <c r="N76" s="10">
        <f t="shared" si="44"/>
        <v>32559.523809523809</v>
      </c>
      <c r="O76" s="10">
        <f t="shared" si="45"/>
        <v>43583.333333333328</v>
      </c>
      <c r="P76" s="10">
        <f t="shared" si="46"/>
        <v>2452.3809523809523</v>
      </c>
      <c r="Q76" s="10">
        <f t="shared" si="47"/>
        <v>103940.47619047618</v>
      </c>
      <c r="R76" s="10">
        <f t="shared" si="48"/>
        <v>19630.952380952382</v>
      </c>
      <c r="S76" s="13">
        <f t="shared" si="49"/>
        <v>12.181853135294947</v>
      </c>
      <c r="T76" s="13">
        <f t="shared" si="50"/>
        <v>11.675105051183298</v>
      </c>
      <c r="U76" s="14">
        <f t="shared" si="51"/>
        <v>10.390825194994905</v>
      </c>
      <c r="V76" s="14">
        <f t="shared" si="52"/>
        <v>10.682430093259059</v>
      </c>
      <c r="W76" s="14">
        <f t="shared" si="40"/>
        <v>11.551573669949631</v>
      </c>
      <c r="X76" s="14">
        <f t="shared" si="41"/>
        <v>9.8848628026984215</v>
      </c>
      <c r="Y76" s="14">
        <f t="shared" si="42"/>
        <v>2.1282317058492679</v>
      </c>
      <c r="Z76">
        <v>68</v>
      </c>
      <c r="AA76" s="14">
        <f t="shared" si="53"/>
        <v>12.135917150248112</v>
      </c>
      <c r="AB76" s="14">
        <f t="shared" si="54"/>
        <v>11.682322152529014</v>
      </c>
      <c r="AC76" s="14">
        <f t="shared" si="55"/>
        <v>10.365111409382303</v>
      </c>
      <c r="AD76" s="14">
        <f t="shared" si="56"/>
        <v>10.476477516973631</v>
      </c>
      <c r="AE76" s="14">
        <f t="shared" si="57"/>
        <v>11.526122988044465</v>
      </c>
      <c r="AF76" s="14">
        <f t="shared" si="58"/>
        <v>9.8372272265263803</v>
      </c>
      <c r="AG76" s="14">
        <f t="shared" si="59"/>
        <v>2.4449152698744987</v>
      </c>
      <c r="AH76">
        <f t="shared" ref="AH76:AH139" si="67">SUM(S73:S79)/7</f>
        <v>12.181095016339594</v>
      </c>
      <c r="AI76">
        <v>12.18438313944101</v>
      </c>
      <c r="AJ76">
        <v>11.690909467285335</v>
      </c>
      <c r="AK76">
        <v>10.40822589166606</v>
      </c>
      <c r="AL76">
        <v>10.670324493928547</v>
      </c>
      <c r="AM76">
        <v>11.579148209644618</v>
      </c>
      <c r="AN76">
        <v>9.8738971053559954</v>
      </c>
      <c r="AO76">
        <v>2.1269112149258742</v>
      </c>
      <c r="AP76" s="14">
        <f t="shared" si="60"/>
        <v>-2.5300041460631917E-3</v>
      </c>
      <c r="AQ76" s="14">
        <f t="shared" si="61"/>
        <v>-1.5804416102037422E-2</v>
      </c>
      <c r="AR76" s="14">
        <f t="shared" si="62"/>
        <v>-1.7400696671154847E-2</v>
      </c>
      <c r="AS76" s="14">
        <f t="shared" si="63"/>
        <v>1.2105599330512362E-2</v>
      </c>
      <c r="AT76" s="14">
        <f t="shared" si="64"/>
        <v>-2.757453969498691E-2</v>
      </c>
      <c r="AU76" s="14">
        <f t="shared" si="65"/>
        <v>1.0965697342426139E-2</v>
      </c>
      <c r="AV76" s="14">
        <f t="shared" si="66"/>
        <v>1.3204909233937023E-3</v>
      </c>
      <c r="AW76" s="6"/>
      <c r="AX76" s="47"/>
      <c r="AY76" s="12"/>
      <c r="AZ76" s="14"/>
      <c r="BA76" s="14"/>
      <c r="BB76" s="14"/>
      <c r="BC76" s="14"/>
    </row>
    <row r="77" spans="1:55" x14ac:dyDescent="0.2">
      <c r="A77" s="6" t="s">
        <v>207</v>
      </c>
      <c r="B77" s="7">
        <v>16596</v>
      </c>
      <c r="C77" s="7">
        <v>10216</v>
      </c>
      <c r="D77" s="7">
        <v>2858</v>
      </c>
      <c r="E77" s="7">
        <v>3624</v>
      </c>
      <c r="F77" s="7">
        <v>52</v>
      </c>
      <c r="G77" s="7">
        <v>9022</v>
      </c>
      <c r="H77" s="7">
        <v>1645</v>
      </c>
      <c r="I77" s="7"/>
      <c r="J77" s="7"/>
      <c r="K77" s="11">
        <v>8.5</v>
      </c>
      <c r="L77" s="10">
        <f t="shared" si="39"/>
        <v>195247.0588235294</v>
      </c>
      <c r="M77" s="10">
        <f t="shared" si="43"/>
        <v>120188.23529411765</v>
      </c>
      <c r="N77" s="10">
        <f t="shared" si="44"/>
        <v>33623.529411764706</v>
      </c>
      <c r="O77" s="10">
        <f t="shared" si="45"/>
        <v>42635.294117647056</v>
      </c>
      <c r="P77" s="10">
        <f t="shared" si="46"/>
        <v>611.76470588235293</v>
      </c>
      <c r="Q77" s="10">
        <f t="shared" si="47"/>
        <v>106141.17647058824</v>
      </c>
      <c r="R77" s="10">
        <f t="shared" si="48"/>
        <v>19352.941176470587</v>
      </c>
      <c r="S77" s="13">
        <f t="shared" si="49"/>
        <v>12.182021003944579</v>
      </c>
      <c r="T77" s="13">
        <f t="shared" si="50"/>
        <v>11.696814420204197</v>
      </c>
      <c r="U77" s="14">
        <f t="shared" si="51"/>
        <v>10.422981380981634</v>
      </c>
      <c r="V77" s="14">
        <f t="shared" si="52"/>
        <v>10.660437689654691</v>
      </c>
      <c r="W77" s="14">
        <f t="shared" si="40"/>
        <v>11.572525340460162</v>
      </c>
      <c r="X77" s="14">
        <f t="shared" si="41"/>
        <v>9.8705996856912925</v>
      </c>
      <c r="Y77" s="14">
        <f t="shared" si="42"/>
        <v>2.1400661634962708</v>
      </c>
      <c r="Z77">
        <v>69</v>
      </c>
      <c r="AA77" s="14">
        <f t="shared" si="53"/>
        <v>12.141910773059356</v>
      </c>
      <c r="AB77" s="14">
        <f t="shared" si="54"/>
        <v>11.688333305501434</v>
      </c>
      <c r="AC77" s="14">
        <f t="shared" si="55"/>
        <v>10.371952899944723</v>
      </c>
      <c r="AD77" s="14">
        <f t="shared" si="56"/>
        <v>10.482102998503654</v>
      </c>
      <c r="AE77" s="14">
        <f t="shared" si="57"/>
        <v>11.531318033705185</v>
      </c>
      <c r="AF77" s="14">
        <f t="shared" si="58"/>
        <v>9.8435850492358572</v>
      </c>
      <c r="AG77" s="14">
        <f t="shared" si="59"/>
        <v>2.4590503621853412</v>
      </c>
      <c r="AH77">
        <f t="shared" si="67"/>
        <v>12.193622816316337</v>
      </c>
      <c r="AI77">
        <v>12.191796331314992</v>
      </c>
      <c r="AJ77">
        <v>11.698749390447389</v>
      </c>
      <c r="AK77">
        <v>10.421136817544552</v>
      </c>
      <c r="AL77">
        <v>10.679650603781873</v>
      </c>
      <c r="AM77">
        <v>11.587687970472331</v>
      </c>
      <c r="AN77">
        <v>9.8608485377136592</v>
      </c>
      <c r="AO77">
        <v>2.1517419331204346</v>
      </c>
      <c r="AP77" s="14">
        <f t="shared" si="60"/>
        <v>-9.7753273704128674E-3</v>
      </c>
      <c r="AQ77" s="14">
        <f t="shared" si="61"/>
        <v>-1.9349702431927795E-3</v>
      </c>
      <c r="AR77" s="14">
        <f t="shared" si="62"/>
        <v>1.8445634370820585E-3</v>
      </c>
      <c r="AS77" s="14">
        <f t="shared" si="63"/>
        <v>-1.9212914127182401E-2</v>
      </c>
      <c r="AT77" s="14">
        <f t="shared" si="64"/>
        <v>-1.5162630012168776E-2</v>
      </c>
      <c r="AU77" s="14">
        <f t="shared" si="65"/>
        <v>9.7511479776333232E-3</v>
      </c>
      <c r="AV77" s="14">
        <f t="shared" si="66"/>
        <v>-1.1675769624163834E-2</v>
      </c>
      <c r="AW77" s="6"/>
      <c r="AX77" s="47"/>
      <c r="AY77" s="11"/>
      <c r="AZ77" s="14"/>
      <c r="BA77" s="14"/>
      <c r="BB77" s="14"/>
      <c r="BC77" s="14"/>
    </row>
    <row r="78" spans="1:55" x14ac:dyDescent="0.2">
      <c r="A78" s="6" t="s">
        <v>208</v>
      </c>
      <c r="B78" s="8">
        <v>17383</v>
      </c>
      <c r="C78" s="8">
        <v>10560</v>
      </c>
      <c r="D78" s="8">
        <v>2907</v>
      </c>
      <c r="E78" s="8">
        <v>3810</v>
      </c>
      <c r="F78" s="8">
        <v>62</v>
      </c>
      <c r="G78" s="8">
        <v>9340</v>
      </c>
      <c r="H78" s="8">
        <v>1709</v>
      </c>
      <c r="I78" s="8"/>
      <c r="J78" s="8"/>
      <c r="K78" s="12">
        <v>8.6999999999999993</v>
      </c>
      <c r="L78" s="10">
        <f t="shared" si="39"/>
        <v>199804.59770114944</v>
      </c>
      <c r="M78" s="10">
        <f t="shared" si="43"/>
        <v>121379.31034482759</v>
      </c>
      <c r="N78" s="10">
        <f t="shared" si="44"/>
        <v>33413.793103448275</v>
      </c>
      <c r="O78" s="10">
        <f t="shared" si="45"/>
        <v>43793.103448275862</v>
      </c>
      <c r="P78" s="10">
        <f t="shared" si="46"/>
        <v>712.64367816091965</v>
      </c>
      <c r="Q78" s="10">
        <f t="shared" si="47"/>
        <v>107356.32183908047</v>
      </c>
      <c r="R78" s="10">
        <f t="shared" si="48"/>
        <v>19643.678160919542</v>
      </c>
      <c r="S78" s="13">
        <f t="shared" si="49"/>
        <v>12.205095156449094</v>
      </c>
      <c r="T78" s="13">
        <f t="shared" si="50"/>
        <v>11.706675717587807</v>
      </c>
      <c r="U78" s="14">
        <f t="shared" si="51"/>
        <v>10.416724060886429</v>
      </c>
      <c r="V78" s="14">
        <f t="shared" si="52"/>
        <v>10.6872316284483</v>
      </c>
      <c r="W78" s="14">
        <f t="shared" si="40"/>
        <v>11.583908691550441</v>
      </c>
      <c r="X78" s="14">
        <f t="shared" si="41"/>
        <v>9.8855108434431447</v>
      </c>
      <c r="Y78" s="14">
        <f t="shared" si="42"/>
        <v>2.1633230256605378</v>
      </c>
      <c r="Z78">
        <v>70</v>
      </c>
      <c r="AA78" s="14">
        <f t="shared" si="53"/>
        <v>12.147904395870599</v>
      </c>
      <c r="AB78" s="14">
        <f t="shared" si="54"/>
        <v>11.694344458473854</v>
      </c>
      <c r="AC78" s="14">
        <f t="shared" si="55"/>
        <v>10.378794390507146</v>
      </c>
      <c r="AD78" s="14">
        <f t="shared" si="56"/>
        <v>10.487728480033677</v>
      </c>
      <c r="AE78" s="14">
        <f t="shared" si="57"/>
        <v>11.536513079365903</v>
      </c>
      <c r="AF78" s="14">
        <f t="shared" si="58"/>
        <v>9.8499428719453359</v>
      </c>
      <c r="AG78" s="14">
        <f t="shared" si="59"/>
        <v>2.4731854544961833</v>
      </c>
      <c r="AH78">
        <f t="shared" si="67"/>
        <v>12.210594878033614</v>
      </c>
      <c r="AI78">
        <v>12.19892680641288</v>
      </c>
      <c r="AJ78">
        <v>11.706495572263195</v>
      </c>
      <c r="AK78">
        <v>10.434310127215578</v>
      </c>
      <c r="AL78">
        <v>10.688062243511858</v>
      </c>
      <c r="AM78">
        <v>11.596398050662728</v>
      </c>
      <c r="AN78">
        <v>9.846839552715192</v>
      </c>
      <c r="AO78">
        <v>2.1776984510440074</v>
      </c>
      <c r="AP78" s="14">
        <f t="shared" si="60"/>
        <v>6.1683500362139654E-3</v>
      </c>
      <c r="AQ78" s="14">
        <f t="shared" si="61"/>
        <v>1.8014532461130273E-4</v>
      </c>
      <c r="AR78" s="14">
        <f t="shared" si="62"/>
        <v>-1.758606632914983E-2</v>
      </c>
      <c r="AS78" s="14">
        <f t="shared" si="63"/>
        <v>-8.3061506355797121E-4</v>
      </c>
      <c r="AT78" s="14">
        <f t="shared" si="64"/>
        <v>-1.2489359112286991E-2</v>
      </c>
      <c r="AU78" s="14">
        <f t="shared" si="65"/>
        <v>3.8671290727952723E-2</v>
      </c>
      <c r="AV78" s="14">
        <f t="shared" si="66"/>
        <v>-1.4375425383469587E-2</v>
      </c>
      <c r="AW78" s="6"/>
      <c r="AX78" s="47"/>
      <c r="AY78" s="12"/>
      <c r="AZ78" s="14"/>
      <c r="BA78" s="14"/>
      <c r="BB78" s="14"/>
      <c r="BC78" s="14"/>
    </row>
    <row r="79" spans="1:55" x14ac:dyDescent="0.2">
      <c r="A79" s="6" t="s">
        <v>209</v>
      </c>
      <c r="B79" s="7">
        <v>17753</v>
      </c>
      <c r="C79" s="7">
        <v>10953</v>
      </c>
      <c r="D79" s="7">
        <v>3023</v>
      </c>
      <c r="E79" s="7">
        <v>3919</v>
      </c>
      <c r="F79" s="7">
        <v>-193</v>
      </c>
      <c r="G79" s="7">
        <v>9591</v>
      </c>
      <c r="H79" s="7">
        <v>1690</v>
      </c>
      <c r="I79" s="7"/>
      <c r="J79" s="7"/>
      <c r="K79" s="11">
        <v>8.8000000000000007</v>
      </c>
      <c r="L79" s="10">
        <f t="shared" si="39"/>
        <v>201738.63636363635</v>
      </c>
      <c r="M79" s="10">
        <f t="shared" si="43"/>
        <v>124465.90909090907</v>
      </c>
      <c r="N79" s="10">
        <f t="shared" si="44"/>
        <v>34352.272727272728</v>
      </c>
      <c r="O79" s="10">
        <f t="shared" si="45"/>
        <v>44534.090909090904</v>
      </c>
      <c r="P79" s="10">
        <f t="shared" si="46"/>
        <v>-2193.181818181818</v>
      </c>
      <c r="Q79" s="10">
        <f t="shared" si="47"/>
        <v>108988.63636363635</v>
      </c>
      <c r="R79" s="10">
        <f t="shared" si="48"/>
        <v>19204.545454545452</v>
      </c>
      <c r="S79" s="13">
        <f t="shared" si="49"/>
        <v>12.214728259210728</v>
      </c>
      <c r="T79" s="13">
        <f t="shared" si="50"/>
        <v>11.731787134827677</v>
      </c>
      <c r="U79" s="14">
        <f t="shared" si="51"/>
        <v>10.444423459283389</v>
      </c>
      <c r="V79" s="14">
        <f t="shared" si="52"/>
        <v>10.704010262703562</v>
      </c>
      <c r="W79" s="14">
        <f t="shared" si="40"/>
        <v>11.598998902231882</v>
      </c>
      <c r="X79" s="14">
        <f t="shared" si="41"/>
        <v>9.8629022724210493</v>
      </c>
      <c r="Y79" s="14">
        <f t="shared" si="42"/>
        <v>2.174751721484161</v>
      </c>
      <c r="Z79">
        <v>71</v>
      </c>
      <c r="AA79" s="14">
        <f t="shared" si="53"/>
        <v>12.153898018681843</v>
      </c>
      <c r="AB79" s="14">
        <f t="shared" si="54"/>
        <v>11.700355611446273</v>
      </c>
      <c r="AC79" s="14">
        <f t="shared" si="55"/>
        <v>10.385635881069566</v>
      </c>
      <c r="AD79" s="14">
        <f t="shared" si="56"/>
        <v>10.493353961563702</v>
      </c>
      <c r="AE79" s="14">
        <f t="shared" si="57"/>
        <v>11.541708125026622</v>
      </c>
      <c r="AF79" s="14">
        <f t="shared" si="58"/>
        <v>9.8563006946548146</v>
      </c>
      <c r="AG79" s="14">
        <f t="shared" si="59"/>
        <v>2.4873205468070259</v>
      </c>
      <c r="AH79">
        <f t="shared" si="67"/>
        <v>12.223536223977552</v>
      </c>
      <c r="AI79">
        <v>12.205721911653553</v>
      </c>
      <c r="AJ79">
        <v>11.71405803591939</v>
      </c>
      <c r="AK79">
        <v>10.447693538245254</v>
      </c>
      <c r="AL79">
        <v>10.695472165269862</v>
      </c>
      <c r="AM79">
        <v>11.605200628173456</v>
      </c>
      <c r="AN79">
        <v>9.8321036621046307</v>
      </c>
      <c r="AO79">
        <v>2.2048415432297941</v>
      </c>
      <c r="AP79" s="14">
        <f t="shared" si="60"/>
        <v>9.0063475571753315E-3</v>
      </c>
      <c r="AQ79" s="14">
        <f t="shared" si="61"/>
        <v>1.7729098908287E-2</v>
      </c>
      <c r="AR79" s="14">
        <f t="shared" si="62"/>
        <v>-3.2700789618651527E-3</v>
      </c>
      <c r="AS79" s="14">
        <f t="shared" si="63"/>
        <v>8.5380974336999316E-3</v>
      </c>
      <c r="AT79" s="14">
        <f t="shared" si="64"/>
        <v>-6.2017259415743098E-3</v>
      </c>
      <c r="AU79" s="14">
        <f t="shared" si="65"/>
        <v>3.0798610316418618E-2</v>
      </c>
      <c r="AV79" s="14">
        <f t="shared" si="66"/>
        <v>-3.0089821745633127E-2</v>
      </c>
      <c r="AW79" s="6"/>
      <c r="AX79" s="47"/>
      <c r="AY79" s="11"/>
      <c r="AZ79" s="14"/>
      <c r="BA79" s="14"/>
      <c r="BB79" s="14"/>
      <c r="BC79" s="14"/>
    </row>
    <row r="80" spans="1:55" x14ac:dyDescent="0.2">
      <c r="A80" s="6" t="s">
        <v>210</v>
      </c>
      <c r="B80" s="8">
        <v>18821</v>
      </c>
      <c r="C80" s="8">
        <v>11429</v>
      </c>
      <c r="D80" s="8">
        <v>3150</v>
      </c>
      <c r="E80" s="8">
        <v>4093</v>
      </c>
      <c r="F80" s="8">
        <v>-47</v>
      </c>
      <c r="G80" s="8">
        <v>10049</v>
      </c>
      <c r="H80" s="8">
        <v>1814</v>
      </c>
      <c r="I80" s="8"/>
      <c r="J80" s="8"/>
      <c r="K80" s="12">
        <v>9.1999999999999993</v>
      </c>
      <c r="L80" s="10">
        <f t="shared" si="39"/>
        <v>204576.08695652176</v>
      </c>
      <c r="M80" s="10">
        <f t="shared" si="43"/>
        <v>124228.26086956523</v>
      </c>
      <c r="N80" s="10">
        <f t="shared" si="44"/>
        <v>34239.130434782608</v>
      </c>
      <c r="O80" s="10">
        <f t="shared" si="45"/>
        <v>44489.130434782615</v>
      </c>
      <c r="P80" s="10">
        <f t="shared" si="46"/>
        <v>-510.86956521739137</v>
      </c>
      <c r="Q80" s="10">
        <f t="shared" si="47"/>
        <v>109228.26086956523</v>
      </c>
      <c r="R80" s="10">
        <f t="shared" si="48"/>
        <v>19717.391304347828</v>
      </c>
      <c r="S80" s="13">
        <f t="shared" si="49"/>
        <v>12.22869524862366</v>
      </c>
      <c r="T80" s="13">
        <f t="shared" si="50"/>
        <v>11.729875965830695</v>
      </c>
      <c r="U80" s="14">
        <f t="shared" si="51"/>
        <v>10.441124433752776</v>
      </c>
      <c r="V80" s="14">
        <f t="shared" si="52"/>
        <v>10.7030001784255</v>
      </c>
      <c r="W80" s="14">
        <f t="shared" si="40"/>
        <v>11.601195107982056</v>
      </c>
      <c r="X80" s="14">
        <f t="shared" si="41"/>
        <v>9.8892563326081788</v>
      </c>
      <c r="Y80" s="14">
        <f t="shared" si="42"/>
        <v>2.2192034840549946</v>
      </c>
      <c r="Z80">
        <v>72</v>
      </c>
      <c r="AA80" s="14">
        <f t="shared" si="53"/>
        <v>12.159891641493086</v>
      </c>
      <c r="AB80" s="14">
        <f t="shared" si="54"/>
        <v>11.706366764418695</v>
      </c>
      <c r="AC80" s="14">
        <f t="shared" si="55"/>
        <v>10.392477371631987</v>
      </c>
      <c r="AD80" s="14">
        <f t="shared" si="56"/>
        <v>10.498979443093726</v>
      </c>
      <c r="AE80" s="14">
        <f t="shared" si="57"/>
        <v>11.546903170687342</v>
      </c>
      <c r="AF80" s="14">
        <f t="shared" si="58"/>
        <v>9.8626585173642933</v>
      </c>
      <c r="AG80" s="14">
        <f t="shared" si="59"/>
        <v>2.5014556391178679</v>
      </c>
      <c r="AH80">
        <f t="shared" si="67"/>
        <v>12.235202136698957</v>
      </c>
      <c r="AI80">
        <v>12.21213284917466</v>
      </c>
      <c r="AJ80">
        <v>11.721346917193435</v>
      </c>
      <c r="AK80">
        <v>10.461223776908234</v>
      </c>
      <c r="AL80">
        <v>10.701792602072828</v>
      </c>
      <c r="AM80">
        <v>11.614010075112718</v>
      </c>
      <c r="AN80">
        <v>9.8168985471827153</v>
      </c>
      <c r="AO80">
        <v>2.2332229995701316</v>
      </c>
      <c r="AP80" s="14">
        <f t="shared" si="60"/>
        <v>1.6562399449000509E-2</v>
      </c>
      <c r="AQ80" s="14">
        <f t="shared" si="61"/>
        <v>8.5290486372606722E-3</v>
      </c>
      <c r="AR80" s="14">
        <f t="shared" si="62"/>
        <v>-2.0099343155457916E-2</v>
      </c>
      <c r="AS80" s="14">
        <f t="shared" si="63"/>
        <v>1.2075763526713246E-3</v>
      </c>
      <c r="AT80" s="14">
        <f t="shared" si="64"/>
        <v>-1.2814967130662325E-2</v>
      </c>
      <c r="AU80" s="14">
        <f t="shared" si="65"/>
        <v>7.2357785425463561E-2</v>
      </c>
      <c r="AV80" s="14">
        <f t="shared" si="66"/>
        <v>-1.4019515515137027E-2</v>
      </c>
      <c r="AW80" s="6"/>
      <c r="AX80" s="47"/>
      <c r="AY80" s="12"/>
      <c r="AZ80" s="14"/>
      <c r="BA80" s="14"/>
      <c r="BB80" s="14"/>
      <c r="BC80" s="14"/>
    </row>
    <row r="81" spans="1:55" x14ac:dyDescent="0.2">
      <c r="A81" s="6" t="s">
        <v>211</v>
      </c>
      <c r="B81" s="7">
        <v>20040</v>
      </c>
      <c r="C81" s="7">
        <v>12083</v>
      </c>
      <c r="D81" s="7">
        <v>3266</v>
      </c>
      <c r="E81" s="7">
        <v>4518</v>
      </c>
      <c r="F81" s="7">
        <v>-256</v>
      </c>
      <c r="G81" s="7">
        <v>10452</v>
      </c>
      <c r="H81" s="7">
        <v>1908</v>
      </c>
      <c r="I81" s="7"/>
      <c r="J81" s="7"/>
      <c r="K81" s="11">
        <v>9.3000000000000007</v>
      </c>
      <c r="L81" s="10">
        <f t="shared" si="39"/>
        <v>215483.87096774191</v>
      </c>
      <c r="M81" s="10">
        <f t="shared" si="43"/>
        <v>129924.73118279569</v>
      </c>
      <c r="N81" s="10">
        <f t="shared" si="44"/>
        <v>35118.279569892467</v>
      </c>
      <c r="O81" s="10">
        <f t="shared" si="45"/>
        <v>48580.645161290318</v>
      </c>
      <c r="P81" s="10">
        <f t="shared" si="46"/>
        <v>-2752.6881720430106</v>
      </c>
      <c r="Q81" s="10">
        <f t="shared" si="47"/>
        <v>112387.09677419355</v>
      </c>
      <c r="R81" s="10">
        <f t="shared" si="48"/>
        <v>20516.129032258064</v>
      </c>
      <c r="S81" s="13">
        <f t="shared" si="49"/>
        <v>12.280641341027682</v>
      </c>
      <c r="T81" s="13">
        <f t="shared" si="50"/>
        <v>11.77471057085619</v>
      </c>
      <c r="U81" s="14">
        <f t="shared" si="51"/>
        <v>10.466477059359292</v>
      </c>
      <c r="V81" s="14">
        <f t="shared" si="52"/>
        <v>10.790980482856829</v>
      </c>
      <c r="W81" s="14">
        <f t="shared" si="40"/>
        <v>11.629704412469383</v>
      </c>
      <c r="X81" s="14">
        <f t="shared" si="41"/>
        <v>9.9289666378371138</v>
      </c>
      <c r="Y81" s="14">
        <f t="shared" si="42"/>
        <v>2.2300144001592104</v>
      </c>
      <c r="Z81">
        <v>73</v>
      </c>
      <c r="AA81" s="14">
        <f t="shared" si="53"/>
        <v>12.165885264304331</v>
      </c>
      <c r="AB81" s="14">
        <f t="shared" si="54"/>
        <v>11.712377917391114</v>
      </c>
      <c r="AC81" s="14">
        <f t="shared" si="55"/>
        <v>10.399318862194409</v>
      </c>
      <c r="AD81" s="14">
        <f t="shared" si="56"/>
        <v>10.504604924623749</v>
      </c>
      <c r="AE81" s="14">
        <f t="shared" si="57"/>
        <v>11.55209821634806</v>
      </c>
      <c r="AF81" s="14">
        <f t="shared" si="58"/>
        <v>9.869016340073772</v>
      </c>
      <c r="AG81" s="14">
        <f t="shared" si="59"/>
        <v>2.51559073142871</v>
      </c>
      <c r="AH81">
        <f t="shared" si="67"/>
        <v>12.246192887399499</v>
      </c>
      <c r="AI81">
        <v>12.218116450081073</v>
      </c>
      <c r="AJ81">
        <v>11.728283432549611</v>
      </c>
      <c r="AK81">
        <v>10.474835525679826</v>
      </c>
      <c r="AL81">
        <v>10.706941123248598</v>
      </c>
      <c r="AM81">
        <v>11.622736887510003</v>
      </c>
      <c r="AN81">
        <v>9.8015011383816333</v>
      </c>
      <c r="AO81">
        <v>2.262875803818766</v>
      </c>
      <c r="AP81" s="14">
        <f t="shared" si="60"/>
        <v>6.2524890946608735E-2</v>
      </c>
      <c r="AQ81" s="14">
        <f t="shared" si="61"/>
        <v>4.6427138306578186E-2</v>
      </c>
      <c r="AR81" s="14">
        <f t="shared" si="62"/>
        <v>-8.3584663205336085E-3</v>
      </c>
      <c r="AS81" s="14">
        <f t="shared" si="63"/>
        <v>8.4039359608231834E-2</v>
      </c>
      <c r="AT81" s="14">
        <f t="shared" si="64"/>
        <v>6.9675249593803557E-3</v>
      </c>
      <c r="AU81" s="14">
        <f t="shared" si="65"/>
        <v>0.12746549945548047</v>
      </c>
      <c r="AV81" s="14">
        <f t="shared" si="66"/>
        <v>-3.2861403659555588E-2</v>
      </c>
      <c r="AW81" s="6"/>
      <c r="AX81" s="47"/>
      <c r="AY81" s="11"/>
      <c r="AZ81" s="14"/>
      <c r="BA81" s="14"/>
      <c r="BB81" s="14"/>
      <c r="BC81" s="14"/>
    </row>
    <row r="82" spans="1:55" x14ac:dyDescent="0.2">
      <c r="A82" s="6" t="s">
        <v>212</v>
      </c>
      <c r="B82" s="8">
        <v>19862</v>
      </c>
      <c r="C82" s="8">
        <v>12168</v>
      </c>
      <c r="D82" s="8">
        <v>3340</v>
      </c>
      <c r="E82" s="8">
        <v>4517</v>
      </c>
      <c r="F82" s="8">
        <v>-294</v>
      </c>
      <c r="G82" s="8">
        <v>10816</v>
      </c>
      <c r="H82" s="8">
        <v>1593</v>
      </c>
      <c r="I82" s="8"/>
      <c r="J82" s="8"/>
      <c r="K82" s="12">
        <v>9.3000000000000007</v>
      </c>
      <c r="L82" s="10">
        <f t="shared" si="39"/>
        <v>213569.89247311826</v>
      </c>
      <c r="M82" s="10">
        <f t="shared" si="43"/>
        <v>130838.70967741935</v>
      </c>
      <c r="N82" s="10">
        <f t="shared" si="44"/>
        <v>35913.978494623654</v>
      </c>
      <c r="O82" s="10">
        <f t="shared" si="45"/>
        <v>48569.892473118278</v>
      </c>
      <c r="P82" s="10">
        <f t="shared" si="46"/>
        <v>-3161.2903225806449</v>
      </c>
      <c r="Q82" s="10">
        <f t="shared" si="47"/>
        <v>116301.07526881719</v>
      </c>
      <c r="R82" s="10">
        <f t="shared" si="48"/>
        <v>17129.032258064515</v>
      </c>
      <c r="S82" s="13">
        <f t="shared" si="49"/>
        <v>12.271719423292184</v>
      </c>
      <c r="T82" s="13">
        <f t="shared" si="50"/>
        <v>11.781720619768009</v>
      </c>
      <c r="U82" s="14">
        <f t="shared" si="51"/>
        <v>10.488881871799627</v>
      </c>
      <c r="V82" s="14">
        <f t="shared" si="52"/>
        <v>10.790759121483486</v>
      </c>
      <c r="W82" s="14">
        <f t="shared" si="40"/>
        <v>11.663937584111626</v>
      </c>
      <c r="X82" s="14">
        <f t="shared" si="41"/>
        <v>9.7485300957389303</v>
      </c>
      <c r="Y82" s="14">
        <f t="shared" si="42"/>
        <v>2.2300144001592104</v>
      </c>
      <c r="Z82">
        <v>74</v>
      </c>
      <c r="AA82" s="14">
        <f t="shared" si="53"/>
        <v>12.171878887115573</v>
      </c>
      <c r="AB82" s="14">
        <f t="shared" si="54"/>
        <v>11.718389070363534</v>
      </c>
      <c r="AC82" s="14">
        <f t="shared" si="55"/>
        <v>10.40616035275683</v>
      </c>
      <c r="AD82" s="14">
        <f t="shared" si="56"/>
        <v>10.510230406153774</v>
      </c>
      <c r="AE82" s="14">
        <f t="shared" si="57"/>
        <v>11.557293262008779</v>
      </c>
      <c r="AF82" s="14">
        <f t="shared" si="58"/>
        <v>9.875374162783249</v>
      </c>
      <c r="AG82" s="14">
        <f t="shared" si="59"/>
        <v>2.5297258237395521</v>
      </c>
      <c r="AH82">
        <f t="shared" si="67"/>
        <v>12.24988710490204</v>
      </c>
      <c r="AI82">
        <v>12.223639896977321</v>
      </c>
      <c r="AJ82">
        <v>11.734794129107598</v>
      </c>
      <c r="AK82">
        <v>10.488450904945864</v>
      </c>
      <c r="AL82">
        <v>10.71083605286023</v>
      </c>
      <c r="AM82">
        <v>11.631283552040342</v>
      </c>
      <c r="AN82">
        <v>9.7862335897494646</v>
      </c>
      <c r="AO82">
        <v>2.2938241775322461</v>
      </c>
      <c r="AP82" s="14">
        <f t="shared" si="60"/>
        <v>4.807952631486323E-2</v>
      </c>
      <c r="AQ82" s="14">
        <f t="shared" si="61"/>
        <v>4.6926490660410991E-2</v>
      </c>
      <c r="AR82" s="14">
        <f t="shared" si="62"/>
        <v>4.3096685376298183E-4</v>
      </c>
      <c r="AS82" s="14">
        <f t="shared" si="63"/>
        <v>7.9923068623255489E-2</v>
      </c>
      <c r="AT82" s="14">
        <f t="shared" si="64"/>
        <v>3.2654032071283368E-2</v>
      </c>
      <c r="AU82" s="14">
        <f t="shared" si="65"/>
        <v>-3.77034940105343E-2</v>
      </c>
      <c r="AV82" s="14">
        <f t="shared" si="66"/>
        <v>-6.3809777373035725E-2</v>
      </c>
      <c r="AW82" s="6"/>
      <c r="AX82" s="47"/>
      <c r="AY82" s="12"/>
      <c r="AZ82" s="14"/>
      <c r="BA82" s="14"/>
      <c r="BB82" s="14"/>
      <c r="BC82" s="14"/>
    </row>
    <row r="83" spans="1:55" x14ac:dyDescent="0.2">
      <c r="A83" s="6" t="s">
        <v>213</v>
      </c>
      <c r="B83" s="7">
        <v>20547</v>
      </c>
      <c r="C83" s="7">
        <v>12542</v>
      </c>
      <c r="D83" s="7">
        <v>3486</v>
      </c>
      <c r="E83" s="7">
        <v>4667</v>
      </c>
      <c r="F83" s="7">
        <v>-489</v>
      </c>
      <c r="G83" s="7">
        <v>11169</v>
      </c>
      <c r="H83" s="7">
        <v>1743</v>
      </c>
      <c r="I83" s="7"/>
      <c r="J83" s="7"/>
      <c r="K83" s="11">
        <v>9.6999999999999993</v>
      </c>
      <c r="L83" s="10">
        <f t="shared" si="39"/>
        <v>211824.74226804124</v>
      </c>
      <c r="M83" s="10">
        <f t="shared" si="43"/>
        <v>129298.96907216495</v>
      </c>
      <c r="N83" s="10">
        <f t="shared" si="44"/>
        <v>35938.14432989691</v>
      </c>
      <c r="O83" s="10">
        <f t="shared" si="45"/>
        <v>48113.402061855675</v>
      </c>
      <c r="P83" s="10">
        <f t="shared" si="46"/>
        <v>-5041.2371134020623</v>
      </c>
      <c r="Q83" s="10">
        <f t="shared" si="47"/>
        <v>115144.32989690722</v>
      </c>
      <c r="R83" s="10">
        <f t="shared" si="48"/>
        <v>17969.072164948455</v>
      </c>
      <c r="S83" s="13">
        <f t="shared" si="49"/>
        <v>12.263514524344769</v>
      </c>
      <c r="T83" s="13">
        <f t="shared" si="50"/>
        <v>11.76988259158172</v>
      </c>
      <c r="U83" s="14">
        <f t="shared" si="51"/>
        <v>10.48955452655872</v>
      </c>
      <c r="V83" s="14">
        <f t="shared" si="52"/>
        <v>10.78131604642857</v>
      </c>
      <c r="W83" s="14">
        <f t="shared" si="40"/>
        <v>11.65394166301958</v>
      </c>
      <c r="X83" s="14">
        <f t="shared" si="41"/>
        <v>9.7964073459987748</v>
      </c>
      <c r="Y83" s="14">
        <f t="shared" si="42"/>
        <v>2.2721258855093369</v>
      </c>
      <c r="Z83">
        <v>75</v>
      </c>
      <c r="AA83" s="14">
        <f t="shared" si="53"/>
        <v>12.177872509926818</v>
      </c>
      <c r="AB83" s="14">
        <f t="shared" si="54"/>
        <v>11.724400223335953</v>
      </c>
      <c r="AC83" s="14">
        <f t="shared" si="55"/>
        <v>10.41300184331925</v>
      </c>
      <c r="AD83" s="14">
        <f t="shared" si="56"/>
        <v>10.515855887683797</v>
      </c>
      <c r="AE83" s="14">
        <f t="shared" si="57"/>
        <v>11.562488307669499</v>
      </c>
      <c r="AF83" s="14">
        <f t="shared" si="58"/>
        <v>9.8817319854927277</v>
      </c>
      <c r="AG83" s="14">
        <f t="shared" si="59"/>
        <v>2.5438609160503947</v>
      </c>
      <c r="AH83">
        <f t="shared" si="67"/>
        <v>12.255330572355335</v>
      </c>
      <c r="AI83">
        <v>12.228709450524777</v>
      </c>
      <c r="AJ83">
        <v>11.740834570948518</v>
      </c>
      <c r="AK83">
        <v>10.501986811050736</v>
      </c>
      <c r="AL83">
        <v>10.713448239570546</v>
      </c>
      <c r="AM83">
        <v>11.63955691008187</v>
      </c>
      <c r="AN83">
        <v>9.7714977212714498</v>
      </c>
      <c r="AO83">
        <v>2.3260718038898345</v>
      </c>
      <c r="AP83" s="14">
        <f t="shared" si="60"/>
        <v>3.4805073819992316E-2</v>
      </c>
      <c r="AQ83" s="14">
        <f t="shared" si="61"/>
        <v>2.9048020633201332E-2</v>
      </c>
      <c r="AR83" s="14">
        <f t="shared" si="62"/>
        <v>-1.2432284492016166E-2</v>
      </c>
      <c r="AS83" s="14">
        <f t="shared" si="63"/>
        <v>6.7867806858023627E-2</v>
      </c>
      <c r="AT83" s="14">
        <f t="shared" si="64"/>
        <v>1.4384752937710132E-2</v>
      </c>
      <c r="AU83" s="14">
        <f t="shared" si="65"/>
        <v>2.4909624727325053E-2</v>
      </c>
      <c r="AV83" s="14">
        <f t="shared" si="66"/>
        <v>-5.3945918380497559E-2</v>
      </c>
      <c r="AW83" s="6"/>
      <c r="AX83" s="47"/>
      <c r="AY83" s="11"/>
      <c r="AZ83" s="14"/>
      <c r="BA83" s="14"/>
      <c r="BB83" s="14"/>
      <c r="BC83" s="14"/>
    </row>
    <row r="84" spans="1:55" x14ac:dyDescent="0.2">
      <c r="A84" s="6" t="s">
        <v>214</v>
      </c>
      <c r="B84" s="8">
        <v>21297</v>
      </c>
      <c r="C84" s="8">
        <v>13036</v>
      </c>
      <c r="D84" s="8">
        <v>3590</v>
      </c>
      <c r="E84" s="8">
        <v>4945</v>
      </c>
      <c r="F84" s="8">
        <v>-754</v>
      </c>
      <c r="G84" s="8">
        <v>11612</v>
      </c>
      <c r="H84" s="8">
        <v>1704</v>
      </c>
      <c r="I84" s="8"/>
      <c r="J84" s="8"/>
      <c r="K84" s="12">
        <v>10.1</v>
      </c>
      <c r="L84" s="10">
        <f t="shared" si="39"/>
        <v>210861.38613861386</v>
      </c>
      <c r="M84" s="10">
        <f t="shared" si="43"/>
        <v>129069.30693069307</v>
      </c>
      <c r="N84" s="10">
        <f t="shared" si="44"/>
        <v>35544.554455445548</v>
      </c>
      <c r="O84" s="10">
        <f t="shared" si="45"/>
        <v>48960.396039603962</v>
      </c>
      <c r="P84" s="10">
        <f t="shared" si="46"/>
        <v>-7465.3465346534658</v>
      </c>
      <c r="Q84" s="10">
        <f t="shared" si="47"/>
        <v>114970.29702970297</v>
      </c>
      <c r="R84" s="10">
        <f t="shared" si="48"/>
        <v>16871.287128712873</v>
      </c>
      <c r="S84" s="13">
        <f t="shared" si="49"/>
        <v>12.258956258848373</v>
      </c>
      <c r="T84" s="13">
        <f t="shared" si="50"/>
        <v>11.76810480209833</v>
      </c>
      <c r="U84" s="14">
        <f t="shared" si="51"/>
        <v>10.478542243623203</v>
      </c>
      <c r="V84" s="14">
        <f t="shared" si="52"/>
        <v>10.798767006197689</v>
      </c>
      <c r="W84" s="14">
        <f t="shared" si="40"/>
        <v>11.652429087285398</v>
      </c>
      <c r="X84" s="14">
        <f t="shared" si="41"/>
        <v>9.7333684695301379</v>
      </c>
      <c r="Y84" s="14">
        <f t="shared" si="42"/>
        <v>2.3125354238472138</v>
      </c>
      <c r="Z84">
        <v>76</v>
      </c>
      <c r="AA84" s="14">
        <f t="shared" si="53"/>
        <v>12.183866132738061</v>
      </c>
      <c r="AB84" s="14">
        <f t="shared" si="54"/>
        <v>11.730411376308375</v>
      </c>
      <c r="AC84" s="14">
        <f t="shared" si="55"/>
        <v>10.419843333881673</v>
      </c>
      <c r="AD84" s="14">
        <f t="shared" si="56"/>
        <v>10.521481369213822</v>
      </c>
      <c r="AE84" s="14">
        <f t="shared" si="57"/>
        <v>11.567683353330217</v>
      </c>
      <c r="AF84" s="14">
        <f t="shared" si="58"/>
        <v>9.8880898082022064</v>
      </c>
      <c r="AG84" s="14">
        <f t="shared" si="59"/>
        <v>2.5579960083612368</v>
      </c>
      <c r="AH84">
        <f t="shared" si="67"/>
        <v>12.258710307993981</v>
      </c>
      <c r="AI84">
        <v>12.233361421088759</v>
      </c>
      <c r="AJ84">
        <v>11.746389651210158</v>
      </c>
      <c r="AK84">
        <v>10.515360409693113</v>
      </c>
      <c r="AL84">
        <v>10.714798483960253</v>
      </c>
      <c r="AM84">
        <v>11.647484211782766</v>
      </c>
      <c r="AN84">
        <v>9.7576717882490751</v>
      </c>
      <c r="AO84">
        <v>2.3595824849599349</v>
      </c>
      <c r="AP84" s="14">
        <f t="shared" si="60"/>
        <v>2.5594837759614464E-2</v>
      </c>
      <c r="AQ84" s="14">
        <f t="shared" si="61"/>
        <v>2.1715150888171664E-2</v>
      </c>
      <c r="AR84" s="14">
        <f t="shared" si="62"/>
        <v>-3.6818166069910063E-2</v>
      </c>
      <c r="AS84" s="14">
        <f t="shared" si="63"/>
        <v>8.3968522237436005E-2</v>
      </c>
      <c r="AT84" s="14">
        <f t="shared" si="64"/>
        <v>4.9448755026322289E-3</v>
      </c>
      <c r="AU84" s="14">
        <f t="shared" si="65"/>
        <v>-2.4303318718937206E-2</v>
      </c>
      <c r="AV84" s="14">
        <f t="shared" si="66"/>
        <v>-4.7047061112721167E-2</v>
      </c>
      <c r="AW84" s="6"/>
      <c r="AX84" s="47"/>
      <c r="AY84" s="12"/>
      <c r="AZ84" s="14"/>
      <c r="BA84" s="14"/>
      <c r="BB84" s="14"/>
      <c r="BC84" s="14"/>
    </row>
    <row r="85" spans="1:55" x14ac:dyDescent="0.2">
      <c r="A85" s="6" t="s">
        <v>215</v>
      </c>
      <c r="B85" s="7">
        <v>21119</v>
      </c>
      <c r="C85" s="7">
        <v>13500</v>
      </c>
      <c r="D85" s="7">
        <v>3777</v>
      </c>
      <c r="E85" s="7">
        <v>5109</v>
      </c>
      <c r="F85" s="7">
        <v>-995</v>
      </c>
      <c r="G85" s="7">
        <v>11908</v>
      </c>
      <c r="H85" s="7">
        <v>1613</v>
      </c>
      <c r="I85" s="7"/>
      <c r="J85" s="7"/>
      <c r="K85" s="11">
        <v>10.3</v>
      </c>
      <c r="L85" s="10">
        <f t="shared" si="39"/>
        <v>205038.83495145629</v>
      </c>
      <c r="M85" s="10">
        <f t="shared" si="43"/>
        <v>131067.96116504853</v>
      </c>
      <c r="N85" s="10">
        <f t="shared" si="44"/>
        <v>36669.902912621357</v>
      </c>
      <c r="O85" s="10">
        <f t="shared" si="45"/>
        <v>49601.941747572811</v>
      </c>
      <c r="P85" s="10">
        <f t="shared" si="46"/>
        <v>-9660.1941747572801</v>
      </c>
      <c r="Q85" s="10">
        <f t="shared" si="47"/>
        <v>115611.65048543688</v>
      </c>
      <c r="R85" s="10">
        <f t="shared" si="48"/>
        <v>15660.19417475728</v>
      </c>
      <c r="S85" s="13">
        <f t="shared" si="49"/>
        <v>12.230954678966876</v>
      </c>
      <c r="T85" s="13">
        <f t="shared" si="50"/>
        <v>11.783471255179021</v>
      </c>
      <c r="U85" s="14">
        <f t="shared" si="51"/>
        <v>10.509711613464958</v>
      </c>
      <c r="V85" s="14">
        <f t="shared" si="52"/>
        <v>10.811785260083299</v>
      </c>
      <c r="W85" s="14">
        <f t="shared" si="40"/>
        <v>11.657992012888169</v>
      </c>
      <c r="X85" s="14">
        <f t="shared" si="41"/>
        <v>9.6588773688777092</v>
      </c>
      <c r="Y85" s="14">
        <f t="shared" si="42"/>
        <v>2.33214389523559</v>
      </c>
      <c r="Z85">
        <v>77</v>
      </c>
      <c r="AA85" s="14">
        <f t="shared" si="53"/>
        <v>12.189859755549305</v>
      </c>
      <c r="AB85" s="14">
        <f t="shared" si="54"/>
        <v>11.736422529280794</v>
      </c>
      <c r="AC85" s="14">
        <f t="shared" si="55"/>
        <v>10.426684824444093</v>
      </c>
      <c r="AD85" s="14">
        <f t="shared" si="56"/>
        <v>10.527106850743845</v>
      </c>
      <c r="AE85" s="14">
        <f t="shared" si="57"/>
        <v>11.572878398990936</v>
      </c>
      <c r="AF85" s="14">
        <f t="shared" si="58"/>
        <v>9.8944476309116851</v>
      </c>
      <c r="AG85" s="14">
        <f t="shared" si="59"/>
        <v>2.5721311006720793</v>
      </c>
      <c r="AH85">
        <f t="shared" si="67"/>
        <v>12.252583757024031</v>
      </c>
      <c r="AI85">
        <v>12.237653872205723</v>
      </c>
      <c r="AJ85">
        <v>11.751462418043198</v>
      </c>
      <c r="AK85">
        <v>10.528481096393852</v>
      </c>
      <c r="AL85">
        <v>10.714950003989344</v>
      </c>
      <c r="AM85">
        <v>11.655001697761792</v>
      </c>
      <c r="AN85">
        <v>9.7451496144992777</v>
      </c>
      <c r="AO85">
        <v>2.3942863066119635</v>
      </c>
      <c r="AP85" s="14">
        <f t="shared" si="60"/>
        <v>-6.6991932388464903E-3</v>
      </c>
      <c r="AQ85" s="14">
        <f t="shared" si="61"/>
        <v>3.2008837135823143E-2</v>
      </c>
      <c r="AR85" s="14">
        <f t="shared" si="62"/>
        <v>-1.8769482928894021E-2</v>
      </c>
      <c r="AS85" s="14">
        <f t="shared" si="63"/>
        <v>9.683525609395538E-2</v>
      </c>
      <c r="AT85" s="14">
        <f t="shared" si="64"/>
        <v>2.9903151263770411E-3</v>
      </c>
      <c r="AU85" s="14">
        <f t="shared" si="65"/>
        <v>-8.6272245621568544E-2</v>
      </c>
      <c r="AV85" s="14">
        <f t="shared" si="66"/>
        <v>-6.2142411376373552E-2</v>
      </c>
      <c r="AW85" s="6"/>
      <c r="AX85" s="47"/>
      <c r="AY85" s="11"/>
      <c r="AZ85" s="14"/>
      <c r="BA85" s="14"/>
      <c r="BB85" s="14"/>
      <c r="BC85" s="14"/>
    </row>
    <row r="86" spans="1:55" x14ac:dyDescent="0.2">
      <c r="A86" s="6" t="s">
        <v>216</v>
      </c>
      <c r="B86" s="8">
        <v>22634</v>
      </c>
      <c r="C86" s="8">
        <v>14129</v>
      </c>
      <c r="D86" s="8">
        <v>4011</v>
      </c>
      <c r="E86" s="8">
        <v>5093</v>
      </c>
      <c r="F86" s="8">
        <v>-1137</v>
      </c>
      <c r="G86" s="8">
        <v>12481</v>
      </c>
      <c r="H86" s="8">
        <v>1817</v>
      </c>
      <c r="I86" s="8"/>
      <c r="J86" s="8"/>
      <c r="K86" s="12">
        <v>10.8</v>
      </c>
      <c r="L86" s="10">
        <f t="shared" si="39"/>
        <v>209574.07407407407</v>
      </c>
      <c r="M86" s="10">
        <f t="shared" si="43"/>
        <v>130824.07407407406</v>
      </c>
      <c r="N86" s="10">
        <f t="shared" si="44"/>
        <v>37138.888888888883</v>
      </c>
      <c r="O86" s="10">
        <f t="shared" si="45"/>
        <v>47157.407407407401</v>
      </c>
      <c r="P86" s="10">
        <f t="shared" si="46"/>
        <v>-10527.777777777777</v>
      </c>
      <c r="Q86" s="10">
        <f t="shared" si="47"/>
        <v>115564.8148148148</v>
      </c>
      <c r="R86" s="10">
        <f t="shared" si="48"/>
        <v>16824.074074074073</v>
      </c>
      <c r="S86" s="13">
        <f t="shared" si="49"/>
        <v>12.252832531383804</v>
      </c>
      <c r="T86" s="13">
        <f t="shared" si="50"/>
        <v>11.781608753623726</v>
      </c>
      <c r="U86" s="14">
        <f t="shared" si="51"/>
        <v>10.522419917627969</v>
      </c>
      <c r="V86" s="14">
        <f t="shared" si="52"/>
        <v>10.761246378742522</v>
      </c>
      <c r="W86" s="14">
        <f t="shared" si="40"/>
        <v>11.657586818776371</v>
      </c>
      <c r="X86" s="14">
        <f t="shared" si="41"/>
        <v>9.730566120254089</v>
      </c>
      <c r="Y86" s="14">
        <f t="shared" si="42"/>
        <v>2.379546134130174</v>
      </c>
      <c r="Z86">
        <v>78</v>
      </c>
      <c r="AA86" s="14">
        <f t="shared" si="53"/>
        <v>12.195853378360548</v>
      </c>
      <c r="AB86" s="14">
        <f t="shared" si="54"/>
        <v>11.742433682253214</v>
      </c>
      <c r="AC86" s="14">
        <f t="shared" si="55"/>
        <v>10.433526315006514</v>
      </c>
      <c r="AD86" s="14">
        <f t="shared" si="56"/>
        <v>10.532732332273868</v>
      </c>
      <c r="AE86" s="14">
        <f t="shared" si="57"/>
        <v>11.578073444651656</v>
      </c>
      <c r="AF86" s="14">
        <f t="shared" si="58"/>
        <v>9.9008054536211638</v>
      </c>
      <c r="AG86" s="14">
        <f t="shared" si="59"/>
        <v>2.5862661929829214</v>
      </c>
      <c r="AH86">
        <f t="shared" si="67"/>
        <v>12.248632800409492</v>
      </c>
      <c r="AI86">
        <v>12.241660864185723</v>
      </c>
      <c r="AJ86">
        <v>11.756069491567624</v>
      </c>
      <c r="AK86">
        <v>10.541235255320021</v>
      </c>
      <c r="AL86">
        <v>10.714018497944208</v>
      </c>
      <c r="AM86">
        <v>11.662048699184899</v>
      </c>
      <c r="AN86">
        <v>9.7343098342647956</v>
      </c>
      <c r="AO86">
        <v>2.4300839503021403</v>
      </c>
      <c r="AP86" s="14">
        <f t="shared" si="60"/>
        <v>1.1171667198080826E-2</v>
      </c>
      <c r="AQ86" s="14">
        <f t="shared" si="61"/>
        <v>2.5539262056101464E-2</v>
      </c>
      <c r="AR86" s="14">
        <f t="shared" si="62"/>
        <v>-1.8815337692052125E-2</v>
      </c>
      <c r="AS86" s="14">
        <f t="shared" si="63"/>
        <v>4.7227880798313748E-2</v>
      </c>
      <c r="AT86" s="14">
        <f t="shared" si="64"/>
        <v>-4.4618804085274633E-3</v>
      </c>
      <c r="AU86" s="14">
        <f t="shared" si="65"/>
        <v>-3.7437140107066114E-3</v>
      </c>
      <c r="AV86" s="14">
        <f t="shared" si="66"/>
        <v>-5.0537816171966288E-2</v>
      </c>
      <c r="AW86" s="6"/>
      <c r="AX86" s="47"/>
      <c r="AY86" s="12"/>
      <c r="AZ86" s="14"/>
      <c r="BA86" s="14"/>
      <c r="BB86" s="14"/>
      <c r="BC86" s="14"/>
    </row>
    <row r="87" spans="1:55" x14ac:dyDescent="0.2">
      <c r="A87" s="6" t="s">
        <v>217</v>
      </c>
      <c r="B87" s="7">
        <v>23880</v>
      </c>
      <c r="C87" s="7">
        <v>14880</v>
      </c>
      <c r="D87" s="7">
        <v>4418</v>
      </c>
      <c r="E87" s="7">
        <v>5346</v>
      </c>
      <c r="F87" s="7">
        <v>-976</v>
      </c>
      <c r="G87" s="7">
        <v>13645</v>
      </c>
      <c r="H87" s="7">
        <v>1662</v>
      </c>
      <c r="I87" s="7"/>
      <c r="J87" s="7"/>
      <c r="K87" s="11">
        <v>11.4</v>
      </c>
      <c r="L87" s="10">
        <f t="shared" si="39"/>
        <v>209473.68421052632</v>
      </c>
      <c r="M87" s="10">
        <f t="shared" si="43"/>
        <v>130526.31578947368</v>
      </c>
      <c r="N87" s="10">
        <f t="shared" si="44"/>
        <v>38754.385964912282</v>
      </c>
      <c r="O87" s="10">
        <f t="shared" si="45"/>
        <v>46894.73684210526</v>
      </c>
      <c r="P87" s="10">
        <f t="shared" si="46"/>
        <v>-8561.4035087719294</v>
      </c>
      <c r="Q87" s="10">
        <f t="shared" si="47"/>
        <v>119692.98245614035</v>
      </c>
      <c r="R87" s="10">
        <f t="shared" si="48"/>
        <v>14578.947368421052</v>
      </c>
      <c r="S87" s="13">
        <f t="shared" si="49"/>
        <v>12.252353398094179</v>
      </c>
      <c r="T87" s="13">
        <f t="shared" si="50"/>
        <v>11.779330138974725</v>
      </c>
      <c r="U87" s="14">
        <f t="shared" si="51"/>
        <v>10.564999214567704</v>
      </c>
      <c r="V87" s="14">
        <f t="shared" si="52"/>
        <v>10.755660727286505</v>
      </c>
      <c r="W87" s="14">
        <f t="shared" si="40"/>
        <v>11.69268526373008</v>
      </c>
      <c r="X87" s="14">
        <f t="shared" si="41"/>
        <v>9.5873338060030342</v>
      </c>
      <c r="Y87" s="14">
        <f t="shared" si="42"/>
        <v>2.4336133554004498</v>
      </c>
      <c r="Z87">
        <v>79</v>
      </c>
      <c r="AA87" s="14">
        <f t="shared" si="53"/>
        <v>12.201847001171792</v>
      </c>
      <c r="AB87" s="14">
        <f t="shared" si="54"/>
        <v>11.748444835225634</v>
      </c>
      <c r="AC87" s="14">
        <f t="shared" si="55"/>
        <v>10.440367805568936</v>
      </c>
      <c r="AD87" s="14">
        <f t="shared" si="56"/>
        <v>10.538357813803893</v>
      </c>
      <c r="AE87" s="14">
        <f t="shared" si="57"/>
        <v>11.583268490312374</v>
      </c>
      <c r="AF87" s="14">
        <f t="shared" si="58"/>
        <v>9.9071632763306425</v>
      </c>
      <c r="AG87" s="14">
        <f t="shared" si="59"/>
        <v>2.6004012852937635</v>
      </c>
      <c r="AH87">
        <f t="shared" si="67"/>
        <v>12.243052640396217</v>
      </c>
      <c r="AI87">
        <v>12.245452270343041</v>
      </c>
      <c r="AJ87">
        <v>11.760247497426628</v>
      </c>
      <c r="AK87">
        <v>10.553497539711856</v>
      </c>
      <c r="AL87">
        <v>10.712180186146293</v>
      </c>
      <c r="AM87">
        <v>11.668566416164992</v>
      </c>
      <c r="AN87">
        <v>9.725477161634851</v>
      </c>
      <c r="AO87">
        <v>2.4668372584795755</v>
      </c>
      <c r="AP87" s="14">
        <f t="shared" si="60"/>
        <v>6.9011277511386027E-3</v>
      </c>
      <c r="AQ87" s="14">
        <f t="shared" si="61"/>
        <v>1.9082641548097357E-2</v>
      </c>
      <c r="AR87" s="14">
        <f t="shared" si="62"/>
        <v>1.150167485584852E-2</v>
      </c>
      <c r="AS87" s="14">
        <f t="shared" si="63"/>
        <v>4.3480541140212381E-2</v>
      </c>
      <c r="AT87" s="14">
        <f t="shared" si="64"/>
        <v>2.4118847565087975E-2</v>
      </c>
      <c r="AU87" s="14">
        <f t="shared" si="65"/>
        <v>-0.13814335563181679</v>
      </c>
      <c r="AV87" s="14">
        <f t="shared" si="66"/>
        <v>-3.3223903079125705E-2</v>
      </c>
      <c r="AW87" s="6"/>
      <c r="AX87" s="47"/>
      <c r="AY87" s="11"/>
      <c r="AZ87" s="14"/>
      <c r="BA87" s="14"/>
      <c r="BB87" s="14"/>
      <c r="BC87" s="14"/>
    </row>
    <row r="88" spans="1:55" x14ac:dyDescent="0.2">
      <c r="A88" s="6" t="s">
        <v>218</v>
      </c>
      <c r="B88" s="8">
        <v>24979</v>
      </c>
      <c r="C88" s="8">
        <v>15746</v>
      </c>
      <c r="D88" s="8">
        <v>4860</v>
      </c>
      <c r="E88" s="8">
        <v>5566</v>
      </c>
      <c r="F88" s="8">
        <v>-991</v>
      </c>
      <c r="G88" s="8">
        <v>14622</v>
      </c>
      <c r="H88" s="8">
        <v>1666</v>
      </c>
      <c r="I88" s="8"/>
      <c r="J88" s="8"/>
      <c r="K88" s="12">
        <v>12.1</v>
      </c>
      <c r="L88" s="10">
        <f t="shared" si="39"/>
        <v>206438.01652892563</v>
      </c>
      <c r="M88" s="10">
        <f t="shared" si="43"/>
        <v>130132.23140495869</v>
      </c>
      <c r="N88" s="10">
        <f t="shared" si="44"/>
        <v>40165.289256198346</v>
      </c>
      <c r="O88" s="10">
        <f t="shared" si="45"/>
        <v>46000</v>
      </c>
      <c r="P88" s="10">
        <f t="shared" si="46"/>
        <v>-8190.0826446280998</v>
      </c>
      <c r="Q88" s="10">
        <f t="shared" si="47"/>
        <v>120842.97520661158</v>
      </c>
      <c r="R88" s="10">
        <f t="shared" si="48"/>
        <v>13768.595041322315</v>
      </c>
      <c r="S88" s="13">
        <f t="shared" si="49"/>
        <v>12.237755484238042</v>
      </c>
      <c r="T88" s="13">
        <f t="shared" si="50"/>
        <v>11.776306377129808</v>
      </c>
      <c r="U88" s="14">
        <f t="shared" si="51"/>
        <v>10.600758450279935</v>
      </c>
      <c r="V88" s="14">
        <f t="shared" si="52"/>
        <v>10.736396675471232</v>
      </c>
      <c r="W88" s="14">
        <f t="shared" si="40"/>
        <v>11.702247256238657</v>
      </c>
      <c r="X88" s="14">
        <f t="shared" si="41"/>
        <v>9.5301455561121848</v>
      </c>
      <c r="Y88" s="14">
        <f t="shared" si="42"/>
        <v>2.4932054526026954</v>
      </c>
      <c r="Z88">
        <v>80</v>
      </c>
      <c r="AA88" s="14">
        <f t="shared" si="53"/>
        <v>12.207840623983035</v>
      </c>
      <c r="AB88" s="14">
        <f t="shared" si="54"/>
        <v>11.754455988198055</v>
      </c>
      <c r="AC88" s="14">
        <f t="shared" si="55"/>
        <v>10.447209296131357</v>
      </c>
      <c r="AD88" s="14">
        <f t="shared" si="56"/>
        <v>10.543983295333916</v>
      </c>
      <c r="AE88" s="14">
        <f t="shared" si="57"/>
        <v>11.588463535973093</v>
      </c>
      <c r="AF88" s="14">
        <f t="shared" si="58"/>
        <v>9.9135210990401195</v>
      </c>
      <c r="AG88" s="14">
        <f t="shared" si="59"/>
        <v>2.6145363776046056</v>
      </c>
      <c r="AH88">
        <f t="shared" si="67"/>
        <v>12.237673644901234</v>
      </c>
      <c r="AI88">
        <v>12.249104946283952</v>
      </c>
      <c r="AJ88">
        <v>11.764049023302189</v>
      </c>
      <c r="AK88">
        <v>10.565130843223534</v>
      </c>
      <c r="AL88">
        <v>10.709640806342547</v>
      </c>
      <c r="AM88">
        <v>11.674493260139721</v>
      </c>
      <c r="AN88">
        <v>9.7189739708774123</v>
      </c>
      <c r="AO88">
        <v>2.5043764874582717</v>
      </c>
      <c r="AP88" s="14">
        <f t="shared" si="60"/>
        <v>-1.134946204591003E-2</v>
      </c>
      <c r="AQ88" s="14">
        <f t="shared" si="61"/>
        <v>1.225735382761961E-2</v>
      </c>
      <c r="AR88" s="14">
        <f t="shared" si="62"/>
        <v>3.5627607056401445E-2</v>
      </c>
      <c r="AS88" s="14">
        <f t="shared" si="63"/>
        <v>2.6755869128685106E-2</v>
      </c>
      <c r="AT88" s="14">
        <f t="shared" si="64"/>
        <v>2.7753996098935474E-2</v>
      </c>
      <c r="AU88" s="14">
        <f t="shared" si="65"/>
        <v>-0.18882841476522749</v>
      </c>
      <c r="AV88" s="14">
        <f t="shared" si="66"/>
        <v>-1.1171034855576245E-2</v>
      </c>
      <c r="AW88" s="6"/>
      <c r="AX88" s="47"/>
      <c r="AY88" s="12"/>
      <c r="AZ88" s="14"/>
      <c r="BA88" s="14"/>
      <c r="BB88" s="14"/>
      <c r="BC88" s="14"/>
    </row>
    <row r="89" spans="1:55" x14ac:dyDescent="0.2">
      <c r="A89" s="6" t="s">
        <v>219</v>
      </c>
      <c r="B89" s="7">
        <v>26799</v>
      </c>
      <c r="C89" s="7">
        <v>16776</v>
      </c>
      <c r="D89" s="7">
        <v>5549</v>
      </c>
      <c r="E89" s="7">
        <v>5552</v>
      </c>
      <c r="F89" s="7">
        <v>-525</v>
      </c>
      <c r="G89" s="7">
        <v>16236</v>
      </c>
      <c r="H89" s="7">
        <v>1780</v>
      </c>
      <c r="I89" s="7"/>
      <c r="J89" s="7"/>
      <c r="K89" s="11">
        <v>12.9</v>
      </c>
      <c r="L89" s="10">
        <f t="shared" si="39"/>
        <v>207744.18604651163</v>
      </c>
      <c r="M89" s="10">
        <f t="shared" si="43"/>
        <v>130046.51162790698</v>
      </c>
      <c r="N89" s="10">
        <f t="shared" si="44"/>
        <v>43015.503875968992</v>
      </c>
      <c r="O89" s="10">
        <f t="shared" si="45"/>
        <v>43038.759689922481</v>
      </c>
      <c r="P89" s="10">
        <f t="shared" si="46"/>
        <v>-4069.7674418604652</v>
      </c>
      <c r="Q89" s="10">
        <f t="shared" si="47"/>
        <v>125860.46511627907</v>
      </c>
      <c r="R89" s="10">
        <f t="shared" si="48"/>
        <v>13798.449612403101</v>
      </c>
      <c r="S89" s="13">
        <f t="shared" si="49"/>
        <v>12.244062726990414</v>
      </c>
      <c r="T89" s="13">
        <f t="shared" si="50"/>
        <v>11.775647447202221</v>
      </c>
      <c r="U89" s="14">
        <f t="shared" si="51"/>
        <v>10.669315884946366</v>
      </c>
      <c r="V89" s="14">
        <f t="shared" si="52"/>
        <v>10.669856376807106</v>
      </c>
      <c r="W89" s="14">
        <f t="shared" si="40"/>
        <v>11.742929152579253</v>
      </c>
      <c r="X89" s="14">
        <f t="shared" si="41"/>
        <v>9.5323115179065958</v>
      </c>
      <c r="Y89" s="14">
        <f t="shared" si="42"/>
        <v>2.5572273113676265</v>
      </c>
      <c r="Z89">
        <v>81</v>
      </c>
      <c r="AA89" s="14">
        <f t="shared" si="53"/>
        <v>12.21383424679428</v>
      </c>
      <c r="AB89" s="14">
        <f t="shared" si="54"/>
        <v>11.760467141170475</v>
      </c>
      <c r="AC89" s="14">
        <f t="shared" si="55"/>
        <v>10.454050786693777</v>
      </c>
      <c r="AD89" s="14">
        <f t="shared" si="56"/>
        <v>10.549608776863941</v>
      </c>
      <c r="AE89" s="14">
        <f t="shared" si="57"/>
        <v>11.593658581633813</v>
      </c>
      <c r="AF89" s="14">
        <f t="shared" si="58"/>
        <v>9.9198789217495982</v>
      </c>
      <c r="AG89" s="14">
        <f t="shared" si="59"/>
        <v>2.6286714699154481</v>
      </c>
      <c r="AH89">
        <f t="shared" si="67"/>
        <v>12.238221500709921</v>
      </c>
      <c r="AI89">
        <v>12.25270006081958</v>
      </c>
      <c r="AJ89">
        <v>11.767538583527253</v>
      </c>
      <c r="AK89">
        <v>10.576005248056019</v>
      </c>
      <c r="AL89">
        <v>10.706633271618131</v>
      </c>
      <c r="AM89">
        <v>11.679782716826464</v>
      </c>
      <c r="AN89">
        <v>9.7150362966631771</v>
      </c>
      <c r="AO89">
        <v>2.5425111286128068</v>
      </c>
      <c r="AP89" s="14">
        <f t="shared" si="60"/>
        <v>-8.6373338291654278E-3</v>
      </c>
      <c r="AQ89" s="14">
        <f t="shared" si="61"/>
        <v>8.1088636749679921E-3</v>
      </c>
      <c r="AR89" s="14">
        <f t="shared" si="62"/>
        <v>9.3310636890347354E-2</v>
      </c>
      <c r="AS89" s="14">
        <f t="shared" si="63"/>
        <v>-3.6776894811024974E-2</v>
      </c>
      <c r="AT89" s="14">
        <f t="shared" si="64"/>
        <v>6.3146435752788221E-2</v>
      </c>
      <c r="AU89" s="14">
        <f t="shared" si="65"/>
        <v>-0.18272477875658133</v>
      </c>
      <c r="AV89" s="14">
        <f t="shared" si="66"/>
        <v>1.4716182754819673E-2</v>
      </c>
      <c r="AW89" s="6"/>
      <c r="AX89" s="47"/>
      <c r="AY89" s="11"/>
      <c r="AZ89" s="14"/>
      <c r="BA89" s="14"/>
      <c r="BB89" s="14"/>
      <c r="BC89" s="14"/>
    </row>
    <row r="90" spans="1:55" x14ac:dyDescent="0.2">
      <c r="A90" s="6" t="s">
        <v>220</v>
      </c>
      <c r="B90" s="8">
        <v>28112</v>
      </c>
      <c r="C90" s="8">
        <v>17719</v>
      </c>
      <c r="D90" s="8">
        <v>5688</v>
      </c>
      <c r="E90" s="8">
        <v>5853</v>
      </c>
      <c r="F90" s="8">
        <v>-295</v>
      </c>
      <c r="G90" s="8">
        <v>16711</v>
      </c>
      <c r="H90" s="8">
        <v>2050</v>
      </c>
      <c r="I90" s="8"/>
      <c r="J90" s="8"/>
      <c r="K90" s="12">
        <v>13.8</v>
      </c>
      <c r="L90" s="10">
        <f t="shared" si="39"/>
        <v>203710.14492753622</v>
      </c>
      <c r="M90" s="10">
        <f t="shared" si="43"/>
        <v>128398.55072463768</v>
      </c>
      <c r="N90" s="10">
        <f t="shared" si="44"/>
        <v>41217.391304347824</v>
      </c>
      <c r="O90" s="10">
        <f t="shared" si="45"/>
        <v>42413.043478260865</v>
      </c>
      <c r="P90" s="10">
        <f t="shared" si="46"/>
        <v>-2137.6811594202895</v>
      </c>
      <c r="Q90" s="10">
        <f t="shared" si="47"/>
        <v>121094.20289855072</v>
      </c>
      <c r="R90" s="10">
        <f t="shared" si="48"/>
        <v>14855.072463768116</v>
      </c>
      <c r="S90" s="13">
        <f t="shared" si="49"/>
        <v>12.224453404251811</v>
      </c>
      <c r="T90" s="13">
        <f t="shared" si="50"/>
        <v>11.762894382983001</v>
      </c>
      <c r="U90" s="14">
        <f t="shared" si="51"/>
        <v>10.626615565308009</v>
      </c>
      <c r="V90" s="14">
        <f t="shared" si="52"/>
        <v>10.655211223116153</v>
      </c>
      <c r="W90" s="14">
        <f t="shared" si="40"/>
        <v>11.704324058028314</v>
      </c>
      <c r="X90" s="14">
        <f t="shared" si="41"/>
        <v>9.6060966659573861</v>
      </c>
      <c r="Y90" s="14">
        <f t="shared" si="42"/>
        <v>2.6246685921631592</v>
      </c>
      <c r="Z90">
        <v>82</v>
      </c>
      <c r="AA90" s="14">
        <f t="shared" si="53"/>
        <v>12.219827869605522</v>
      </c>
      <c r="AB90" s="14">
        <f t="shared" si="54"/>
        <v>11.766478294142894</v>
      </c>
      <c r="AC90" s="14">
        <f t="shared" si="55"/>
        <v>10.4608922772562</v>
      </c>
      <c r="AD90" s="14">
        <f t="shared" si="56"/>
        <v>10.555234258393964</v>
      </c>
      <c r="AE90" s="14">
        <f t="shared" si="57"/>
        <v>11.598853627294531</v>
      </c>
      <c r="AF90" s="14">
        <f t="shared" si="58"/>
        <v>9.9262367444590769</v>
      </c>
      <c r="AG90" s="14">
        <f t="shared" si="59"/>
        <v>2.6428065622262902</v>
      </c>
      <c r="AH90">
        <f t="shared" si="67"/>
        <v>12.237983904992843</v>
      </c>
      <c r="AI90">
        <v>12.256311689347269</v>
      </c>
      <c r="AJ90">
        <v>11.770788353280912</v>
      </c>
      <c r="AK90">
        <v>10.586013103664685</v>
      </c>
      <c r="AL90">
        <v>10.703407217476411</v>
      </c>
      <c r="AM90">
        <v>11.684405618190162</v>
      </c>
      <c r="AN90">
        <v>9.7137821559036137</v>
      </c>
      <c r="AO90">
        <v>2.5810436914209745</v>
      </c>
      <c r="AP90" s="14">
        <f t="shared" si="60"/>
        <v>-3.1858285095458072E-2</v>
      </c>
      <c r="AQ90" s="14">
        <f t="shared" si="61"/>
        <v>-7.893970297910613E-3</v>
      </c>
      <c r="AR90" s="14">
        <f t="shared" si="62"/>
        <v>4.0602461643324261E-2</v>
      </c>
      <c r="AS90" s="14">
        <f t="shared" si="63"/>
        <v>-4.8195994360257899E-2</v>
      </c>
      <c r="AT90" s="14">
        <f t="shared" si="64"/>
        <v>1.9918439838152224E-2</v>
      </c>
      <c r="AU90" s="14">
        <f t="shared" si="65"/>
        <v>-0.10768548994622762</v>
      </c>
      <c r="AV90" s="14">
        <f t="shared" si="66"/>
        <v>4.3624900742184725E-2</v>
      </c>
      <c r="AW90" s="6"/>
      <c r="AX90" s="47"/>
      <c r="AY90" s="12"/>
      <c r="AZ90" s="14"/>
      <c r="BA90" s="14"/>
      <c r="BB90" s="14"/>
      <c r="BC90" s="14"/>
    </row>
    <row r="91" spans="1:55" x14ac:dyDescent="0.2">
      <c r="A91" s="6" t="s">
        <v>221</v>
      </c>
      <c r="B91" s="7">
        <v>29242</v>
      </c>
      <c r="C91" s="7">
        <v>18241</v>
      </c>
      <c r="D91" s="7">
        <v>6043</v>
      </c>
      <c r="E91" s="7">
        <v>6106</v>
      </c>
      <c r="F91" s="7">
        <v>-669</v>
      </c>
      <c r="G91" s="7">
        <v>17761</v>
      </c>
      <c r="H91" s="7">
        <v>2231</v>
      </c>
      <c r="I91" s="7"/>
      <c r="J91" s="7"/>
      <c r="K91" s="11">
        <v>14.4</v>
      </c>
      <c r="L91" s="10">
        <f t="shared" si="39"/>
        <v>203069.44444444444</v>
      </c>
      <c r="M91" s="10">
        <f t="shared" si="43"/>
        <v>126673.61111111111</v>
      </c>
      <c r="N91" s="10">
        <f t="shared" si="44"/>
        <v>41965.277777777774</v>
      </c>
      <c r="O91" s="10">
        <f t="shared" si="45"/>
        <v>42402.777777777774</v>
      </c>
      <c r="P91" s="10">
        <f t="shared" si="46"/>
        <v>-4645.833333333333</v>
      </c>
      <c r="Q91" s="10">
        <f t="shared" si="47"/>
        <v>123340.27777777778</v>
      </c>
      <c r="R91" s="10">
        <f t="shared" si="48"/>
        <v>15493.055555555555</v>
      </c>
      <c r="S91" s="13">
        <f t="shared" si="49"/>
        <v>12.221303290383519</v>
      </c>
      <c r="T91" s="13">
        <f t="shared" si="50"/>
        <v>11.749369066093051</v>
      </c>
      <c r="U91" s="14">
        <f t="shared" si="51"/>
        <v>10.644597835767694</v>
      </c>
      <c r="V91" s="14">
        <f t="shared" si="52"/>
        <v>10.654969152700959</v>
      </c>
      <c r="W91" s="14">
        <f t="shared" si="40"/>
        <v>11.722702300673463</v>
      </c>
      <c r="X91" s="14">
        <f t="shared" si="41"/>
        <v>9.6481471738386695</v>
      </c>
      <c r="Y91" s="14">
        <f t="shared" si="42"/>
        <v>2.6672282065819548</v>
      </c>
      <c r="Z91">
        <v>83</v>
      </c>
      <c r="AA91" s="14">
        <f t="shared" si="53"/>
        <v>12.225821492416767</v>
      </c>
      <c r="AB91" s="14">
        <f t="shared" si="54"/>
        <v>11.772489447115316</v>
      </c>
      <c r="AC91" s="14">
        <f t="shared" si="55"/>
        <v>10.46773376781862</v>
      </c>
      <c r="AD91" s="14">
        <f t="shared" si="56"/>
        <v>10.560859739923988</v>
      </c>
      <c r="AE91" s="14">
        <f t="shared" si="57"/>
        <v>11.604048672955249</v>
      </c>
      <c r="AF91" s="14">
        <f t="shared" si="58"/>
        <v>9.9325945671685556</v>
      </c>
      <c r="AG91" s="14">
        <f t="shared" si="59"/>
        <v>2.6569416545371327</v>
      </c>
      <c r="AH91">
        <f t="shared" si="67"/>
        <v>12.237056863727375</v>
      </c>
      <c r="AI91">
        <v>12.260008508930724</v>
      </c>
      <c r="AJ91">
        <v>11.773875575782052</v>
      </c>
      <c r="AK91">
        <v>10.595105078652965</v>
      </c>
      <c r="AL91">
        <v>10.700189293861499</v>
      </c>
      <c r="AM91">
        <v>11.688372262718103</v>
      </c>
      <c r="AN91">
        <v>9.7152153625234714</v>
      </c>
      <c r="AO91">
        <v>2.6197858829747904</v>
      </c>
      <c r="AP91" s="14">
        <f t="shared" si="60"/>
        <v>-3.8705218547205433E-2</v>
      </c>
      <c r="AQ91" s="14">
        <f t="shared" si="61"/>
        <v>-2.4506509689000922E-2</v>
      </c>
      <c r="AR91" s="14">
        <f t="shared" si="62"/>
        <v>4.9492757114729002E-2</v>
      </c>
      <c r="AS91" s="14">
        <f t="shared" si="63"/>
        <v>-4.522014116053974E-2</v>
      </c>
      <c r="AT91" s="14">
        <f t="shared" si="64"/>
        <v>3.4330037955360382E-2</v>
      </c>
      <c r="AU91" s="14">
        <f t="shared" si="65"/>
        <v>-6.706818868480191E-2</v>
      </c>
      <c r="AV91" s="14">
        <f t="shared" si="66"/>
        <v>4.7442323607164383E-2</v>
      </c>
      <c r="AW91" s="6"/>
      <c r="AX91" s="47"/>
      <c r="AY91" s="11"/>
      <c r="AZ91" s="14"/>
      <c r="BA91" s="14"/>
      <c r="BB91" s="14"/>
      <c r="BC91" s="14"/>
    </row>
    <row r="92" spans="1:55" x14ac:dyDescent="0.2">
      <c r="A92" s="6" t="s">
        <v>222</v>
      </c>
      <c r="B92" s="8">
        <v>30874</v>
      </c>
      <c r="C92" s="8">
        <v>19012</v>
      </c>
      <c r="D92" s="8">
        <v>6314</v>
      </c>
      <c r="E92" s="8">
        <v>6107</v>
      </c>
      <c r="F92" s="8">
        <v>-226</v>
      </c>
      <c r="G92" s="8">
        <v>18161</v>
      </c>
      <c r="H92" s="8">
        <v>2273</v>
      </c>
      <c r="I92" s="8"/>
      <c r="J92" s="8"/>
      <c r="K92" s="12">
        <v>15</v>
      </c>
      <c r="L92" s="10">
        <f t="shared" si="39"/>
        <v>205826.66666666666</v>
      </c>
      <c r="M92" s="10">
        <f t="shared" si="43"/>
        <v>126746.66666666667</v>
      </c>
      <c r="N92" s="10">
        <f t="shared" si="44"/>
        <v>42093.333333333336</v>
      </c>
      <c r="O92" s="10">
        <f t="shared" si="45"/>
        <v>40713.333333333336</v>
      </c>
      <c r="P92" s="10">
        <f t="shared" si="46"/>
        <v>-1506.6666666666667</v>
      </c>
      <c r="Q92" s="10">
        <f t="shared" si="47"/>
        <v>121073.33333333333</v>
      </c>
      <c r="R92" s="10">
        <f t="shared" si="48"/>
        <v>15153.333333333334</v>
      </c>
      <c r="S92" s="13">
        <f t="shared" si="49"/>
        <v>12.234789669627668</v>
      </c>
      <c r="T92" s="13">
        <f t="shared" si="50"/>
        <v>11.749945622619782</v>
      </c>
      <c r="U92" s="14">
        <f t="shared" si="51"/>
        <v>10.647644654003818</v>
      </c>
      <c r="V92" s="14">
        <f t="shared" si="52"/>
        <v>10.614310918109016</v>
      </c>
      <c r="W92" s="14">
        <f t="shared" si="40"/>
        <v>11.704151701604379</v>
      </c>
      <c r="X92" s="14">
        <f t="shared" si="41"/>
        <v>9.6259758087384242</v>
      </c>
      <c r="Y92" s="14">
        <f t="shared" si="42"/>
        <v>2.7080502011022101</v>
      </c>
      <c r="Z92">
        <v>84</v>
      </c>
      <c r="AA92" s="14">
        <f t="shared" si="53"/>
        <v>12.231815115228009</v>
      </c>
      <c r="AB92" s="14">
        <f t="shared" si="54"/>
        <v>11.778500600087735</v>
      </c>
      <c r="AC92" s="14">
        <f t="shared" si="55"/>
        <v>10.474575258381041</v>
      </c>
      <c r="AD92" s="14">
        <f t="shared" si="56"/>
        <v>10.566485221454013</v>
      </c>
      <c r="AE92" s="14">
        <f t="shared" si="57"/>
        <v>11.60924371861597</v>
      </c>
      <c r="AF92" s="14">
        <f t="shared" si="58"/>
        <v>9.9389523898780343</v>
      </c>
      <c r="AG92" s="14">
        <f t="shared" si="59"/>
        <v>2.6710767468479748</v>
      </c>
      <c r="AH92">
        <f t="shared" si="67"/>
        <v>12.239844637224875</v>
      </c>
      <c r="AI92">
        <v>12.263839285205464</v>
      </c>
      <c r="AJ92">
        <v>11.776872560518125</v>
      </c>
      <c r="AK92">
        <v>10.603257218162817</v>
      </c>
      <c r="AL92">
        <v>10.69717602822103</v>
      </c>
      <c r="AM92">
        <v>11.691705397922473</v>
      </c>
      <c r="AN92">
        <v>9.719272427016282</v>
      </c>
      <c r="AO92">
        <v>2.658576675929234</v>
      </c>
      <c r="AP92" s="14">
        <f t="shared" si="60"/>
        <v>-2.9049615577795507E-2</v>
      </c>
      <c r="AQ92" s="14">
        <f t="shared" si="61"/>
        <v>-2.6926937898343439E-2</v>
      </c>
      <c r="AR92" s="14">
        <f t="shared" si="62"/>
        <v>4.4387435841001022E-2</v>
      </c>
      <c r="AS92" s="14">
        <f t="shared" si="63"/>
        <v>-8.2865110112013696E-2</v>
      </c>
      <c r="AT92" s="14">
        <f t="shared" si="64"/>
        <v>1.2446303681906912E-2</v>
      </c>
      <c r="AU92" s="14">
        <f t="shared" si="65"/>
        <v>-9.3296618277857846E-2</v>
      </c>
      <c r="AV92" s="14">
        <f t="shared" si="66"/>
        <v>4.9473525172976096E-2</v>
      </c>
      <c r="AW92" s="6"/>
      <c r="AX92" s="47"/>
      <c r="AY92" s="12"/>
      <c r="AZ92" s="14"/>
      <c r="BA92" s="14"/>
      <c r="BB92" s="14"/>
      <c r="BC92" s="14"/>
    </row>
    <row r="93" spans="1:55" x14ac:dyDescent="0.2">
      <c r="A93" s="6" t="s">
        <v>223</v>
      </c>
      <c r="B93" s="7">
        <v>32430</v>
      </c>
      <c r="C93" s="7">
        <v>19900</v>
      </c>
      <c r="D93" s="7">
        <v>6553</v>
      </c>
      <c r="E93" s="7">
        <v>6466</v>
      </c>
      <c r="F93" s="7">
        <v>98</v>
      </c>
      <c r="G93" s="7">
        <v>18704</v>
      </c>
      <c r="H93" s="7">
        <v>2603</v>
      </c>
      <c r="I93" s="7"/>
      <c r="J93" s="7"/>
      <c r="K93" s="11">
        <v>15.5</v>
      </c>
      <c r="L93" s="10">
        <f t="shared" si="39"/>
        <v>209225.80645161291</v>
      </c>
      <c r="M93" s="10">
        <f t="shared" si="43"/>
        <v>128387.09677419355</v>
      </c>
      <c r="N93" s="10">
        <f t="shared" si="44"/>
        <v>42277.419354838712</v>
      </c>
      <c r="O93" s="10">
        <f t="shared" si="45"/>
        <v>41716.129032258068</v>
      </c>
      <c r="P93" s="10">
        <f t="shared" si="46"/>
        <v>632.25806451612902</v>
      </c>
      <c r="Q93" s="10">
        <f t="shared" si="47"/>
        <v>120670.96774193548</v>
      </c>
      <c r="R93" s="10">
        <f t="shared" si="48"/>
        <v>16793.548387096773</v>
      </c>
      <c r="S93" s="13">
        <f t="shared" si="49"/>
        <v>12.251169361364255</v>
      </c>
      <c r="T93" s="13">
        <f t="shared" si="50"/>
        <v>11.762805172775474</v>
      </c>
      <c r="U93" s="14">
        <f t="shared" si="51"/>
        <v>10.652008401102387</v>
      </c>
      <c r="V93" s="14">
        <f t="shared" si="52"/>
        <v>10.638643120348268</v>
      </c>
      <c r="W93" s="14">
        <f t="shared" si="40"/>
        <v>11.70082284577474</v>
      </c>
      <c r="X93" s="14">
        <f t="shared" si="41"/>
        <v>9.7287500670574563</v>
      </c>
      <c r="Y93" s="14">
        <f t="shared" si="42"/>
        <v>2.7408400239252009</v>
      </c>
      <c r="Z93">
        <v>85</v>
      </c>
      <c r="AA93" s="14">
        <f t="shared" si="53"/>
        <v>12.237808738039252</v>
      </c>
      <c r="AB93" s="14">
        <f t="shared" si="54"/>
        <v>11.784511753060155</v>
      </c>
      <c r="AC93" s="14">
        <f t="shared" si="55"/>
        <v>10.481416748943463</v>
      </c>
      <c r="AD93" s="14">
        <f t="shared" si="56"/>
        <v>10.572110702984036</v>
      </c>
      <c r="AE93" s="14">
        <f t="shared" si="57"/>
        <v>11.614438764276688</v>
      </c>
      <c r="AF93" s="14">
        <f t="shared" si="58"/>
        <v>9.9453102125875112</v>
      </c>
      <c r="AG93" s="14">
        <f t="shared" si="59"/>
        <v>2.6852118391588169</v>
      </c>
      <c r="AH93">
        <f t="shared" si="67"/>
        <v>12.245135428189789</v>
      </c>
      <c r="AI93">
        <v>12.267828593045412</v>
      </c>
      <c r="AJ93">
        <v>11.779836300408029</v>
      </c>
      <c r="AK93">
        <v>10.610476500309394</v>
      </c>
      <c r="AL93">
        <v>10.694535685414413</v>
      </c>
      <c r="AM93">
        <v>11.694449227589178</v>
      </c>
      <c r="AN93">
        <v>9.7258479422576478</v>
      </c>
      <c r="AO93">
        <v>2.6972846943915387</v>
      </c>
      <c r="AP93" s="14">
        <f t="shared" si="60"/>
        <v>-1.6659231681156683E-2</v>
      </c>
      <c r="AQ93" s="14">
        <f t="shared" si="61"/>
        <v>-1.7031127632554544E-2</v>
      </c>
      <c r="AR93" s="14">
        <f t="shared" si="62"/>
        <v>4.1531900792993071E-2</v>
      </c>
      <c r="AS93" s="14">
        <f t="shared" si="63"/>
        <v>-5.5892565066145039E-2</v>
      </c>
      <c r="AT93" s="14">
        <f t="shared" si="64"/>
        <v>6.3736181855613694E-3</v>
      </c>
      <c r="AU93" s="14">
        <f t="shared" si="65"/>
        <v>2.9021247998084476E-3</v>
      </c>
      <c r="AV93" s="14">
        <f t="shared" si="66"/>
        <v>4.3555329533662146E-2</v>
      </c>
      <c r="AW93" s="6"/>
      <c r="AX93" s="47"/>
      <c r="AY93" s="11"/>
      <c r="AZ93" s="14"/>
      <c r="BA93" s="14"/>
      <c r="BB93" s="14"/>
      <c r="BC93" s="14"/>
    </row>
    <row r="94" spans="1:55" x14ac:dyDescent="0.2">
      <c r="A94" s="6" t="s">
        <v>224</v>
      </c>
      <c r="B94" s="8">
        <v>33299</v>
      </c>
      <c r="C94" s="8">
        <v>20520</v>
      </c>
      <c r="D94" s="8">
        <v>6899</v>
      </c>
      <c r="E94" s="8">
        <v>6655</v>
      </c>
      <c r="F94" s="8">
        <v>-446</v>
      </c>
      <c r="G94" s="8">
        <v>19325</v>
      </c>
      <c r="H94" s="8">
        <v>2425</v>
      </c>
      <c r="I94" s="8"/>
      <c r="J94" s="8"/>
      <c r="K94" s="12">
        <v>16</v>
      </c>
      <c r="L94" s="10">
        <f t="shared" si="39"/>
        <v>208118.75</v>
      </c>
      <c r="M94" s="10">
        <f t="shared" si="43"/>
        <v>128250</v>
      </c>
      <c r="N94" s="10">
        <f t="shared" si="44"/>
        <v>43118.75</v>
      </c>
      <c r="O94" s="10">
        <f t="shared" si="45"/>
        <v>41593.75</v>
      </c>
      <c r="P94" s="10">
        <f t="shared" si="46"/>
        <v>-2787.5</v>
      </c>
      <c r="Q94" s="10">
        <f t="shared" si="47"/>
        <v>120781.25</v>
      </c>
      <c r="R94" s="10">
        <f t="shared" si="48"/>
        <v>15156.25</v>
      </c>
      <c r="S94" s="13">
        <f t="shared" si="49"/>
        <v>12.245864109235905</v>
      </c>
      <c r="T94" s="13">
        <f t="shared" si="50"/>
        <v>11.761736763033015</v>
      </c>
      <c r="U94" s="14">
        <f t="shared" si="51"/>
        <v>10.671713216294419</v>
      </c>
      <c r="V94" s="14">
        <f t="shared" si="52"/>
        <v>10.635705194577522</v>
      </c>
      <c r="W94" s="14">
        <f t="shared" si="40"/>
        <v>11.701736337203933</v>
      </c>
      <c r="X94" s="14">
        <f t="shared" si="41"/>
        <v>9.626168267119894</v>
      </c>
      <c r="Y94" s="14">
        <f t="shared" si="42"/>
        <v>2.7725887222397811</v>
      </c>
      <c r="Z94">
        <v>86</v>
      </c>
      <c r="AA94" s="14">
        <f t="shared" si="53"/>
        <v>12.243802360850497</v>
      </c>
      <c r="AB94" s="14">
        <f t="shared" si="54"/>
        <v>11.790522906032574</v>
      </c>
      <c r="AC94" s="14">
        <f t="shared" si="55"/>
        <v>10.488258239505884</v>
      </c>
      <c r="AD94" s="14">
        <f t="shared" si="56"/>
        <v>10.577736184514061</v>
      </c>
      <c r="AE94" s="14">
        <f t="shared" si="57"/>
        <v>11.619633809937406</v>
      </c>
      <c r="AF94" s="14">
        <f t="shared" si="58"/>
        <v>9.95166803529699</v>
      </c>
      <c r="AG94" s="14">
        <f t="shared" si="59"/>
        <v>2.699346931469659</v>
      </c>
      <c r="AH94">
        <f t="shared" si="67"/>
        <v>12.25347021561298</v>
      </c>
      <c r="AI94">
        <v>12.271982851314757</v>
      </c>
      <c r="AJ94">
        <v>11.78280695903447</v>
      </c>
      <c r="AK94">
        <v>10.616797645355252</v>
      </c>
      <c r="AL94">
        <v>10.692384739607238</v>
      </c>
      <c r="AM94">
        <v>11.696655734443928</v>
      </c>
      <c r="AN94">
        <v>9.7347781907367477</v>
      </c>
      <c r="AO94">
        <v>2.7358094834221713</v>
      </c>
      <c r="AP94" s="14">
        <f t="shared" si="60"/>
        <v>-2.6118742078852009E-2</v>
      </c>
      <c r="AQ94" s="14">
        <f t="shared" si="61"/>
        <v>-2.1070196001454988E-2</v>
      </c>
      <c r="AR94" s="14">
        <f t="shared" si="62"/>
        <v>5.4915570939167324E-2</v>
      </c>
      <c r="AS94" s="14">
        <f t="shared" si="63"/>
        <v>-5.6679545029716394E-2</v>
      </c>
      <c r="AT94" s="14">
        <f t="shared" si="64"/>
        <v>5.080602760004993E-3</v>
      </c>
      <c r="AU94" s="14">
        <f t="shared" si="65"/>
        <v>-0.10860992361685362</v>
      </c>
      <c r="AV94" s="14">
        <f t="shared" si="66"/>
        <v>3.6779238817609805E-2</v>
      </c>
      <c r="AW94" s="6"/>
      <c r="AX94" s="47"/>
      <c r="AY94" s="12"/>
      <c r="AZ94" s="14"/>
      <c r="BA94" s="14"/>
      <c r="BB94" s="14"/>
      <c r="BC94" s="14"/>
    </row>
    <row r="95" spans="1:55" x14ac:dyDescent="0.2">
      <c r="A95" s="6" t="s">
        <v>225</v>
      </c>
      <c r="B95" s="7">
        <v>34523</v>
      </c>
      <c r="C95" s="7">
        <v>21273</v>
      </c>
      <c r="D95" s="7">
        <v>7012</v>
      </c>
      <c r="E95" s="7">
        <v>6829</v>
      </c>
      <c r="F95" s="7">
        <v>-528</v>
      </c>
      <c r="G95" s="7">
        <v>19892</v>
      </c>
      <c r="H95" s="7">
        <v>2618</v>
      </c>
      <c r="I95" s="7"/>
      <c r="J95" s="7"/>
      <c r="K95" s="11">
        <v>16.399999999999999</v>
      </c>
      <c r="L95" s="10">
        <f t="shared" si="39"/>
        <v>210506.09756097564</v>
      </c>
      <c r="M95" s="10">
        <f t="shared" si="43"/>
        <v>129713.41463414635</v>
      </c>
      <c r="N95" s="10">
        <f t="shared" si="44"/>
        <v>42756.097560975613</v>
      </c>
      <c r="O95" s="10">
        <f t="shared" si="45"/>
        <v>41640.243902439026</v>
      </c>
      <c r="P95" s="10">
        <f t="shared" si="46"/>
        <v>-3219.5121951219517</v>
      </c>
      <c r="Q95" s="10">
        <f t="shared" si="47"/>
        <v>121292.68292682928</v>
      </c>
      <c r="R95" s="10">
        <f t="shared" si="48"/>
        <v>15963.414634146342</v>
      </c>
      <c r="S95" s="13">
        <f t="shared" si="49"/>
        <v>12.257269898720551</v>
      </c>
      <c r="T95" s="13">
        <f t="shared" si="50"/>
        <v>11.773082793130046</v>
      </c>
      <c r="U95" s="14">
        <f t="shared" si="51"/>
        <v>10.663267097199064</v>
      </c>
      <c r="V95" s="14">
        <f t="shared" si="52"/>
        <v>10.636822380119028</v>
      </c>
      <c r="W95" s="14">
        <f t="shared" si="40"/>
        <v>11.705961770992568</v>
      </c>
      <c r="X95" s="14">
        <f t="shared" si="41"/>
        <v>9.6780547976277838</v>
      </c>
      <c r="Y95" s="14">
        <f t="shared" si="42"/>
        <v>2.7972813348301528</v>
      </c>
      <c r="Z95">
        <v>87</v>
      </c>
      <c r="AA95" s="14">
        <f t="shared" si="53"/>
        <v>12.249795983661739</v>
      </c>
      <c r="AB95" s="14">
        <f t="shared" si="54"/>
        <v>11.796534059004996</v>
      </c>
      <c r="AC95" s="14">
        <f t="shared" si="55"/>
        <v>10.495099730068304</v>
      </c>
      <c r="AD95" s="14">
        <f t="shared" si="56"/>
        <v>10.583361666044084</v>
      </c>
      <c r="AE95" s="14">
        <f t="shared" si="57"/>
        <v>11.624828855598127</v>
      </c>
      <c r="AF95" s="14">
        <f t="shared" si="58"/>
        <v>9.9580258580064687</v>
      </c>
      <c r="AG95" s="14">
        <f t="shared" si="59"/>
        <v>2.7134820237805011</v>
      </c>
      <c r="AH95">
        <f t="shared" si="67"/>
        <v>12.261116701959011</v>
      </c>
      <c r="AI95">
        <v>12.276298066857885</v>
      </c>
      <c r="AJ95">
        <v>11.785814055525384</v>
      </c>
      <c r="AK95">
        <v>10.622281331000938</v>
      </c>
      <c r="AL95">
        <v>10.690804732111925</v>
      </c>
      <c r="AM95">
        <v>11.698380884723791</v>
      </c>
      <c r="AN95">
        <v>9.7459012687707585</v>
      </c>
      <c r="AO95">
        <v>2.7740778101625563</v>
      </c>
      <c r="AP95" s="14">
        <f t="shared" si="60"/>
        <v>-1.9028168137333878E-2</v>
      </c>
      <c r="AQ95" s="14">
        <f t="shared" si="61"/>
        <v>-1.273126239533795E-2</v>
      </c>
      <c r="AR95" s="14">
        <f t="shared" si="62"/>
        <v>4.0985766198126328E-2</v>
      </c>
      <c r="AS95" s="14">
        <f t="shared" si="63"/>
        <v>-5.3982351992896582E-2</v>
      </c>
      <c r="AT95" s="14">
        <f t="shared" si="64"/>
        <v>7.58088626877651E-3</v>
      </c>
      <c r="AU95" s="14">
        <f t="shared" si="65"/>
        <v>-6.7846471142974707E-2</v>
      </c>
      <c r="AV95" s="14">
        <f t="shared" si="66"/>
        <v>2.3203524667596565E-2</v>
      </c>
      <c r="AW95" s="6"/>
      <c r="AX95" s="47"/>
      <c r="AY95" s="11"/>
      <c r="AZ95" s="14"/>
      <c r="BA95" s="14"/>
      <c r="BB95" s="14"/>
      <c r="BC95" s="14"/>
    </row>
    <row r="96" spans="1:55" x14ac:dyDescent="0.2">
      <c r="A96" s="6" t="s">
        <v>226</v>
      </c>
      <c r="B96" s="8">
        <v>36649</v>
      </c>
      <c r="C96" s="8">
        <v>22424</v>
      </c>
      <c r="D96" s="8">
        <v>7133</v>
      </c>
      <c r="E96" s="8">
        <v>7126</v>
      </c>
      <c r="F96" s="8">
        <v>-388</v>
      </c>
      <c r="G96" s="8">
        <v>20451</v>
      </c>
      <c r="H96" s="8">
        <v>2902</v>
      </c>
      <c r="I96" s="8"/>
      <c r="J96" s="8"/>
      <c r="K96" s="12">
        <v>17</v>
      </c>
      <c r="L96" s="10">
        <f t="shared" si="39"/>
        <v>215582.35294117648</v>
      </c>
      <c r="M96" s="10">
        <f t="shared" si="43"/>
        <v>131905.88235294117</v>
      </c>
      <c r="N96" s="10">
        <f t="shared" si="44"/>
        <v>41958.823529411762</v>
      </c>
      <c r="O96" s="10">
        <f t="shared" si="45"/>
        <v>41917.647058823532</v>
      </c>
      <c r="P96" s="10">
        <f t="shared" si="46"/>
        <v>-2282.3529411764707</v>
      </c>
      <c r="Q96" s="10">
        <f t="shared" si="47"/>
        <v>120300</v>
      </c>
      <c r="R96" s="10">
        <f t="shared" si="48"/>
        <v>17070.588235294119</v>
      </c>
      <c r="S96" s="13">
        <f t="shared" si="49"/>
        <v>12.281098263744823</v>
      </c>
      <c r="T96" s="13">
        <f t="shared" si="50"/>
        <v>11.789843934776499</v>
      </c>
      <c r="U96" s="14">
        <f t="shared" si="51"/>
        <v>10.644444024209914</v>
      </c>
      <c r="V96" s="14">
        <f t="shared" si="52"/>
        <v>10.643462188097656</v>
      </c>
      <c r="W96" s="14">
        <f t="shared" si="40"/>
        <v>11.69774390196277</v>
      </c>
      <c r="X96" s="14">
        <f t="shared" si="41"/>
        <v>9.7451122753760089</v>
      </c>
      <c r="Y96" s="14">
        <f t="shared" si="42"/>
        <v>2.8332133440562162</v>
      </c>
      <c r="Z96">
        <v>88</v>
      </c>
      <c r="AA96" s="14">
        <f t="shared" si="53"/>
        <v>12.255789606472984</v>
      </c>
      <c r="AB96" s="14">
        <f t="shared" si="54"/>
        <v>11.802545211977415</v>
      </c>
      <c r="AC96" s="14">
        <f t="shared" si="55"/>
        <v>10.501941220630725</v>
      </c>
      <c r="AD96" s="14">
        <f t="shared" si="56"/>
        <v>10.588987147574107</v>
      </c>
      <c r="AE96" s="14">
        <f t="shared" si="57"/>
        <v>11.630023901258845</v>
      </c>
      <c r="AF96" s="14">
        <f t="shared" si="58"/>
        <v>9.9643836807159474</v>
      </c>
      <c r="AG96" s="14">
        <f t="shared" si="59"/>
        <v>2.7276171160913436</v>
      </c>
      <c r="AH96">
        <f t="shared" si="67"/>
        <v>12.267675860732098</v>
      </c>
      <c r="AI96">
        <v>12.280753922305379</v>
      </c>
      <c r="AJ96">
        <v>11.788873940136201</v>
      </c>
      <c r="AK96">
        <v>10.627022557178835</v>
      </c>
      <c r="AL96">
        <v>10.689841779525247</v>
      </c>
      <c r="AM96">
        <v>11.699683820042566</v>
      </c>
      <c r="AN96">
        <v>9.7589873914745944</v>
      </c>
      <c r="AO96">
        <v>2.812039428778379</v>
      </c>
      <c r="AP96" s="14">
        <f t="shared" si="60"/>
        <v>3.4434143944395146E-4</v>
      </c>
      <c r="AQ96" s="14">
        <f t="shared" si="61"/>
        <v>9.6999464029856597E-4</v>
      </c>
      <c r="AR96" s="14">
        <f t="shared" si="62"/>
        <v>1.7421467031079274E-2</v>
      </c>
      <c r="AS96" s="14">
        <f t="shared" si="63"/>
        <v>-4.6379591427591293E-2</v>
      </c>
      <c r="AT96" s="14">
        <f t="shared" si="64"/>
        <v>-1.939918079795433E-3</v>
      </c>
      <c r="AU96" s="14">
        <f t="shared" si="65"/>
        <v>-1.3875116098585494E-2</v>
      </c>
      <c r="AV96" s="14">
        <f t="shared" si="66"/>
        <v>2.1173915277837185E-2</v>
      </c>
      <c r="AW96" s="6"/>
      <c r="AX96" s="47"/>
      <c r="AY96" s="12"/>
      <c r="AZ96" s="14"/>
      <c r="BA96" s="14"/>
      <c r="BB96" s="14"/>
      <c r="BC96" s="14"/>
    </row>
    <row r="97" spans="1:55" x14ac:dyDescent="0.2">
      <c r="A97" s="6" t="s">
        <v>227</v>
      </c>
      <c r="B97" s="7">
        <v>38007</v>
      </c>
      <c r="C97" s="7">
        <v>23017</v>
      </c>
      <c r="D97" s="7">
        <v>7212</v>
      </c>
      <c r="E97" s="7">
        <v>7022</v>
      </c>
      <c r="F97" s="7">
        <v>-147</v>
      </c>
      <c r="G97" s="7">
        <v>21028</v>
      </c>
      <c r="H97" s="7">
        <v>3048</v>
      </c>
      <c r="I97" s="7"/>
      <c r="J97" s="7"/>
      <c r="K97" s="11">
        <v>17.600000000000001</v>
      </c>
      <c r="L97" s="10">
        <f t="shared" si="39"/>
        <v>215948.86363636362</v>
      </c>
      <c r="M97" s="10">
        <f t="shared" si="43"/>
        <v>130778.40909090907</v>
      </c>
      <c r="N97" s="10">
        <f t="shared" si="44"/>
        <v>40977.272727272721</v>
      </c>
      <c r="O97" s="10">
        <f t="shared" si="45"/>
        <v>39897.727272727272</v>
      </c>
      <c r="P97" s="10">
        <f t="shared" si="46"/>
        <v>-835.22727272727263</v>
      </c>
      <c r="Q97" s="10">
        <f t="shared" si="47"/>
        <v>119477.27272727272</v>
      </c>
      <c r="R97" s="10">
        <f t="shared" si="48"/>
        <v>17318.181818181816</v>
      </c>
      <c r="S97" s="13">
        <f t="shared" si="49"/>
        <v>12.282796916214147</v>
      </c>
      <c r="T97" s="13">
        <f t="shared" si="50"/>
        <v>11.781259636267679</v>
      </c>
      <c r="U97" s="14">
        <f t="shared" si="51"/>
        <v>10.620772868267194</v>
      </c>
      <c r="V97" s="14">
        <f t="shared" si="52"/>
        <v>10.594074640672362</v>
      </c>
      <c r="W97" s="14">
        <f t="shared" si="40"/>
        <v>11.690881445883324</v>
      </c>
      <c r="X97" s="14">
        <f t="shared" si="41"/>
        <v>9.7595122007505228</v>
      </c>
      <c r="Y97" s="14">
        <f t="shared" si="42"/>
        <v>2.8678989020441064</v>
      </c>
      <c r="Z97">
        <v>89</v>
      </c>
      <c r="AA97" s="14">
        <f t="shared" si="53"/>
        <v>12.261783229284227</v>
      </c>
      <c r="AB97" s="14">
        <f t="shared" si="54"/>
        <v>11.808556364949835</v>
      </c>
      <c r="AC97" s="14">
        <f t="shared" si="55"/>
        <v>10.508782711193147</v>
      </c>
      <c r="AD97" s="14">
        <f t="shared" si="56"/>
        <v>10.594612629104132</v>
      </c>
      <c r="AE97" s="14">
        <f t="shared" si="57"/>
        <v>11.635218946919563</v>
      </c>
      <c r="AF97" s="14">
        <f t="shared" si="58"/>
        <v>9.9707415034254261</v>
      </c>
      <c r="AG97" s="14">
        <f t="shared" si="59"/>
        <v>2.7417522084021861</v>
      </c>
      <c r="AH97">
        <f t="shared" si="67"/>
        <v>12.274446182624468</v>
      </c>
      <c r="AI97">
        <v>12.285318207682739</v>
      </c>
      <c r="AJ97">
        <v>11.791995006083356</v>
      </c>
      <c r="AK97">
        <v>10.6311419399252</v>
      </c>
      <c r="AL97">
        <v>10.689508259473985</v>
      </c>
      <c r="AM97">
        <v>11.700628420067963</v>
      </c>
      <c r="AN97">
        <v>9.7737643699187053</v>
      </c>
      <c r="AO97">
        <v>2.8496585956382416</v>
      </c>
      <c r="AP97" s="14">
        <f t="shared" si="60"/>
        <v>-2.521291468591258E-3</v>
      </c>
      <c r="AQ97" s="14">
        <f t="shared" si="61"/>
        <v>-1.0735369815677132E-2</v>
      </c>
      <c r="AR97" s="14">
        <f t="shared" si="62"/>
        <v>-1.036907165800649E-2</v>
      </c>
      <c r="AS97" s="14">
        <f t="shared" si="63"/>
        <v>-9.5433618801623155E-2</v>
      </c>
      <c r="AT97" s="14">
        <f t="shared" si="64"/>
        <v>-9.746974184638546E-3</v>
      </c>
      <c r="AU97" s="14">
        <f t="shared" si="65"/>
        <v>-1.4252169168182505E-2</v>
      </c>
      <c r="AV97" s="14">
        <f t="shared" si="66"/>
        <v>1.8240306405864715E-2</v>
      </c>
      <c r="AW97" s="6"/>
      <c r="AX97" s="47"/>
      <c r="AY97" s="11"/>
      <c r="AZ97" s="14"/>
      <c r="BA97" s="14"/>
      <c r="BB97" s="14"/>
      <c r="BC97" s="14"/>
    </row>
    <row r="98" spans="1:55" x14ac:dyDescent="0.2">
      <c r="A98" s="6" t="s">
        <v>228</v>
      </c>
      <c r="B98" s="8">
        <v>39205</v>
      </c>
      <c r="C98" s="8">
        <v>23714</v>
      </c>
      <c r="D98" s="8">
        <v>7479</v>
      </c>
      <c r="E98" s="8">
        <v>7595</v>
      </c>
      <c r="F98" s="8">
        <v>-19</v>
      </c>
      <c r="G98" s="8">
        <v>21383</v>
      </c>
      <c r="H98" s="8">
        <v>3445</v>
      </c>
      <c r="I98" s="8"/>
      <c r="J98" s="8"/>
      <c r="K98" s="12">
        <v>18.3</v>
      </c>
      <c r="L98" s="10">
        <f t="shared" si="39"/>
        <v>214234.97267759562</v>
      </c>
      <c r="M98" s="10">
        <f t="shared" si="43"/>
        <v>129584.6994535519</v>
      </c>
      <c r="N98" s="10">
        <f t="shared" si="44"/>
        <v>40868.852459016394</v>
      </c>
      <c r="O98" s="10">
        <f t="shared" si="45"/>
        <v>41502.732240437159</v>
      </c>
      <c r="P98" s="10">
        <f t="shared" si="46"/>
        <v>-103.82513661202185</v>
      </c>
      <c r="Q98" s="10">
        <f t="shared" si="47"/>
        <v>116846.99453551912</v>
      </c>
      <c r="R98" s="10">
        <f t="shared" si="48"/>
        <v>18825.136612021855</v>
      </c>
      <c r="S98" s="13">
        <f t="shared" si="49"/>
        <v>12.274828694805738</v>
      </c>
      <c r="T98" s="13">
        <f t="shared" si="50"/>
        <v>11.772089996158732</v>
      </c>
      <c r="U98" s="14">
        <f t="shared" si="51"/>
        <v>10.618123498332384</v>
      </c>
      <c r="V98" s="14">
        <f t="shared" si="52"/>
        <v>10.633514541170589</v>
      </c>
      <c r="W98" s="14">
        <f t="shared" si="40"/>
        <v>11.668620618930351</v>
      </c>
      <c r="X98" s="14">
        <f t="shared" si="41"/>
        <v>9.8429483095884756</v>
      </c>
      <c r="Y98" s="14">
        <f t="shared" si="42"/>
        <v>2.9069010598473755</v>
      </c>
      <c r="Z98">
        <v>90</v>
      </c>
      <c r="AA98" s="14">
        <f t="shared" si="53"/>
        <v>12.267776852095471</v>
      </c>
      <c r="AB98" s="14">
        <f t="shared" si="54"/>
        <v>11.814567517922256</v>
      </c>
      <c r="AC98" s="14">
        <f t="shared" si="55"/>
        <v>10.515624201755568</v>
      </c>
      <c r="AD98" s="14">
        <f t="shared" si="56"/>
        <v>10.600238110634155</v>
      </c>
      <c r="AE98" s="14">
        <f t="shared" si="57"/>
        <v>11.640413992580283</v>
      </c>
      <c r="AF98" s="14">
        <f t="shared" si="58"/>
        <v>9.9770993261349048</v>
      </c>
      <c r="AG98" s="14">
        <f t="shared" si="59"/>
        <v>2.7558873007130282</v>
      </c>
      <c r="AH98">
        <f t="shared" si="67"/>
        <v>12.283391894639461</v>
      </c>
      <c r="AI98">
        <v>12.289958928228863</v>
      </c>
      <c r="AJ98">
        <v>11.795186252829938</v>
      </c>
      <c r="AK98">
        <v>10.634770983693187</v>
      </c>
      <c r="AL98">
        <v>10.689787562340276</v>
      </c>
      <c r="AM98">
        <v>11.701277352018897</v>
      </c>
      <c r="AN98">
        <v>9.7899513432259813</v>
      </c>
      <c r="AO98">
        <v>2.8869128008077958</v>
      </c>
      <c r="AP98" s="14">
        <f t="shared" si="60"/>
        <v>-1.5130233423125361E-2</v>
      </c>
      <c r="AQ98" s="14">
        <f t="shared" si="61"/>
        <v>-2.309625667120585E-2</v>
      </c>
      <c r="AR98" s="14">
        <f t="shared" si="62"/>
        <v>-1.664748536080296E-2</v>
      </c>
      <c r="AS98" s="14">
        <f t="shared" si="63"/>
        <v>-5.6273021169687354E-2</v>
      </c>
      <c r="AT98" s="14">
        <f t="shared" si="64"/>
        <v>-3.2656733088545664E-2</v>
      </c>
      <c r="AU98" s="14">
        <f t="shared" si="65"/>
        <v>5.2996966362494291E-2</v>
      </c>
      <c r="AV98" s="14">
        <f t="shared" si="66"/>
        <v>1.9988259039579681E-2</v>
      </c>
      <c r="AW98" s="6"/>
      <c r="AX98" s="47"/>
      <c r="AY98" s="12"/>
      <c r="AZ98" s="14"/>
      <c r="BA98" s="14"/>
      <c r="BB98" s="14"/>
      <c r="BC98" s="14"/>
    </row>
    <row r="99" spans="1:55" x14ac:dyDescent="0.2">
      <c r="A99" s="6" t="s">
        <v>229</v>
      </c>
      <c r="B99" s="7">
        <v>40298</v>
      </c>
      <c r="C99" s="7">
        <v>24433</v>
      </c>
      <c r="D99" s="7">
        <v>7615</v>
      </c>
      <c r="E99" s="7">
        <v>7873</v>
      </c>
      <c r="F99" s="7">
        <v>717</v>
      </c>
      <c r="G99" s="7">
        <v>21854</v>
      </c>
      <c r="H99" s="7">
        <v>3638</v>
      </c>
      <c r="I99" s="7"/>
      <c r="J99" s="7"/>
      <c r="K99" s="11">
        <v>18.7</v>
      </c>
      <c r="L99" s="10">
        <f t="shared" si="39"/>
        <v>215497.32620320856</v>
      </c>
      <c r="M99" s="10">
        <f t="shared" si="43"/>
        <v>130657.75401069519</v>
      </c>
      <c r="N99" s="10">
        <f t="shared" si="44"/>
        <v>40721.925133689838</v>
      </c>
      <c r="O99" s="10">
        <f t="shared" si="45"/>
        <v>42101.604278074868</v>
      </c>
      <c r="P99" s="10">
        <f t="shared" si="46"/>
        <v>3834.2245989304815</v>
      </c>
      <c r="Q99" s="10">
        <f t="shared" si="47"/>
        <v>116866.31016042781</v>
      </c>
      <c r="R99" s="10">
        <f t="shared" si="48"/>
        <v>19454.545454545456</v>
      </c>
      <c r="S99" s="13">
        <f t="shared" si="49"/>
        <v>12.280703781039263</v>
      </c>
      <c r="T99" s="13">
        <f t="shared" si="50"/>
        <v>11.780336618676321</v>
      </c>
      <c r="U99" s="14">
        <f t="shared" si="51"/>
        <v>10.614521927456813</v>
      </c>
      <c r="V99" s="14">
        <f t="shared" si="52"/>
        <v>10.647841125312018</v>
      </c>
      <c r="W99" s="14">
        <f t="shared" si="40"/>
        <v>11.66878591225824</v>
      </c>
      <c r="X99" s="14">
        <f t="shared" si="41"/>
        <v>9.8758360212056182</v>
      </c>
      <c r="Y99" s="14">
        <f t="shared" si="42"/>
        <v>2.9285235238605409</v>
      </c>
      <c r="Z99">
        <v>91</v>
      </c>
      <c r="AA99" s="14">
        <f t="shared" si="53"/>
        <v>12.273770474906714</v>
      </c>
      <c r="AB99" s="14">
        <f t="shared" si="54"/>
        <v>11.820578670894676</v>
      </c>
      <c r="AC99" s="14">
        <f t="shared" si="55"/>
        <v>10.522465692317988</v>
      </c>
      <c r="AD99" s="14">
        <f t="shared" si="56"/>
        <v>10.60586359216418</v>
      </c>
      <c r="AE99" s="14">
        <f t="shared" si="57"/>
        <v>11.645609038241002</v>
      </c>
      <c r="AF99" s="14">
        <f t="shared" si="58"/>
        <v>9.9834571488443817</v>
      </c>
      <c r="AG99" s="14">
        <f t="shared" si="59"/>
        <v>2.7700223930238703</v>
      </c>
      <c r="AH99">
        <f t="shared" si="67"/>
        <v>12.292068570603901</v>
      </c>
      <c r="AI99">
        <v>12.294642513375484</v>
      </c>
      <c r="AJ99">
        <v>11.798449970232898</v>
      </c>
      <c r="AK99">
        <v>10.638034712266164</v>
      </c>
      <c r="AL99">
        <v>10.690603432494511</v>
      </c>
      <c r="AM99">
        <v>11.701687191255418</v>
      </c>
      <c r="AN99">
        <v>9.8072585429135817</v>
      </c>
      <c r="AO99">
        <v>2.9237909345441966</v>
      </c>
      <c r="AP99" s="14">
        <f t="shared" si="60"/>
        <v>-1.3938732336221449E-2</v>
      </c>
      <c r="AQ99" s="14">
        <f t="shared" si="61"/>
        <v>-1.8113351556577229E-2</v>
      </c>
      <c r="AR99" s="14">
        <f t="shared" si="62"/>
        <v>-2.3512784809350151E-2</v>
      </c>
      <c r="AS99" s="14">
        <f t="shared" si="63"/>
        <v>-4.276230718249252E-2</v>
      </c>
      <c r="AT99" s="14">
        <f t="shared" si="64"/>
        <v>-3.2901278997178096E-2</v>
      </c>
      <c r="AU99" s="14">
        <f t="shared" si="65"/>
        <v>6.8577478292036531E-2</v>
      </c>
      <c r="AV99" s="14">
        <f t="shared" si="66"/>
        <v>4.7325893163443489E-3</v>
      </c>
      <c r="AW99" s="6"/>
      <c r="AX99" s="47"/>
      <c r="AY99" s="11"/>
      <c r="AZ99" s="14"/>
      <c r="BA99" s="14"/>
      <c r="BB99" s="14"/>
      <c r="BC99" s="14"/>
    </row>
    <row r="100" spans="1:55" x14ac:dyDescent="0.2">
      <c r="A100" s="6" t="s">
        <v>230</v>
      </c>
      <c r="B100" s="8">
        <v>42121</v>
      </c>
      <c r="C100" s="8">
        <v>25358</v>
      </c>
      <c r="D100" s="8">
        <v>7761</v>
      </c>
      <c r="E100" s="8">
        <v>8396</v>
      </c>
      <c r="F100" s="8">
        <v>646</v>
      </c>
      <c r="G100" s="8">
        <v>22618</v>
      </c>
      <c r="H100" s="8">
        <v>3731</v>
      </c>
      <c r="I100" s="8"/>
      <c r="J100" s="8"/>
      <c r="K100" s="12">
        <v>19.2</v>
      </c>
      <c r="L100" s="10">
        <f t="shared" si="39"/>
        <v>219380.20833333334</v>
      </c>
      <c r="M100" s="10">
        <f t="shared" si="43"/>
        <v>132072.91666666669</v>
      </c>
      <c r="N100" s="10">
        <f t="shared" si="44"/>
        <v>40421.875</v>
      </c>
      <c r="O100" s="10">
        <f t="shared" si="45"/>
        <v>43729.166666666672</v>
      </c>
      <c r="P100" s="10">
        <f t="shared" si="46"/>
        <v>3364.5833333333335</v>
      </c>
      <c r="Q100" s="10">
        <f t="shared" si="47"/>
        <v>117802.08333333334</v>
      </c>
      <c r="R100" s="10">
        <f t="shared" si="48"/>
        <v>19432.291666666668</v>
      </c>
      <c r="S100" s="13">
        <f t="shared" si="49"/>
        <v>12.298561614610847</v>
      </c>
      <c r="T100" s="13">
        <f t="shared" si="50"/>
        <v>11.791109448042249</v>
      </c>
      <c r="U100" s="14">
        <f t="shared" si="51"/>
        <v>10.607126377808495</v>
      </c>
      <c r="V100" s="14">
        <f t="shared" si="52"/>
        <v>10.685770587894879</v>
      </c>
      <c r="W100" s="14">
        <f t="shared" si="40"/>
        <v>11.676761235385628</v>
      </c>
      <c r="X100" s="14">
        <f t="shared" si="41"/>
        <v>9.8746914801755139</v>
      </c>
      <c r="Y100" s="14">
        <f t="shared" si="42"/>
        <v>2.954910279033736</v>
      </c>
      <c r="Z100">
        <v>92</v>
      </c>
      <c r="AA100" s="14">
        <f t="shared" si="53"/>
        <v>12.279764097717958</v>
      </c>
      <c r="AB100" s="14">
        <f t="shared" si="54"/>
        <v>11.826589823867096</v>
      </c>
      <c r="AC100" s="14">
        <f t="shared" si="55"/>
        <v>10.529307182880411</v>
      </c>
      <c r="AD100" s="14">
        <f t="shared" si="56"/>
        <v>10.611489073694203</v>
      </c>
      <c r="AE100" s="14">
        <f t="shared" si="57"/>
        <v>11.650804083901722</v>
      </c>
      <c r="AF100" s="14">
        <f t="shared" si="58"/>
        <v>9.9898149715538604</v>
      </c>
      <c r="AG100" s="14">
        <f t="shared" si="59"/>
        <v>2.7841574853347124</v>
      </c>
      <c r="AH100">
        <f t="shared" si="67"/>
        <v>12.29925329283679</v>
      </c>
      <c r="AI100">
        <v>12.299325936158445</v>
      </c>
      <c r="AJ100">
        <v>11.801774012988773</v>
      </c>
      <c r="AK100">
        <v>10.641047744749146</v>
      </c>
      <c r="AL100">
        <v>10.691844443668845</v>
      </c>
      <c r="AM100">
        <v>11.701894102679397</v>
      </c>
      <c r="AN100">
        <v>9.8254293236026431</v>
      </c>
      <c r="AO100">
        <v>2.9602943797664993</v>
      </c>
      <c r="AP100" s="14">
        <f t="shared" si="60"/>
        <v>-7.6432154759764614E-4</v>
      </c>
      <c r="AQ100" s="14">
        <f t="shared" si="61"/>
        <v>-1.0664564946523569E-2</v>
      </c>
      <c r="AR100" s="14">
        <f t="shared" si="62"/>
        <v>-3.3921366940651509E-2</v>
      </c>
      <c r="AS100" s="14">
        <f t="shared" si="63"/>
        <v>-6.0738557739661303E-3</v>
      </c>
      <c r="AT100" s="14">
        <f t="shared" si="64"/>
        <v>-2.5132867293768513E-2</v>
      </c>
      <c r="AU100" s="14">
        <f t="shared" si="65"/>
        <v>4.9262156572870808E-2</v>
      </c>
      <c r="AV100" s="14">
        <f t="shared" si="66"/>
        <v>-5.3841007327632973E-3</v>
      </c>
      <c r="AW100" s="6"/>
      <c r="AX100" s="47"/>
      <c r="AY100" s="12"/>
      <c r="AZ100" s="14"/>
      <c r="BA100" s="14"/>
      <c r="BB100" s="14"/>
      <c r="BC100" s="14"/>
    </row>
    <row r="101" spans="1:55" x14ac:dyDescent="0.2">
      <c r="A101" s="6" t="s">
        <v>231</v>
      </c>
      <c r="B101" s="7">
        <v>44092</v>
      </c>
      <c r="C101" s="7">
        <v>26786</v>
      </c>
      <c r="D101" s="7">
        <v>8147</v>
      </c>
      <c r="E101" s="7">
        <v>8778</v>
      </c>
      <c r="F101" s="7">
        <v>384</v>
      </c>
      <c r="G101" s="7">
        <v>23548</v>
      </c>
      <c r="H101" s="7">
        <v>3696</v>
      </c>
      <c r="I101" s="7"/>
      <c r="J101" s="7"/>
      <c r="K101" s="11">
        <v>19.899999999999999</v>
      </c>
      <c r="L101" s="10">
        <f t="shared" si="39"/>
        <v>221567.8391959799</v>
      </c>
      <c r="M101" s="10">
        <f t="shared" si="43"/>
        <v>134603.0150753769</v>
      </c>
      <c r="N101" s="10">
        <f t="shared" si="44"/>
        <v>40939.698492462318</v>
      </c>
      <c r="O101" s="10">
        <f t="shared" si="45"/>
        <v>44110.552763819098</v>
      </c>
      <c r="P101" s="10">
        <f t="shared" si="46"/>
        <v>1929.6482412060302</v>
      </c>
      <c r="Q101" s="10">
        <f t="shared" si="47"/>
        <v>118331.65829145729</v>
      </c>
      <c r="R101" s="10">
        <f t="shared" si="48"/>
        <v>18572.864321608042</v>
      </c>
      <c r="S101" s="13">
        <f t="shared" si="49"/>
        <v>12.308484093340851</v>
      </c>
      <c r="T101" s="13">
        <f t="shared" si="50"/>
        <v>11.810085096204713</v>
      </c>
      <c r="U101" s="14">
        <f t="shared" si="51"/>
        <v>10.619855494568286</v>
      </c>
      <c r="V101" s="14">
        <f t="shared" si="52"/>
        <v>10.694454324505823</v>
      </c>
      <c r="W101" s="14">
        <f t="shared" si="40"/>
        <v>11.681246624405796</v>
      </c>
      <c r="X101" s="14">
        <f t="shared" si="41"/>
        <v>9.8294568870192194</v>
      </c>
      <c r="Y101" s="14">
        <f t="shared" si="42"/>
        <v>2.9907197317304468</v>
      </c>
      <c r="Z101">
        <v>93</v>
      </c>
      <c r="AA101" s="14">
        <f t="shared" si="53"/>
        <v>12.285757720529201</v>
      </c>
      <c r="AB101" s="14">
        <f t="shared" si="54"/>
        <v>11.832600976839515</v>
      </c>
      <c r="AC101" s="14">
        <f t="shared" si="55"/>
        <v>10.536148673442831</v>
      </c>
      <c r="AD101" s="14">
        <f t="shared" si="56"/>
        <v>10.617114555224227</v>
      </c>
      <c r="AE101" s="14">
        <f t="shared" si="57"/>
        <v>11.65599912956244</v>
      </c>
      <c r="AF101" s="14">
        <f t="shared" si="58"/>
        <v>9.9961727942633392</v>
      </c>
      <c r="AG101" s="14">
        <f t="shared" si="59"/>
        <v>2.7982925776455545</v>
      </c>
      <c r="AH101">
        <f t="shared" si="67"/>
        <v>12.30787323680161</v>
      </c>
      <c r="AI101">
        <v>12.303957457905879</v>
      </c>
      <c r="AJ101">
        <v>11.80513491494937</v>
      </c>
      <c r="AK101">
        <v>10.643910004756645</v>
      </c>
      <c r="AL101">
        <v>10.693372443153448</v>
      </c>
      <c r="AM101">
        <v>11.701913687893327</v>
      </c>
      <c r="AN101">
        <v>9.8442499008382356</v>
      </c>
      <c r="AO101">
        <v>2.9964274772620816</v>
      </c>
      <c r="AP101" s="14">
        <f t="shared" si="60"/>
        <v>4.526635434972448E-3</v>
      </c>
      <c r="AQ101" s="14">
        <f t="shared" si="61"/>
        <v>4.9501812553423008E-3</v>
      </c>
      <c r="AR101" s="14">
        <f t="shared" si="62"/>
        <v>-2.4054510188358691E-2</v>
      </c>
      <c r="AS101" s="14">
        <f t="shared" si="63"/>
        <v>1.0818813523751913E-3</v>
      </c>
      <c r="AT101" s="14">
        <f t="shared" si="64"/>
        <v>-2.0667063487531223E-2</v>
      </c>
      <c r="AU101" s="14">
        <f t="shared" si="65"/>
        <v>-1.479301381901621E-2</v>
      </c>
      <c r="AV101" s="14">
        <f t="shared" si="66"/>
        <v>-5.707745531634778E-3</v>
      </c>
      <c r="AW101" s="6"/>
      <c r="AX101" s="47"/>
      <c r="AY101" s="11"/>
      <c r="AZ101" s="14"/>
      <c r="BA101" s="14"/>
      <c r="BB101" s="14"/>
      <c r="BC101" s="14"/>
    </row>
    <row r="102" spans="1:55" x14ac:dyDescent="0.2">
      <c r="A102" s="6" t="s">
        <v>232</v>
      </c>
      <c r="B102" s="8">
        <v>45856</v>
      </c>
      <c r="C102" s="8">
        <v>27326</v>
      </c>
      <c r="D102" s="8">
        <v>8373</v>
      </c>
      <c r="E102" s="8">
        <v>9095</v>
      </c>
      <c r="F102" s="8">
        <v>745</v>
      </c>
      <c r="G102" s="8">
        <v>24469</v>
      </c>
      <c r="H102" s="8">
        <v>3979</v>
      </c>
      <c r="I102" s="8"/>
      <c r="J102" s="8"/>
      <c r="K102" s="12">
        <v>20.5</v>
      </c>
      <c r="L102" s="10">
        <f t="shared" si="39"/>
        <v>223687.80487804877</v>
      </c>
      <c r="M102" s="10">
        <f t="shared" si="43"/>
        <v>133297.56097560975</v>
      </c>
      <c r="N102" s="10">
        <f t="shared" si="44"/>
        <v>40843.902439024387</v>
      </c>
      <c r="O102" s="10">
        <f t="shared" si="45"/>
        <v>44365.853658536587</v>
      </c>
      <c r="P102" s="10">
        <f t="shared" si="46"/>
        <v>3634.1463414634145</v>
      </c>
      <c r="Q102" s="10">
        <f t="shared" si="47"/>
        <v>119360.9756097561</v>
      </c>
      <c r="R102" s="10">
        <f t="shared" si="48"/>
        <v>19409.756097560974</v>
      </c>
      <c r="S102" s="13">
        <f t="shared" si="49"/>
        <v>12.318006630471627</v>
      </c>
      <c r="T102" s="13">
        <f t="shared" si="50"/>
        <v>11.800339208742162</v>
      </c>
      <c r="U102" s="14">
        <f t="shared" si="51"/>
        <v>10.617512822048161</v>
      </c>
      <c r="V102" s="14">
        <f t="shared" si="52"/>
        <v>10.700225390795952</v>
      </c>
      <c r="W102" s="14">
        <f t="shared" si="40"/>
        <v>11.689907589078414</v>
      </c>
      <c r="X102" s="14">
        <f t="shared" si="41"/>
        <v>9.8735311102706582</v>
      </c>
      <c r="Y102" s="14">
        <f t="shared" si="42"/>
        <v>3.0204248861443626</v>
      </c>
      <c r="Z102">
        <v>94</v>
      </c>
      <c r="AA102" s="14">
        <f t="shared" si="53"/>
        <v>12.291751343340446</v>
      </c>
      <c r="AB102" s="14">
        <f t="shared" si="54"/>
        <v>11.838612129811937</v>
      </c>
      <c r="AC102" s="14">
        <f t="shared" si="55"/>
        <v>10.542990164005252</v>
      </c>
      <c r="AD102" s="14">
        <f t="shared" si="56"/>
        <v>10.622740036754251</v>
      </c>
      <c r="AE102" s="14">
        <f t="shared" si="57"/>
        <v>11.661194175223159</v>
      </c>
      <c r="AF102" s="14">
        <f t="shared" si="58"/>
        <v>10.002530616972818</v>
      </c>
      <c r="AG102" s="14">
        <f t="shared" si="59"/>
        <v>2.812427669956397</v>
      </c>
      <c r="AH102">
        <f t="shared" si="67"/>
        <v>12.316808953725962</v>
      </c>
      <c r="AI102">
        <v>12.308484862244951</v>
      </c>
      <c r="AJ102">
        <v>11.808502544613409</v>
      </c>
      <c r="AK102">
        <v>10.646700215048831</v>
      </c>
      <c r="AL102">
        <v>10.695045482078628</v>
      </c>
      <c r="AM102">
        <v>11.701745840457646</v>
      </c>
      <c r="AN102">
        <v>9.8635372790132845</v>
      </c>
      <c r="AO102">
        <v>3.0321912027553628</v>
      </c>
      <c r="AP102" s="14">
        <f t="shared" si="60"/>
        <v>9.5217682266763859E-3</v>
      </c>
      <c r="AQ102" s="14">
        <f t="shared" si="61"/>
        <v>-8.1633358712469573E-3</v>
      </c>
      <c r="AR102" s="14">
        <f t="shared" si="62"/>
        <v>-2.9187393000670525E-2</v>
      </c>
      <c r="AS102" s="14">
        <f t="shared" si="63"/>
        <v>5.1799087173236558E-3</v>
      </c>
      <c r="AT102" s="14">
        <f t="shared" si="64"/>
        <v>-1.1838251379231224E-2</v>
      </c>
      <c r="AU102" s="14">
        <f t="shared" si="65"/>
        <v>9.993831257373742E-3</v>
      </c>
      <c r="AV102" s="14">
        <f t="shared" si="66"/>
        <v>-1.1766316611000249E-2</v>
      </c>
      <c r="AW102" s="6"/>
      <c r="AX102" s="47"/>
      <c r="AY102" s="12"/>
      <c r="AZ102" s="14"/>
      <c r="BA102" s="14"/>
      <c r="BB102" s="14"/>
      <c r="BC102" s="14"/>
    </row>
    <row r="103" spans="1:55" x14ac:dyDescent="0.2">
      <c r="A103" s="6" t="s">
        <v>233</v>
      </c>
      <c r="B103" s="7">
        <v>47154</v>
      </c>
      <c r="C103" s="7">
        <v>28446</v>
      </c>
      <c r="D103" s="7">
        <v>8589</v>
      </c>
      <c r="E103" s="7">
        <v>9431</v>
      </c>
      <c r="F103" s="7">
        <v>532</v>
      </c>
      <c r="G103" s="7">
        <v>25151</v>
      </c>
      <c r="H103" s="7">
        <v>4044</v>
      </c>
      <c r="I103" s="7"/>
      <c r="J103" s="7"/>
      <c r="K103" s="11">
        <v>20.8</v>
      </c>
      <c r="L103" s="10">
        <f t="shared" si="39"/>
        <v>226701.92307692306</v>
      </c>
      <c r="M103" s="10">
        <f t="shared" si="43"/>
        <v>136759.61538461538</v>
      </c>
      <c r="N103" s="10">
        <f t="shared" si="44"/>
        <v>41293.269230769227</v>
      </c>
      <c r="O103" s="10">
        <f t="shared" si="45"/>
        <v>45341.346153846149</v>
      </c>
      <c r="P103" s="10">
        <f t="shared" si="46"/>
        <v>2557.6923076923076</v>
      </c>
      <c r="Q103" s="10">
        <f t="shared" si="47"/>
        <v>120918.26923076922</v>
      </c>
      <c r="R103" s="10">
        <f t="shared" si="48"/>
        <v>19442.307692307691</v>
      </c>
      <c r="S103" s="13">
        <f t="shared" si="49"/>
        <v>12.331391319375049</v>
      </c>
      <c r="T103" s="13">
        <f t="shared" si="50"/>
        <v>11.825980031410992</v>
      </c>
      <c r="U103" s="14">
        <f t="shared" si="51"/>
        <v>10.628454793047045</v>
      </c>
      <c r="V103" s="14">
        <f t="shared" si="52"/>
        <v>10.721974613824704</v>
      </c>
      <c r="W103" s="14">
        <f t="shared" si="40"/>
        <v>11.70287013544965</v>
      </c>
      <c r="X103" s="14">
        <f t="shared" si="41"/>
        <v>9.8752067794211804</v>
      </c>
      <c r="Y103" s="14">
        <f t="shared" si="42"/>
        <v>3.0349529867072724</v>
      </c>
      <c r="Z103">
        <v>95</v>
      </c>
      <c r="AA103" s="14">
        <f t="shared" si="53"/>
        <v>12.297744966151688</v>
      </c>
      <c r="AB103" s="14">
        <f t="shared" si="54"/>
        <v>11.844623282784356</v>
      </c>
      <c r="AC103" s="14">
        <f t="shared" si="55"/>
        <v>10.549831654567674</v>
      </c>
      <c r="AD103" s="14">
        <f t="shared" si="56"/>
        <v>10.628365518284275</v>
      </c>
      <c r="AE103" s="14">
        <f t="shared" si="57"/>
        <v>11.666389220883879</v>
      </c>
      <c r="AF103" s="14">
        <f t="shared" si="58"/>
        <v>10.008888439682297</v>
      </c>
      <c r="AG103" s="14">
        <f t="shared" si="59"/>
        <v>2.8265627622672396</v>
      </c>
      <c r="AH103">
        <f t="shared" si="67"/>
        <v>12.331305591485521</v>
      </c>
      <c r="AI103">
        <v>12.312858761949968</v>
      </c>
      <c r="AJ103">
        <v>11.811849864342889</v>
      </c>
      <c r="AK103">
        <v>10.649482064317008</v>
      </c>
      <c r="AL103">
        <v>10.696722287750536</v>
      </c>
      <c r="AM103">
        <v>11.701377537018105</v>
      </c>
      <c r="AN103">
        <v>9.8830992168870768</v>
      </c>
      <c r="AO103">
        <v>3.0675829646298043</v>
      </c>
      <c r="AP103" s="14">
        <f t="shared" si="60"/>
        <v>1.8532557425080753E-2</v>
      </c>
      <c r="AQ103" s="14">
        <f t="shared" si="61"/>
        <v>1.4130167068103106E-2</v>
      </c>
      <c r="AR103" s="14">
        <f t="shared" si="62"/>
        <v>-2.1027271269963066E-2</v>
      </c>
      <c r="AS103" s="14">
        <f t="shared" si="63"/>
        <v>2.5252326074168607E-2</v>
      </c>
      <c r="AT103" s="14">
        <f t="shared" si="64"/>
        <v>1.4925984315450336E-3</v>
      </c>
      <c r="AU103" s="14">
        <f t="shared" si="65"/>
        <v>-7.8924374658964069E-3</v>
      </c>
      <c r="AV103" s="14">
        <f t="shared" si="66"/>
        <v>-3.2629977922531861E-2</v>
      </c>
      <c r="AW103" s="6"/>
      <c r="AX103" s="47"/>
      <c r="AY103" s="11"/>
      <c r="AZ103" s="14"/>
      <c r="BA103" s="14"/>
      <c r="BB103" s="14"/>
      <c r="BC103" s="14"/>
    </row>
    <row r="104" spans="1:55" x14ac:dyDescent="0.2">
      <c r="A104" s="6" t="s">
        <v>234</v>
      </c>
      <c r="B104" s="8">
        <v>48858</v>
      </c>
      <c r="C104" s="8">
        <v>29227</v>
      </c>
      <c r="D104" s="8">
        <v>8903</v>
      </c>
      <c r="E104" s="8">
        <v>9758</v>
      </c>
      <c r="F104" s="8">
        <v>761</v>
      </c>
      <c r="G104" s="8">
        <v>25971</v>
      </c>
      <c r="H104" s="8">
        <v>4253</v>
      </c>
      <c r="I104" s="8"/>
      <c r="J104" s="8"/>
      <c r="K104" s="12">
        <v>21.3</v>
      </c>
      <c r="L104" s="10">
        <f t="shared" si="39"/>
        <v>229380.28169014084</v>
      </c>
      <c r="M104" s="10">
        <f t="shared" si="43"/>
        <v>137215.96244131454</v>
      </c>
      <c r="N104" s="10">
        <f t="shared" si="44"/>
        <v>41798.122065727701</v>
      </c>
      <c r="O104" s="10">
        <f t="shared" si="45"/>
        <v>45812.206572769952</v>
      </c>
      <c r="P104" s="10">
        <f t="shared" si="46"/>
        <v>3572.7699530516429</v>
      </c>
      <c r="Q104" s="10">
        <f t="shared" si="47"/>
        <v>121929.57746478873</v>
      </c>
      <c r="R104" s="10">
        <f t="shared" si="48"/>
        <v>19967.136150234743</v>
      </c>
      <c r="S104" s="13">
        <f t="shared" si="49"/>
        <v>12.343136523967898</v>
      </c>
      <c r="T104" s="13">
        <f t="shared" si="50"/>
        <v>11.829311331830896</v>
      </c>
      <c r="U104" s="14">
        <f t="shared" si="51"/>
        <v>10.640606690846383</v>
      </c>
      <c r="V104" s="14">
        <f t="shared" si="52"/>
        <v>10.732305853648494</v>
      </c>
      <c r="W104" s="14">
        <f t="shared" si="40"/>
        <v>11.711198923156596</v>
      </c>
      <c r="X104" s="14">
        <f t="shared" si="41"/>
        <v>9.9018430085263454</v>
      </c>
      <c r="Y104" s="14">
        <f t="shared" si="42"/>
        <v>3.0587070727153796</v>
      </c>
      <c r="Z104">
        <v>96</v>
      </c>
      <c r="AA104" s="14">
        <f t="shared" si="53"/>
        <v>12.303738588962933</v>
      </c>
      <c r="AB104" s="14">
        <f t="shared" si="54"/>
        <v>11.850634435756776</v>
      </c>
      <c r="AC104" s="14">
        <f t="shared" si="55"/>
        <v>10.556673145130095</v>
      </c>
      <c r="AD104" s="14">
        <f t="shared" si="56"/>
        <v>10.633990999814298</v>
      </c>
      <c r="AE104" s="14">
        <f t="shared" si="57"/>
        <v>11.671584266544597</v>
      </c>
      <c r="AF104" s="14">
        <f t="shared" si="58"/>
        <v>10.015246262391774</v>
      </c>
      <c r="AG104" s="14">
        <f t="shared" si="59"/>
        <v>2.8406978545780817</v>
      </c>
      <c r="AH104">
        <f t="shared" si="67"/>
        <v>12.339522685028838</v>
      </c>
      <c r="AI104">
        <v>12.317035720900384</v>
      </c>
      <c r="AJ104">
        <v>11.815144734414892</v>
      </c>
      <c r="AK104">
        <v>10.652300999131851</v>
      </c>
      <c r="AL104">
        <v>10.698264824918271</v>
      </c>
      <c r="AM104">
        <v>11.700788355313351</v>
      </c>
      <c r="AN104">
        <v>9.9027497193634382</v>
      </c>
      <c r="AO104">
        <v>3.102592817320986</v>
      </c>
      <c r="AP104" s="14">
        <f t="shared" si="60"/>
        <v>2.6100803067514278E-2</v>
      </c>
      <c r="AQ104" s="14">
        <f t="shared" si="61"/>
        <v>1.4166597416004123E-2</v>
      </c>
      <c r="AR104" s="14">
        <f t="shared" si="62"/>
        <v>-1.169430828546858E-2</v>
      </c>
      <c r="AS104" s="14">
        <f t="shared" si="63"/>
        <v>3.4041028730223744E-2</v>
      </c>
      <c r="AT104" s="14">
        <f t="shared" si="64"/>
        <v>1.0410567843244678E-2</v>
      </c>
      <c r="AU104" s="14">
        <f t="shared" si="65"/>
        <v>-9.0671083709281675E-4</v>
      </c>
      <c r="AV104" s="14">
        <f t="shared" si="66"/>
        <v>-4.3885744605606458E-2</v>
      </c>
      <c r="AW104" s="6"/>
      <c r="AX104" s="47"/>
      <c r="AY104" s="12"/>
      <c r="AZ104" s="14"/>
      <c r="BA104" s="14"/>
      <c r="BB104" s="14"/>
      <c r="BC104" s="14"/>
    </row>
    <row r="105" spans="1:55" x14ac:dyDescent="0.2">
      <c r="A105" s="6" t="s">
        <v>235</v>
      </c>
      <c r="B105" s="7">
        <v>50402</v>
      </c>
      <c r="C105" s="7">
        <v>30569</v>
      </c>
      <c r="D105" s="7">
        <v>9095</v>
      </c>
      <c r="E105" s="7">
        <v>10297</v>
      </c>
      <c r="F105" s="7">
        <v>-477</v>
      </c>
      <c r="G105" s="7">
        <v>27013</v>
      </c>
      <c r="H105" s="7">
        <v>4383</v>
      </c>
      <c r="I105" s="7"/>
      <c r="J105" s="7"/>
      <c r="K105" s="11">
        <v>22.1</v>
      </c>
      <c r="L105" s="10">
        <f t="shared" si="39"/>
        <v>228063.34841628958</v>
      </c>
      <c r="M105" s="10">
        <f t="shared" si="43"/>
        <v>138321.26696832577</v>
      </c>
      <c r="N105" s="10">
        <f t="shared" si="44"/>
        <v>41153.846153846149</v>
      </c>
      <c r="O105" s="10">
        <f t="shared" si="45"/>
        <v>46592.760180995472</v>
      </c>
      <c r="P105" s="10">
        <f t="shared" si="46"/>
        <v>-2158.3710407239819</v>
      </c>
      <c r="Q105" s="10">
        <f t="shared" si="47"/>
        <v>122230.76923076922</v>
      </c>
      <c r="R105" s="10">
        <f t="shared" si="48"/>
        <v>19832.579185520361</v>
      </c>
      <c r="S105" s="13">
        <f t="shared" si="49"/>
        <v>12.337378713276195</v>
      </c>
      <c r="T105" s="13">
        <f t="shared" si="50"/>
        <v>11.837334280005258</v>
      </c>
      <c r="U105" s="14">
        <f t="shared" si="51"/>
        <v>10.625072668416607</v>
      </c>
      <c r="V105" s="14">
        <f t="shared" si="52"/>
        <v>10.749200447121135</v>
      </c>
      <c r="W105" s="14">
        <f t="shared" si="40"/>
        <v>11.713666088057316</v>
      </c>
      <c r="X105" s="14">
        <f t="shared" si="41"/>
        <v>9.8950812778831931</v>
      </c>
      <c r="Y105" s="14">
        <f t="shared" si="42"/>
        <v>3.095577608523707</v>
      </c>
      <c r="Z105">
        <v>97</v>
      </c>
      <c r="AA105" s="14">
        <f t="shared" si="53"/>
        <v>12.309732211774175</v>
      </c>
      <c r="AB105" s="14">
        <f t="shared" si="54"/>
        <v>11.856645588729195</v>
      </c>
      <c r="AC105" s="14">
        <f t="shared" si="55"/>
        <v>10.563514635692515</v>
      </c>
      <c r="AD105" s="14">
        <f t="shared" si="56"/>
        <v>10.639616481344323</v>
      </c>
      <c r="AE105" s="14">
        <f t="shared" si="57"/>
        <v>11.676779312205316</v>
      </c>
      <c r="AF105" s="14">
        <f t="shared" si="58"/>
        <v>10.021604085101252</v>
      </c>
      <c r="AG105" s="14">
        <f t="shared" si="59"/>
        <v>2.8548329468889238</v>
      </c>
      <c r="AH105">
        <f t="shared" si="67"/>
        <v>12.3479953899698</v>
      </c>
      <c r="AI105">
        <v>12.32098388582404</v>
      </c>
      <c r="AJ105">
        <v>11.818363846460917</v>
      </c>
      <c r="AK105">
        <v>10.655189324019497</v>
      </c>
      <c r="AL105">
        <v>10.69955084103473</v>
      </c>
      <c r="AM105">
        <v>11.699958805956046</v>
      </c>
      <c r="AN105">
        <v>9.9222978585727759</v>
      </c>
      <c r="AO105">
        <v>3.1371904215282869</v>
      </c>
      <c r="AP105" s="14">
        <f t="shared" si="60"/>
        <v>1.6394827452154814E-2</v>
      </c>
      <c r="AQ105" s="14">
        <f t="shared" si="61"/>
        <v>1.8970433544341248E-2</v>
      </c>
      <c r="AR105" s="14">
        <f t="shared" si="62"/>
        <v>-3.0116655602890674E-2</v>
      </c>
      <c r="AS105" s="14">
        <f t="shared" si="63"/>
        <v>4.9649606086404674E-2</v>
      </c>
      <c r="AT105" s="14">
        <f t="shared" si="64"/>
        <v>1.3707282101270479E-2</v>
      </c>
      <c r="AU105" s="14">
        <f t="shared" si="65"/>
        <v>-2.721658068958277E-2</v>
      </c>
      <c r="AV105" s="14">
        <f t="shared" si="66"/>
        <v>-4.1612813004579863E-2</v>
      </c>
      <c r="AW105" s="6"/>
      <c r="AX105" s="47"/>
      <c r="AY105" s="11"/>
      <c r="AZ105" s="14"/>
      <c r="BA105" s="14"/>
      <c r="BB105" s="14"/>
      <c r="BC105" s="14"/>
    </row>
    <row r="106" spans="1:55" x14ac:dyDescent="0.2">
      <c r="A106" s="6" t="s">
        <v>236</v>
      </c>
      <c r="B106" s="8">
        <v>53904</v>
      </c>
      <c r="C106" s="8">
        <v>33003</v>
      </c>
      <c r="D106" s="8">
        <v>9618</v>
      </c>
      <c r="E106" s="8">
        <v>11162</v>
      </c>
      <c r="F106" s="8">
        <v>471</v>
      </c>
      <c r="G106" s="8">
        <v>28230</v>
      </c>
      <c r="H106" s="8">
        <v>4942</v>
      </c>
      <c r="I106" s="8"/>
      <c r="J106" s="8"/>
      <c r="K106" s="12">
        <v>22.6</v>
      </c>
      <c r="L106" s="10">
        <f t="shared" si="39"/>
        <v>238513.27433628318</v>
      </c>
      <c r="M106" s="10">
        <f t="shared" si="43"/>
        <v>146030.97345132742</v>
      </c>
      <c r="N106" s="10">
        <f t="shared" si="44"/>
        <v>42557.522123893803</v>
      </c>
      <c r="O106" s="10">
        <f t="shared" si="45"/>
        <v>49389.380530973445</v>
      </c>
      <c r="P106" s="10">
        <f t="shared" si="46"/>
        <v>2084.070796460177</v>
      </c>
      <c r="Q106" s="10">
        <f t="shared" si="47"/>
        <v>124911.50442477876</v>
      </c>
      <c r="R106" s="10">
        <f t="shared" si="48"/>
        <v>21867.256637168139</v>
      </c>
      <c r="S106" s="13">
        <f t="shared" si="49"/>
        <v>12.382180245356185</v>
      </c>
      <c r="T106" s="13">
        <f t="shared" si="50"/>
        <v>11.891574025117396</v>
      </c>
      <c r="U106" s="14">
        <f t="shared" si="51"/>
        <v>10.658611901547459</v>
      </c>
      <c r="V106" s="14">
        <f t="shared" si="52"/>
        <v>10.807490711058231</v>
      </c>
      <c r="W106" s="14">
        <f t="shared" si="40"/>
        <v>11.735360800957386</v>
      </c>
      <c r="X106" s="14">
        <f t="shared" si="41"/>
        <v>9.992745666258406</v>
      </c>
      <c r="Y106" s="14">
        <f t="shared" si="42"/>
        <v>3.1179499062782403</v>
      </c>
      <c r="Z106">
        <v>98</v>
      </c>
      <c r="AA106" s="14">
        <f t="shared" si="53"/>
        <v>12.31572583458542</v>
      </c>
      <c r="AB106" s="14">
        <f t="shared" si="54"/>
        <v>11.862656741701617</v>
      </c>
      <c r="AC106" s="14">
        <f t="shared" si="55"/>
        <v>10.570356126254936</v>
      </c>
      <c r="AD106" s="14">
        <f t="shared" si="56"/>
        <v>10.645241962874346</v>
      </c>
      <c r="AE106" s="14">
        <f t="shared" si="57"/>
        <v>11.681974357866036</v>
      </c>
      <c r="AF106" s="14">
        <f t="shared" si="58"/>
        <v>10.027961907810731</v>
      </c>
      <c r="AG106" s="14">
        <f t="shared" si="59"/>
        <v>2.8689680391997658</v>
      </c>
      <c r="AH106">
        <f t="shared" si="67"/>
        <v>12.353930411153915</v>
      </c>
      <c r="AI106">
        <v>12.324687716450697</v>
      </c>
      <c r="AJ106">
        <v>11.821492746235851</v>
      </c>
      <c r="AK106">
        <v>10.658172034563401</v>
      </c>
      <c r="AL106">
        <v>10.70047935919577</v>
      </c>
      <c r="AM106">
        <v>11.698875906163755</v>
      </c>
      <c r="AN106">
        <v>9.9415521399512254</v>
      </c>
      <c r="AO106">
        <v>3.1713180093607072</v>
      </c>
      <c r="AP106" s="14">
        <f t="shared" si="60"/>
        <v>5.7492528905488172E-2</v>
      </c>
      <c r="AQ106" s="14">
        <f t="shared" si="61"/>
        <v>7.0081278881545472E-2</v>
      </c>
      <c r="AR106" s="14">
        <f t="shared" si="62"/>
        <v>4.3986698405795721E-4</v>
      </c>
      <c r="AS106" s="14">
        <f t="shared" si="63"/>
        <v>0.10701135186246091</v>
      </c>
      <c r="AT106" s="14">
        <f t="shared" si="64"/>
        <v>3.6484894793630929E-2</v>
      </c>
      <c r="AU106" s="14">
        <f t="shared" si="65"/>
        <v>5.1193526307180548E-2</v>
      </c>
      <c r="AV106" s="14">
        <f t="shared" si="66"/>
        <v>-5.3368103082466867E-2</v>
      </c>
      <c r="AW106" s="6"/>
      <c r="AX106" s="47"/>
      <c r="AY106" s="12"/>
      <c r="AZ106" s="14"/>
      <c r="BA106" s="14"/>
      <c r="BB106" s="14"/>
      <c r="BC106" s="14"/>
    </row>
    <row r="107" spans="1:55" x14ac:dyDescent="0.2">
      <c r="A107" s="6" t="s">
        <v>237</v>
      </c>
      <c r="B107" s="7">
        <v>56698</v>
      </c>
      <c r="C107" s="7">
        <v>33835</v>
      </c>
      <c r="D107" s="7">
        <v>10103</v>
      </c>
      <c r="E107" s="7">
        <v>11864</v>
      </c>
      <c r="F107" s="7">
        <v>558</v>
      </c>
      <c r="G107" s="7">
        <v>29725</v>
      </c>
      <c r="H107" s="7">
        <v>5565</v>
      </c>
      <c r="I107" s="7"/>
      <c r="J107" s="7"/>
      <c r="K107" s="11">
        <v>24.4</v>
      </c>
      <c r="L107" s="10">
        <f t="shared" si="39"/>
        <v>232368.8524590164</v>
      </c>
      <c r="M107" s="10">
        <f t="shared" si="43"/>
        <v>138668.03278688525</v>
      </c>
      <c r="N107" s="10">
        <f t="shared" si="44"/>
        <v>41405.737704918036</v>
      </c>
      <c r="O107" s="10">
        <f t="shared" si="45"/>
        <v>48622.950819672136</v>
      </c>
      <c r="P107" s="10">
        <f t="shared" si="46"/>
        <v>2286.8852459016393</v>
      </c>
      <c r="Q107" s="10">
        <f t="shared" si="47"/>
        <v>121823.77049180328</v>
      </c>
      <c r="R107" s="10">
        <f t="shared" si="48"/>
        <v>22807.37704918033</v>
      </c>
      <c r="S107" s="13">
        <f t="shared" si="49"/>
        <v>12.356081269414052</v>
      </c>
      <c r="T107" s="13">
        <f t="shared" si="50"/>
        <v>11.839838102355261</v>
      </c>
      <c r="U107" s="14">
        <f t="shared" si="51"/>
        <v>10.631174742116668</v>
      </c>
      <c r="V107" s="14">
        <f t="shared" si="52"/>
        <v>10.791850937506704</v>
      </c>
      <c r="W107" s="14">
        <f t="shared" si="40"/>
        <v>11.710330775247918</v>
      </c>
      <c r="X107" s="14">
        <f t="shared" si="41"/>
        <v>10.03483931739858</v>
      </c>
      <c r="Y107" s="14">
        <f t="shared" si="42"/>
        <v>3.1945831322991562</v>
      </c>
      <c r="Z107">
        <v>99</v>
      </c>
      <c r="AA107" s="14">
        <f t="shared" si="53"/>
        <v>12.321719457396663</v>
      </c>
      <c r="AB107" s="14">
        <f t="shared" si="54"/>
        <v>11.868667894674036</v>
      </c>
      <c r="AC107" s="14">
        <f t="shared" si="55"/>
        <v>10.577197616817358</v>
      </c>
      <c r="AD107" s="14">
        <f t="shared" si="56"/>
        <v>10.650867444404371</v>
      </c>
      <c r="AE107" s="14">
        <f t="shared" si="57"/>
        <v>11.687169403526754</v>
      </c>
      <c r="AF107" s="14">
        <f t="shared" si="58"/>
        <v>10.03431973052021</v>
      </c>
      <c r="AG107" s="14">
        <f t="shared" si="59"/>
        <v>2.8831031315106079</v>
      </c>
      <c r="AH107">
        <f t="shared" si="67"/>
        <v>12.354773013214302</v>
      </c>
      <c r="AI107">
        <v>12.328141919277273</v>
      </c>
      <c r="AJ107">
        <v>11.824528836015544</v>
      </c>
      <c r="AK107">
        <v>10.661255303437271</v>
      </c>
      <c r="AL107">
        <v>10.700980433501048</v>
      </c>
      <c r="AM107">
        <v>11.69753524020536</v>
      </c>
      <c r="AN107">
        <v>9.9603040585719924</v>
      </c>
      <c r="AO107">
        <v>3.2048918049191193</v>
      </c>
      <c r="AP107" s="14">
        <f t="shared" si="60"/>
        <v>2.7939350136778174E-2</v>
      </c>
      <c r="AQ107" s="14">
        <f t="shared" si="61"/>
        <v>1.5309266339716743E-2</v>
      </c>
      <c r="AR107" s="14">
        <f t="shared" si="62"/>
        <v>-3.0080561320602328E-2</v>
      </c>
      <c r="AS107" s="14">
        <f t="shared" si="63"/>
        <v>9.0870504005655661E-2</v>
      </c>
      <c r="AT107" s="14">
        <f t="shared" si="64"/>
        <v>1.279553504255837E-2</v>
      </c>
      <c r="AU107" s="14">
        <f t="shared" si="65"/>
        <v>7.4535258826587736E-2</v>
      </c>
      <c r="AV107" s="14">
        <f t="shared" si="66"/>
        <v>-1.0308672619963044E-2</v>
      </c>
      <c r="AW107" s="6"/>
      <c r="AX107" s="47"/>
      <c r="AY107" s="11"/>
      <c r="AZ107" s="14"/>
      <c r="BA107" s="14"/>
      <c r="BB107" s="14"/>
      <c r="BC107" s="14"/>
    </row>
    <row r="108" spans="1:55" x14ac:dyDescent="0.2">
      <c r="A108" s="6" t="s">
        <v>238</v>
      </c>
      <c r="B108" s="8">
        <v>59717</v>
      </c>
      <c r="C108" s="8">
        <v>35742</v>
      </c>
      <c r="D108" s="8">
        <v>10629</v>
      </c>
      <c r="E108" s="8">
        <v>12684</v>
      </c>
      <c r="F108" s="8">
        <v>403</v>
      </c>
      <c r="G108" s="8">
        <v>31262</v>
      </c>
      <c r="H108" s="8">
        <v>6067</v>
      </c>
      <c r="I108" s="8"/>
      <c r="J108" s="8"/>
      <c r="K108" s="12">
        <v>25.4</v>
      </c>
      <c r="L108" s="10">
        <f t="shared" si="39"/>
        <v>235106.29921259845</v>
      </c>
      <c r="M108" s="10">
        <f t="shared" si="43"/>
        <v>140716.53543307088</v>
      </c>
      <c r="N108" s="10">
        <f t="shared" si="44"/>
        <v>41846.456692913387</v>
      </c>
      <c r="O108" s="10">
        <f t="shared" si="45"/>
        <v>49937.007874015748</v>
      </c>
      <c r="P108" s="10">
        <f t="shared" si="46"/>
        <v>1586.6141732283465</v>
      </c>
      <c r="Q108" s="10">
        <f t="shared" si="47"/>
        <v>123078.74015748032</v>
      </c>
      <c r="R108" s="10">
        <f t="shared" si="48"/>
        <v>23885.826771653545</v>
      </c>
      <c r="S108" s="13">
        <f t="shared" si="49"/>
        <v>12.367793027927609</v>
      </c>
      <c r="T108" s="13">
        <f t="shared" si="50"/>
        <v>11.854502758820344</v>
      </c>
      <c r="U108" s="14">
        <f t="shared" si="51"/>
        <v>10.641762405497182</v>
      </c>
      <c r="V108" s="14">
        <f t="shared" si="52"/>
        <v>10.818517647621839</v>
      </c>
      <c r="W108" s="14">
        <f t="shared" si="40"/>
        <v>11.720579593419018</v>
      </c>
      <c r="X108" s="14">
        <f t="shared" si="41"/>
        <v>10.081040539905898</v>
      </c>
      <c r="Y108" s="14">
        <f t="shared" si="42"/>
        <v>3.2347491740244907</v>
      </c>
      <c r="Z108">
        <v>100</v>
      </c>
      <c r="AA108" s="14">
        <f t="shared" si="53"/>
        <v>12.327713080207907</v>
      </c>
      <c r="AB108" s="14">
        <f t="shared" si="54"/>
        <v>11.874679047646456</v>
      </c>
      <c r="AC108" s="14">
        <f t="shared" si="55"/>
        <v>10.584039107379779</v>
      </c>
      <c r="AD108" s="14">
        <f t="shared" si="56"/>
        <v>10.656492925934394</v>
      </c>
      <c r="AE108" s="14">
        <f t="shared" si="57"/>
        <v>11.692364449187473</v>
      </c>
      <c r="AF108" s="14">
        <f t="shared" si="58"/>
        <v>10.040677553229688</v>
      </c>
      <c r="AG108" s="14">
        <f t="shared" si="59"/>
        <v>2.8972382238214505</v>
      </c>
      <c r="AH108">
        <f t="shared" si="67"/>
        <v>12.354032141583286</v>
      </c>
      <c r="AI108">
        <v>12.331377133631253</v>
      </c>
      <c r="AJ108">
        <v>11.827513318875148</v>
      </c>
      <c r="AK108">
        <v>10.664445578231675</v>
      </c>
      <c r="AL108">
        <v>10.701051000145137</v>
      </c>
      <c r="AM108">
        <v>11.695955195408986</v>
      </c>
      <c r="AN108">
        <v>9.9783771054622239</v>
      </c>
      <c r="AO108">
        <v>3.2377946772399691</v>
      </c>
      <c r="AP108" s="14">
        <f t="shared" si="60"/>
        <v>3.6415894296355944E-2</v>
      </c>
      <c r="AQ108" s="14">
        <f t="shared" si="61"/>
        <v>2.6989439945195315E-2</v>
      </c>
      <c r="AR108" s="14">
        <f t="shared" si="62"/>
        <v>-2.2683172734492274E-2</v>
      </c>
      <c r="AS108" s="14">
        <f t="shared" si="63"/>
        <v>0.11746664747670188</v>
      </c>
      <c r="AT108" s="14">
        <f t="shared" si="64"/>
        <v>2.4624398010031356E-2</v>
      </c>
      <c r="AU108" s="14">
        <f t="shared" si="65"/>
        <v>0.10266343444367365</v>
      </c>
      <c r="AV108" s="14">
        <f t="shared" si="66"/>
        <v>-3.0455032154783623E-3</v>
      </c>
      <c r="AW108" s="6"/>
      <c r="AX108" s="47"/>
      <c r="AY108" s="12"/>
      <c r="AZ108" s="14"/>
      <c r="BA108" s="14"/>
      <c r="BB108" s="14"/>
      <c r="BC108" s="14"/>
    </row>
    <row r="109" spans="1:55" x14ac:dyDescent="0.2">
      <c r="A109" s="6" t="s">
        <v>239</v>
      </c>
      <c r="B109" s="7">
        <v>62025</v>
      </c>
      <c r="C109" s="7">
        <v>37775</v>
      </c>
      <c r="D109" s="7">
        <v>11340</v>
      </c>
      <c r="E109" s="7">
        <v>12520</v>
      </c>
      <c r="F109" s="7">
        <v>574</v>
      </c>
      <c r="G109" s="7">
        <v>32659</v>
      </c>
      <c r="H109" s="7">
        <v>6466</v>
      </c>
      <c r="I109" s="7"/>
      <c r="J109" s="7"/>
      <c r="K109" s="11">
        <v>26.6</v>
      </c>
      <c r="L109" s="10">
        <f t="shared" si="39"/>
        <v>233176.6917293233</v>
      </c>
      <c r="M109" s="10">
        <f t="shared" si="43"/>
        <v>142011.2781954887</v>
      </c>
      <c r="N109" s="10">
        <f t="shared" si="44"/>
        <v>42631.57894736842</v>
      </c>
      <c r="O109" s="10">
        <f t="shared" si="45"/>
        <v>47067.669172932328</v>
      </c>
      <c r="P109" s="10">
        <f t="shared" si="46"/>
        <v>2157.894736842105</v>
      </c>
      <c r="Q109" s="10">
        <f t="shared" si="47"/>
        <v>122778.1954887218</v>
      </c>
      <c r="R109" s="10">
        <f t="shared" si="48"/>
        <v>24308.270676691729</v>
      </c>
      <c r="S109" s="13">
        <f t="shared" si="49"/>
        <v>12.359551778760439</v>
      </c>
      <c r="T109" s="13">
        <f t="shared" si="50"/>
        <v>11.863661757341378</v>
      </c>
      <c r="U109" s="14">
        <f t="shared" si="51"/>
        <v>10.660350547482182</v>
      </c>
      <c r="V109" s="14">
        <f t="shared" si="52"/>
        <v>10.759341614854527</v>
      </c>
      <c r="W109" s="14">
        <f t="shared" si="40"/>
        <v>11.718134717762569</v>
      </c>
      <c r="X109" s="14">
        <f t="shared" si="41"/>
        <v>10.098571928485816</v>
      </c>
      <c r="Y109" s="14">
        <f t="shared" si="42"/>
        <v>3.2809112157876537</v>
      </c>
      <c r="Z109">
        <v>101</v>
      </c>
      <c r="AA109" s="14">
        <f t="shared" si="53"/>
        <v>12.33370670301915</v>
      </c>
      <c r="AB109" s="14">
        <f t="shared" si="54"/>
        <v>11.880690200618876</v>
      </c>
      <c r="AC109" s="14">
        <f t="shared" si="55"/>
        <v>10.590880597942199</v>
      </c>
      <c r="AD109" s="14">
        <f t="shared" si="56"/>
        <v>10.662118407464417</v>
      </c>
      <c r="AE109" s="14">
        <f t="shared" si="57"/>
        <v>11.697559494848193</v>
      </c>
      <c r="AF109" s="14">
        <f t="shared" si="58"/>
        <v>10.047035375939167</v>
      </c>
      <c r="AG109" s="14">
        <f t="shared" si="59"/>
        <v>2.9113733161322926</v>
      </c>
      <c r="AH109">
        <f t="shared" si="67"/>
        <v>12.352343948727343</v>
      </c>
      <c r="AI109">
        <v>12.334441460933958</v>
      </c>
      <c r="AJ109">
        <v>11.830496966181277</v>
      </c>
      <c r="AK109">
        <v>10.667730506186359</v>
      </c>
      <c r="AL109">
        <v>10.700744789387613</v>
      </c>
      <c r="AM109">
        <v>11.694162156312162</v>
      </c>
      <c r="AN109">
        <v>9.9956413561858337</v>
      </c>
      <c r="AO109">
        <v>3.2699030524393149</v>
      </c>
      <c r="AP109" s="14">
        <f t="shared" si="60"/>
        <v>2.5110317826481321E-2</v>
      </c>
      <c r="AQ109" s="14">
        <f t="shared" si="61"/>
        <v>3.3164791160100293E-2</v>
      </c>
      <c r="AR109" s="14">
        <f t="shared" si="62"/>
        <v>-7.3799587041776249E-3</v>
      </c>
      <c r="AS109" s="14">
        <f t="shared" si="63"/>
        <v>5.8596825466914026E-2</v>
      </c>
      <c r="AT109" s="14">
        <f t="shared" si="64"/>
        <v>2.3972561450406715E-2</v>
      </c>
      <c r="AU109" s="14">
        <f t="shared" si="65"/>
        <v>0.10293057229998226</v>
      </c>
      <c r="AV109" s="14">
        <f t="shared" si="66"/>
        <v>1.1008163348338762E-2</v>
      </c>
      <c r="AW109" s="6"/>
      <c r="AX109" s="47"/>
      <c r="AY109" s="11"/>
      <c r="AZ109" s="14"/>
      <c r="BA109" s="14"/>
      <c r="BB109" s="14"/>
      <c r="BC109" s="14"/>
    </row>
    <row r="110" spans="1:55" x14ac:dyDescent="0.2">
      <c r="A110" s="6" t="s">
        <v>240</v>
      </c>
      <c r="B110" s="8">
        <v>63624</v>
      </c>
      <c r="C110" s="8">
        <v>38147</v>
      </c>
      <c r="D110" s="8">
        <v>11980</v>
      </c>
      <c r="E110" s="8">
        <v>12891</v>
      </c>
      <c r="F110" s="8">
        <v>705</v>
      </c>
      <c r="G110" s="8">
        <v>34170</v>
      </c>
      <c r="H110" s="8">
        <v>6623</v>
      </c>
      <c r="I110" s="8"/>
      <c r="J110" s="8"/>
      <c r="K110" s="12">
        <v>27.9</v>
      </c>
      <c r="L110" s="10">
        <f t="shared" si="39"/>
        <v>228043.01075268819</v>
      </c>
      <c r="M110" s="10">
        <f t="shared" si="43"/>
        <v>136727.59856630824</v>
      </c>
      <c r="N110" s="10">
        <f t="shared" si="44"/>
        <v>42939.068100358425</v>
      </c>
      <c r="O110" s="10">
        <f t="shared" si="45"/>
        <v>46204.301075268821</v>
      </c>
      <c r="P110" s="10">
        <f t="shared" si="46"/>
        <v>2526.8817204301076</v>
      </c>
      <c r="Q110" s="10">
        <f t="shared" si="47"/>
        <v>122473.1182795699</v>
      </c>
      <c r="R110" s="10">
        <f t="shared" si="48"/>
        <v>23738.351254480287</v>
      </c>
      <c r="S110" s="13">
        <f t="shared" si="49"/>
        <v>12.337289533797742</v>
      </c>
      <c r="T110" s="13">
        <f t="shared" si="50"/>
        <v>11.825745893821956</v>
      </c>
      <c r="U110" s="14">
        <f t="shared" si="51"/>
        <v>10.667537368830212</v>
      </c>
      <c r="V110" s="14">
        <f t="shared" si="52"/>
        <v>10.740828169603876</v>
      </c>
      <c r="W110" s="14">
        <f t="shared" si="40"/>
        <v>11.715646842270109</v>
      </c>
      <c r="X110" s="14">
        <f t="shared" si="41"/>
        <v>10.07484721564575</v>
      </c>
      <c r="Y110" s="14">
        <f t="shared" si="42"/>
        <v>3.3286266888273199</v>
      </c>
      <c r="Z110">
        <v>102</v>
      </c>
      <c r="AA110" s="14">
        <f t="shared" si="53"/>
        <v>12.339700325830394</v>
      </c>
      <c r="AB110" s="14">
        <f t="shared" si="54"/>
        <v>11.886701353591297</v>
      </c>
      <c r="AC110" s="14">
        <f t="shared" si="55"/>
        <v>10.597722088504621</v>
      </c>
      <c r="AD110" s="14">
        <f t="shared" si="56"/>
        <v>10.667743888994442</v>
      </c>
      <c r="AE110" s="14">
        <f t="shared" si="57"/>
        <v>11.702754540508911</v>
      </c>
      <c r="AF110" s="14">
        <f t="shared" si="58"/>
        <v>10.053393198648644</v>
      </c>
      <c r="AG110" s="14">
        <f t="shared" si="59"/>
        <v>2.9255084084431351</v>
      </c>
      <c r="AH110">
        <f t="shared" si="67"/>
        <v>12.344243119672269</v>
      </c>
      <c r="AI110">
        <v>12.337405762540641</v>
      </c>
      <c r="AJ110">
        <v>11.833547417700512</v>
      </c>
      <c r="AK110">
        <v>10.671083557558108</v>
      </c>
      <c r="AL110">
        <v>10.700188948142726</v>
      </c>
      <c r="AM110">
        <v>11.692197897701169</v>
      </c>
      <c r="AN110">
        <v>10.012031050953262</v>
      </c>
      <c r="AO110">
        <v>3.3010914531937052</v>
      </c>
      <c r="AP110" s="14">
        <f t="shared" si="60"/>
        <v>-1.162287428986275E-4</v>
      </c>
      <c r="AQ110" s="14">
        <f t="shared" si="61"/>
        <v>-7.801523878555372E-3</v>
      </c>
      <c r="AR110" s="14">
        <f t="shared" si="62"/>
        <v>-3.5461887278955828E-3</v>
      </c>
      <c r="AS110" s="14">
        <f t="shared" si="63"/>
        <v>4.0639221461150399E-2</v>
      </c>
      <c r="AT110" s="14">
        <f t="shared" si="64"/>
        <v>2.3448944568940533E-2</v>
      </c>
      <c r="AU110" s="14">
        <f t="shared" si="65"/>
        <v>6.2816164692488741E-2</v>
      </c>
      <c r="AV110" s="14">
        <f t="shared" si="66"/>
        <v>2.7535235633614707E-2</v>
      </c>
      <c r="AW110" s="6"/>
      <c r="AX110" s="47"/>
      <c r="AY110" s="12"/>
      <c r="AZ110" s="14"/>
      <c r="BA110" s="14"/>
      <c r="BB110" s="14"/>
      <c r="BC110" s="14"/>
    </row>
    <row r="111" spans="1:55" x14ac:dyDescent="0.2">
      <c r="A111" s="6" t="s">
        <v>241</v>
      </c>
      <c r="B111" s="7">
        <v>65948</v>
      </c>
      <c r="C111" s="7">
        <v>39523</v>
      </c>
      <c r="D111" s="7">
        <v>12831</v>
      </c>
      <c r="E111" s="7">
        <v>13182</v>
      </c>
      <c r="F111" s="7">
        <v>1884</v>
      </c>
      <c r="G111" s="7">
        <v>35316</v>
      </c>
      <c r="H111" s="7">
        <v>6765</v>
      </c>
      <c r="I111" s="7"/>
      <c r="J111" s="7"/>
      <c r="K111" s="11">
        <v>28.9</v>
      </c>
      <c r="L111" s="10">
        <f t="shared" si="39"/>
        <v>228193.77162629759</v>
      </c>
      <c r="M111" s="10">
        <f t="shared" si="43"/>
        <v>136757.78546712804</v>
      </c>
      <c r="N111" s="10">
        <f t="shared" si="44"/>
        <v>44397.923875432527</v>
      </c>
      <c r="O111" s="10">
        <f t="shared" si="45"/>
        <v>45612.456747404845</v>
      </c>
      <c r="P111" s="10">
        <f t="shared" si="46"/>
        <v>6519.0311418685123</v>
      </c>
      <c r="Q111" s="10">
        <f t="shared" si="47"/>
        <v>122200.6920415225</v>
      </c>
      <c r="R111" s="10">
        <f t="shared" si="48"/>
        <v>23408.304498269896</v>
      </c>
      <c r="S111" s="13">
        <f t="shared" si="49"/>
        <v>12.337950422550774</v>
      </c>
      <c r="T111" s="13">
        <f t="shared" si="50"/>
        <v>11.825966650781595</v>
      </c>
      <c r="U111" s="14">
        <f t="shared" si="51"/>
        <v>10.700947987764723</v>
      </c>
      <c r="V111" s="14">
        <f t="shared" si="52"/>
        <v>10.72793613248237</v>
      </c>
      <c r="W111" s="14">
        <f t="shared" si="40"/>
        <v>11.713419988891179</v>
      </c>
      <c r="X111" s="14">
        <f t="shared" si="41"/>
        <v>10.060846131474593</v>
      </c>
      <c r="Y111" s="14">
        <f t="shared" si="42"/>
        <v>3.3638415951183864</v>
      </c>
      <c r="Z111">
        <v>103</v>
      </c>
      <c r="AA111" s="14">
        <f t="shared" si="53"/>
        <v>12.345693948641637</v>
      </c>
      <c r="AB111" s="14">
        <f t="shared" si="54"/>
        <v>11.892712506563717</v>
      </c>
      <c r="AC111" s="14">
        <f t="shared" si="55"/>
        <v>10.604563579067042</v>
      </c>
      <c r="AD111" s="14">
        <f t="shared" si="56"/>
        <v>10.673369370524465</v>
      </c>
      <c r="AE111" s="14">
        <f t="shared" si="57"/>
        <v>11.707949586169629</v>
      </c>
      <c r="AF111" s="14">
        <f t="shared" si="58"/>
        <v>10.059751021358123</v>
      </c>
      <c r="AG111" s="14">
        <f t="shared" si="59"/>
        <v>2.9396435007539772</v>
      </c>
      <c r="AH111">
        <f t="shared" si="67"/>
        <v>12.340391324484715</v>
      </c>
      <c r="AI111">
        <v>12.3403565937552</v>
      </c>
      <c r="AJ111">
        <v>11.836753041193907</v>
      </c>
      <c r="AK111">
        <v>10.674473590129516</v>
      </c>
      <c r="AL111">
        <v>10.699547246340641</v>
      </c>
      <c r="AM111">
        <v>11.690119177213196</v>
      </c>
      <c r="AN111">
        <v>10.027544761582636</v>
      </c>
      <c r="AO111">
        <v>3.3312412822817818</v>
      </c>
      <c r="AP111" s="14">
        <f t="shared" si="60"/>
        <v>-2.4061712044254335E-3</v>
      </c>
      <c r="AQ111" s="14">
        <f t="shared" si="61"/>
        <v>-1.0786390412311775E-2</v>
      </c>
      <c r="AR111" s="14">
        <f t="shared" si="62"/>
        <v>2.647439763520687E-2</v>
      </c>
      <c r="AS111" s="14">
        <f t="shared" si="63"/>
        <v>2.838888614172852E-2</v>
      </c>
      <c r="AT111" s="14">
        <f t="shared" si="64"/>
        <v>2.330081167798248E-2</v>
      </c>
      <c r="AU111" s="14">
        <f t="shared" si="65"/>
        <v>3.3301369891956867E-2</v>
      </c>
      <c r="AV111" s="14">
        <f t="shared" si="66"/>
        <v>3.2600312836604584E-2</v>
      </c>
      <c r="AW111" s="6"/>
      <c r="AX111" s="47"/>
      <c r="AY111" s="11"/>
      <c r="AZ111" s="14"/>
      <c r="BA111" s="14"/>
      <c r="BB111" s="14"/>
      <c r="BC111" s="14"/>
    </row>
    <row r="112" spans="1:55" x14ac:dyDescent="0.2">
      <c r="A112" s="6" t="s">
        <v>242</v>
      </c>
      <c r="B112" s="8">
        <v>68066</v>
      </c>
      <c r="C112" s="8">
        <v>40469</v>
      </c>
      <c r="D112" s="8">
        <v>13382</v>
      </c>
      <c r="E112" s="8">
        <v>13450</v>
      </c>
      <c r="F112" s="8">
        <v>2244</v>
      </c>
      <c r="G112" s="8">
        <v>36056</v>
      </c>
      <c r="H112" s="8">
        <v>6834</v>
      </c>
      <c r="I112" s="8"/>
      <c r="J112" s="8"/>
      <c r="K112" s="12">
        <v>30.2</v>
      </c>
      <c r="L112" s="10">
        <f t="shared" si="39"/>
        <v>225384.10596026492</v>
      </c>
      <c r="M112" s="10">
        <f t="shared" si="43"/>
        <v>134003.31125827815</v>
      </c>
      <c r="N112" s="10">
        <f t="shared" si="44"/>
        <v>44311.258278145695</v>
      </c>
      <c r="O112" s="10">
        <f t="shared" si="45"/>
        <v>44536.423841059601</v>
      </c>
      <c r="P112" s="10">
        <f t="shared" si="46"/>
        <v>7430.4635761589407</v>
      </c>
      <c r="Q112" s="10">
        <f t="shared" si="47"/>
        <v>119390.7284768212</v>
      </c>
      <c r="R112" s="10">
        <f t="shared" si="48"/>
        <v>22629.139072847684</v>
      </c>
      <c r="S112" s="13">
        <f t="shared" si="49"/>
        <v>12.325561363284601</v>
      </c>
      <c r="T112" s="13">
        <f t="shared" si="50"/>
        <v>11.805619789510413</v>
      </c>
      <c r="U112" s="14">
        <f t="shared" si="51"/>
        <v>10.69899406095003</v>
      </c>
      <c r="V112" s="14">
        <f t="shared" si="52"/>
        <v>10.704062646637253</v>
      </c>
      <c r="W112" s="14">
        <f t="shared" si="40"/>
        <v>11.690156825977752</v>
      </c>
      <c r="X112" s="14">
        <f t="shared" si="41"/>
        <v>10.026993694282504</v>
      </c>
      <c r="Y112" s="14">
        <f t="shared" si="42"/>
        <v>3.4078419243808238</v>
      </c>
      <c r="Z112">
        <v>104</v>
      </c>
      <c r="AA112" s="14">
        <f t="shared" si="53"/>
        <v>12.351687571452882</v>
      </c>
      <c r="AB112" s="14">
        <f t="shared" si="54"/>
        <v>11.898723659536136</v>
      </c>
      <c r="AC112" s="14">
        <f t="shared" si="55"/>
        <v>10.611405069629463</v>
      </c>
      <c r="AD112" s="14">
        <f t="shared" si="56"/>
        <v>10.67899485205449</v>
      </c>
      <c r="AE112" s="14">
        <f t="shared" si="57"/>
        <v>11.71314463183035</v>
      </c>
      <c r="AF112" s="14">
        <f t="shared" si="58"/>
        <v>10.066108844067601</v>
      </c>
      <c r="AG112" s="14">
        <f t="shared" si="59"/>
        <v>2.9537785930648193</v>
      </c>
      <c r="AH112">
        <f t="shared" si="67"/>
        <v>12.336516867243622</v>
      </c>
      <c r="AI112">
        <v>12.343380437238569</v>
      </c>
      <c r="AJ112">
        <v>11.840197328470095</v>
      </c>
      <c r="AK112">
        <v>10.677867245315227</v>
      </c>
      <c r="AL112">
        <v>10.699008853424939</v>
      </c>
      <c r="AM112">
        <v>11.687997408075793</v>
      </c>
      <c r="AN112">
        <v>10.042220319995019</v>
      </c>
      <c r="AO112">
        <v>3.3602511520044578</v>
      </c>
      <c r="AP112" s="14">
        <f t="shared" si="60"/>
        <v>-1.7819073953967646E-2</v>
      </c>
      <c r="AQ112" s="14">
        <f t="shared" si="61"/>
        <v>-3.4577538959682741E-2</v>
      </c>
      <c r="AR112" s="14">
        <f t="shared" si="62"/>
        <v>2.1126815634803009E-2</v>
      </c>
      <c r="AS112" s="14">
        <f t="shared" si="63"/>
        <v>5.0537932123138063E-3</v>
      </c>
      <c r="AT112" s="14">
        <f t="shared" si="64"/>
        <v>2.1594179019590598E-3</v>
      </c>
      <c r="AU112" s="14">
        <f t="shared" si="65"/>
        <v>-1.5226625712514874E-2</v>
      </c>
      <c r="AV112" s="14">
        <f t="shared" si="66"/>
        <v>4.7590772376365997E-2</v>
      </c>
      <c r="AW112" s="6"/>
      <c r="AX112" s="47"/>
      <c r="AY112" s="12"/>
      <c r="AZ112" s="14"/>
      <c r="BA112" s="14"/>
      <c r="BB112" s="14"/>
      <c r="BC112" s="14"/>
    </row>
    <row r="113" spans="1:55" x14ac:dyDescent="0.2">
      <c r="A113" s="6" t="s">
        <v>243</v>
      </c>
      <c r="B113" s="7">
        <v>69863</v>
      </c>
      <c r="C113" s="7">
        <v>42239</v>
      </c>
      <c r="D113" s="7">
        <v>13477</v>
      </c>
      <c r="E113" s="7">
        <v>13049</v>
      </c>
      <c r="F113" s="7">
        <v>2851</v>
      </c>
      <c r="G113" s="7">
        <v>36534</v>
      </c>
      <c r="H113" s="7">
        <v>6810</v>
      </c>
      <c r="I113" s="7"/>
      <c r="J113" s="7"/>
      <c r="K113" s="11">
        <v>31</v>
      </c>
      <c r="L113" s="10">
        <f t="shared" si="39"/>
        <v>225364.51612903227</v>
      </c>
      <c r="M113" s="10">
        <f t="shared" si="43"/>
        <v>136254.83870967742</v>
      </c>
      <c r="N113" s="10">
        <f t="shared" si="44"/>
        <v>43474.193548387098</v>
      </c>
      <c r="O113" s="10">
        <f t="shared" si="45"/>
        <v>42093.548387096773</v>
      </c>
      <c r="P113" s="10">
        <f t="shared" si="46"/>
        <v>9196.7741935483864</v>
      </c>
      <c r="Q113" s="10">
        <f t="shared" si="47"/>
        <v>117851.6129032258</v>
      </c>
      <c r="R113" s="10">
        <f t="shared" si="48"/>
        <v>21967.741935483871</v>
      </c>
      <c r="S113" s="13">
        <f t="shared" si="49"/>
        <v>12.325474441970657</v>
      </c>
      <c r="T113" s="13">
        <f t="shared" si="50"/>
        <v>11.822282225360425</v>
      </c>
      <c r="U113" s="14">
        <f t="shared" si="51"/>
        <v>10.679922789272105</v>
      </c>
      <c r="V113" s="14">
        <f t="shared" si="52"/>
        <v>10.647649762965193</v>
      </c>
      <c r="W113" s="14">
        <f t="shared" si="40"/>
        <v>11.677181594339574</v>
      </c>
      <c r="X113" s="14">
        <f t="shared" si="41"/>
        <v>9.9973303806465026</v>
      </c>
      <c r="Y113" s="14">
        <f t="shared" si="42"/>
        <v>3.4339872044851463</v>
      </c>
      <c r="Z113">
        <v>105</v>
      </c>
      <c r="AA113" s="14">
        <f t="shared" si="53"/>
        <v>12.357681194264124</v>
      </c>
      <c r="AB113" s="14">
        <f t="shared" si="54"/>
        <v>11.904734812508558</v>
      </c>
      <c r="AC113" s="14">
        <f t="shared" si="55"/>
        <v>10.618246560191885</v>
      </c>
      <c r="AD113" s="14">
        <f t="shared" si="56"/>
        <v>10.684620333584514</v>
      </c>
      <c r="AE113" s="14">
        <f t="shared" si="57"/>
        <v>11.718339677491068</v>
      </c>
      <c r="AF113" s="14">
        <f t="shared" si="58"/>
        <v>10.07246666677708</v>
      </c>
      <c r="AG113" s="14">
        <f t="shared" si="59"/>
        <v>2.9679136853756614</v>
      </c>
      <c r="AH113">
        <f t="shared" si="67"/>
        <v>12.333815651805379</v>
      </c>
      <c r="AI113">
        <v>12.346562271794681</v>
      </c>
      <c r="AJ113">
        <v>11.843957029843704</v>
      </c>
      <c r="AK113">
        <v>10.681247711028405</v>
      </c>
      <c r="AL113">
        <v>10.698780681893041</v>
      </c>
      <c r="AM113">
        <v>11.685918566523805</v>
      </c>
      <c r="AN113">
        <v>10.05611637146766</v>
      </c>
      <c r="AO113">
        <v>3.3880400498581689</v>
      </c>
      <c r="AP113" s="14">
        <f t="shared" si="60"/>
        <v>-2.108782982402424E-2</v>
      </c>
      <c r="AQ113" s="14">
        <f t="shared" si="61"/>
        <v>-2.1674804483279075E-2</v>
      </c>
      <c r="AR113" s="14">
        <f t="shared" si="62"/>
        <v>-1.324921756300057E-3</v>
      </c>
      <c r="AS113" s="14">
        <f t="shared" si="63"/>
        <v>-5.1130918927848157E-2</v>
      </c>
      <c r="AT113" s="14">
        <f t="shared" si="64"/>
        <v>-8.7369721842307513E-3</v>
      </c>
      <c r="AU113" s="14">
        <f t="shared" si="65"/>
        <v>-5.8785990821156986E-2</v>
      </c>
      <c r="AV113" s="14">
        <f t="shared" si="66"/>
        <v>4.5947154626977404E-2</v>
      </c>
      <c r="AW113" s="6"/>
      <c r="AX113" s="47"/>
      <c r="AY113" s="11"/>
      <c r="AZ113" s="14"/>
      <c r="BA113" s="14"/>
      <c r="BB113" s="14"/>
      <c r="BC113" s="14"/>
    </row>
    <row r="114" spans="1:55" x14ac:dyDescent="0.2">
      <c r="A114" s="6" t="s">
        <v>244</v>
      </c>
      <c r="B114" s="8">
        <v>71249</v>
      </c>
      <c r="C114" s="8">
        <v>43374</v>
      </c>
      <c r="D114" s="8">
        <v>13907</v>
      </c>
      <c r="E114" s="8">
        <v>13461</v>
      </c>
      <c r="F114" s="8">
        <v>2238</v>
      </c>
      <c r="G114" s="8">
        <v>37068</v>
      </c>
      <c r="H114" s="8">
        <v>7512</v>
      </c>
      <c r="I114" s="8"/>
      <c r="J114" s="8"/>
      <c r="K114" s="12">
        <v>31.5</v>
      </c>
      <c r="L114" s="10">
        <f t="shared" si="39"/>
        <v>226187.3015873016</v>
      </c>
      <c r="M114" s="10">
        <f t="shared" si="43"/>
        <v>137695.23809523811</v>
      </c>
      <c r="N114" s="10">
        <f t="shared" si="44"/>
        <v>44149.206349206346</v>
      </c>
      <c r="O114" s="10">
        <f t="shared" si="45"/>
        <v>42733.333333333336</v>
      </c>
      <c r="P114" s="10">
        <f t="shared" si="46"/>
        <v>7104.7619047619046</v>
      </c>
      <c r="Q114" s="10">
        <f t="shared" si="47"/>
        <v>117676.19047619047</v>
      </c>
      <c r="R114" s="10">
        <f t="shared" si="48"/>
        <v>23847.619047619046</v>
      </c>
      <c r="S114" s="13">
        <f t="shared" si="49"/>
        <v>12.329118703101189</v>
      </c>
      <c r="T114" s="13">
        <f t="shared" si="50"/>
        <v>11.832798102384857</v>
      </c>
      <c r="U114" s="14">
        <f t="shared" si="51"/>
        <v>10.695330229635115</v>
      </c>
      <c r="V114" s="14">
        <f t="shared" si="52"/>
        <v>10.662734534800597</v>
      </c>
      <c r="W114" s="14">
        <f t="shared" si="40"/>
        <v>11.675691982863086</v>
      </c>
      <c r="X114" s="14">
        <f t="shared" si="41"/>
        <v>10.079439661044603</v>
      </c>
      <c r="Y114" s="14">
        <f t="shared" si="42"/>
        <v>3.4499875458315872</v>
      </c>
      <c r="Z114">
        <v>106</v>
      </c>
      <c r="AA114" s="14">
        <f t="shared" si="53"/>
        <v>12.363674817075367</v>
      </c>
      <c r="AB114" s="14">
        <f t="shared" si="54"/>
        <v>11.910745965480977</v>
      </c>
      <c r="AC114" s="14">
        <f t="shared" si="55"/>
        <v>10.625088050754306</v>
      </c>
      <c r="AD114" s="14">
        <f t="shared" si="56"/>
        <v>10.690245815114537</v>
      </c>
      <c r="AE114" s="14">
        <f t="shared" si="57"/>
        <v>11.723534723151786</v>
      </c>
      <c r="AF114" s="14">
        <f t="shared" si="58"/>
        <v>10.078824489486559</v>
      </c>
      <c r="AG114" s="14">
        <f t="shared" si="59"/>
        <v>2.9820487776865039</v>
      </c>
      <c r="AH114">
        <f t="shared" si="67"/>
        <v>12.334375137678</v>
      </c>
      <c r="AI114">
        <v>12.349975939306251</v>
      </c>
      <c r="AJ114">
        <v>11.848087284667509</v>
      </c>
      <c r="AK114">
        <v>10.684611379441989</v>
      </c>
      <c r="AL114">
        <v>10.699072802863126</v>
      </c>
      <c r="AM114">
        <v>11.683969978428269</v>
      </c>
      <c r="AN114">
        <v>10.069282044636733</v>
      </c>
      <c r="AO114">
        <v>3.4145567075720873</v>
      </c>
      <c r="AP114" s="14">
        <f t="shared" si="60"/>
        <v>-2.085723620506208E-2</v>
      </c>
      <c r="AQ114" s="14">
        <f t="shared" si="61"/>
        <v>-1.5289182282652192E-2</v>
      </c>
      <c r="AR114" s="14">
        <f t="shared" si="62"/>
        <v>1.0718850193125462E-2</v>
      </c>
      <c r="AS114" s="14">
        <f t="shared" si="63"/>
        <v>-3.6338268062529266E-2</v>
      </c>
      <c r="AT114" s="14">
        <f t="shared" si="64"/>
        <v>-8.2779955651837156E-3</v>
      </c>
      <c r="AU114" s="14">
        <f t="shared" si="65"/>
        <v>1.0157616407870051E-2</v>
      </c>
      <c r="AV114" s="14">
        <f t="shared" si="66"/>
        <v>3.5430838259499886E-2</v>
      </c>
      <c r="AW114" s="6"/>
      <c r="AX114" s="47"/>
      <c r="AY114" s="12"/>
      <c r="AZ114" s="14"/>
      <c r="BA114" s="14"/>
      <c r="BB114" s="14"/>
      <c r="BC114" s="14"/>
    </row>
    <row r="115" spans="1:55" x14ac:dyDescent="0.2">
      <c r="A115" s="6" t="s">
        <v>245</v>
      </c>
      <c r="B115" s="7">
        <v>73221</v>
      </c>
      <c r="C115" s="7">
        <v>44432</v>
      </c>
      <c r="D115" s="7">
        <v>14226</v>
      </c>
      <c r="E115" s="7">
        <v>13746</v>
      </c>
      <c r="F115" s="7">
        <v>1075</v>
      </c>
      <c r="G115" s="7">
        <v>37883</v>
      </c>
      <c r="H115" s="7">
        <v>7774</v>
      </c>
      <c r="I115" s="7"/>
      <c r="J115" s="7"/>
      <c r="K115" s="11">
        <v>32</v>
      </c>
      <c r="L115" s="10">
        <f t="shared" si="39"/>
        <v>228815.625</v>
      </c>
      <c r="M115" s="10">
        <f t="shared" si="43"/>
        <v>138850</v>
      </c>
      <c r="N115" s="10">
        <f t="shared" si="44"/>
        <v>44456.25</v>
      </c>
      <c r="O115" s="10">
        <f t="shared" si="45"/>
        <v>42956.25</v>
      </c>
      <c r="P115" s="10">
        <f t="shared" si="46"/>
        <v>3359.375</v>
      </c>
      <c r="Q115" s="10">
        <f t="shared" si="47"/>
        <v>118384.375</v>
      </c>
      <c r="R115" s="10">
        <f t="shared" si="48"/>
        <v>24293.75</v>
      </c>
      <c r="S115" s="13">
        <f t="shared" si="49"/>
        <v>12.340671827239966</v>
      </c>
      <c r="T115" s="13">
        <f t="shared" si="50"/>
        <v>11.841149492734946</v>
      </c>
      <c r="U115" s="14">
        <f t="shared" si="51"/>
        <v>10.702260838481825</v>
      </c>
      <c r="V115" s="14">
        <f t="shared" si="52"/>
        <v>10.667937434869915</v>
      </c>
      <c r="W115" s="14">
        <f t="shared" si="40"/>
        <v>11.681692024818107</v>
      </c>
      <c r="X115" s="14">
        <f t="shared" si="41"/>
        <v>10.097974394600532</v>
      </c>
      <c r="Y115" s="14">
        <f t="shared" si="42"/>
        <v>3.4657359027997265</v>
      </c>
      <c r="Z115">
        <v>107</v>
      </c>
      <c r="AA115" s="14">
        <f t="shared" si="53"/>
        <v>12.369668439886611</v>
      </c>
      <c r="AB115" s="14">
        <f t="shared" si="54"/>
        <v>11.916757118453397</v>
      </c>
      <c r="AC115" s="14">
        <f t="shared" si="55"/>
        <v>10.631929541316726</v>
      </c>
      <c r="AD115" s="14">
        <f t="shared" si="56"/>
        <v>10.695871296644562</v>
      </c>
      <c r="AE115" s="14">
        <f t="shared" si="57"/>
        <v>11.728729768812507</v>
      </c>
      <c r="AF115" s="14">
        <f t="shared" si="58"/>
        <v>10.085182312196036</v>
      </c>
      <c r="AG115" s="14">
        <f t="shared" si="59"/>
        <v>2.996183869997346</v>
      </c>
      <c r="AH115">
        <f t="shared" si="67"/>
        <v>12.336356789131246</v>
      </c>
      <c r="AI115">
        <v>12.353682101762351</v>
      </c>
      <c r="AJ115">
        <v>11.852629685541487</v>
      </c>
      <c r="AK115">
        <v>10.68795381465282</v>
      </c>
      <c r="AL115">
        <v>10.700063330629044</v>
      </c>
      <c r="AM115">
        <v>11.68223350905261</v>
      </c>
      <c r="AN115">
        <v>10.081729726894153</v>
      </c>
      <c r="AO115">
        <v>3.4397785738470263</v>
      </c>
      <c r="AP115" s="14">
        <f t="shared" si="60"/>
        <v>-1.301027452238479E-2</v>
      </c>
      <c r="AQ115" s="14">
        <f t="shared" si="61"/>
        <v>-1.1480192806541112E-2</v>
      </c>
      <c r="AR115" s="14">
        <f t="shared" si="62"/>
        <v>1.4307023829005061E-2</v>
      </c>
      <c r="AS115" s="14">
        <f t="shared" si="63"/>
        <v>-3.2125895759129719E-2</v>
      </c>
      <c r="AT115" s="14">
        <f t="shared" si="64"/>
        <v>-5.4148423450328664E-4</v>
      </c>
      <c r="AU115" s="14">
        <f t="shared" si="65"/>
        <v>1.6244667706379445E-2</v>
      </c>
      <c r="AV115" s="14">
        <f t="shared" si="66"/>
        <v>2.5957328952700198E-2</v>
      </c>
      <c r="AW115" s="6"/>
      <c r="AX115" s="47"/>
      <c r="AY115" s="11"/>
      <c r="AZ115" s="14"/>
      <c r="BA115" s="14"/>
      <c r="BB115" s="14"/>
      <c r="BC115" s="14"/>
    </row>
    <row r="116" spans="1:55" x14ac:dyDescent="0.2">
      <c r="A116" s="6" t="s">
        <v>246</v>
      </c>
      <c r="B116" s="8">
        <v>75507</v>
      </c>
      <c r="C116" s="8">
        <v>45815</v>
      </c>
      <c r="D116" s="8">
        <v>14303</v>
      </c>
      <c r="E116" s="8">
        <v>13922</v>
      </c>
      <c r="F116" s="8">
        <v>1438</v>
      </c>
      <c r="G116" s="8">
        <v>38565</v>
      </c>
      <c r="H116" s="8">
        <v>7970</v>
      </c>
      <c r="I116" s="8"/>
      <c r="J116" s="8"/>
      <c r="K116" s="12">
        <v>33</v>
      </c>
      <c r="L116" s="10">
        <f t="shared" si="39"/>
        <v>228809.09090909091</v>
      </c>
      <c r="M116" s="10">
        <f t="shared" si="43"/>
        <v>138833.33333333334</v>
      </c>
      <c r="N116" s="10">
        <f t="shared" si="44"/>
        <v>43342.42424242424</v>
      </c>
      <c r="O116" s="10">
        <f t="shared" si="45"/>
        <v>42187.878787878784</v>
      </c>
      <c r="P116" s="10">
        <f t="shared" si="46"/>
        <v>4357.575757575758</v>
      </c>
      <c r="Q116" s="10">
        <f t="shared" si="47"/>
        <v>116863.63636363637</v>
      </c>
      <c r="R116" s="10">
        <f t="shared" si="48"/>
        <v>24151.515151515152</v>
      </c>
      <c r="S116" s="13">
        <f t="shared" si="49"/>
        <v>12.340643270692723</v>
      </c>
      <c r="T116" s="13">
        <f t="shared" si="50"/>
        <v>11.841029451920924</v>
      </c>
      <c r="U116" s="14">
        <f t="shared" si="51"/>
        <v>10.676887208976511</v>
      </c>
      <c r="V116" s="14">
        <f t="shared" si="52"/>
        <v>10.649888226250223</v>
      </c>
      <c r="W116" s="14">
        <f t="shared" si="40"/>
        <v>11.668763032889711</v>
      </c>
      <c r="X116" s="14">
        <f t="shared" si="41"/>
        <v>10.092102396305872</v>
      </c>
      <c r="Y116" s="14">
        <f t="shared" si="42"/>
        <v>3.4965075614664802</v>
      </c>
      <c r="Z116">
        <v>108</v>
      </c>
      <c r="AA116" s="14">
        <f t="shared" si="53"/>
        <v>12.375662062697854</v>
      </c>
      <c r="AB116" s="14">
        <f t="shared" si="54"/>
        <v>11.922768271425817</v>
      </c>
      <c r="AC116" s="14">
        <f t="shared" si="55"/>
        <v>10.638771031879148</v>
      </c>
      <c r="AD116" s="14">
        <f t="shared" si="56"/>
        <v>10.701496778174585</v>
      </c>
      <c r="AE116" s="14">
        <f t="shared" si="57"/>
        <v>11.733924814473225</v>
      </c>
      <c r="AF116" s="14">
        <f t="shared" si="58"/>
        <v>10.091540134905514</v>
      </c>
      <c r="AG116" s="14">
        <f t="shared" si="59"/>
        <v>3.0103189623081885</v>
      </c>
      <c r="AH116">
        <f t="shared" si="67"/>
        <v>12.340625020616141</v>
      </c>
      <c r="AI116">
        <v>12.357728385379424</v>
      </c>
      <c r="AJ116">
        <v>11.857616269326687</v>
      </c>
      <c r="AK116">
        <v>10.691277280039108</v>
      </c>
      <c r="AL116">
        <v>10.701907668067104</v>
      </c>
      <c r="AM116">
        <v>11.68078584991302</v>
      </c>
      <c r="AN116">
        <v>10.093478154142089</v>
      </c>
      <c r="AO116">
        <v>3.4637052416577121</v>
      </c>
      <c r="AP116" s="14">
        <f t="shared" si="60"/>
        <v>-1.708511468670082E-2</v>
      </c>
      <c r="AQ116" s="14">
        <f t="shared" si="61"/>
        <v>-1.6586817405762844E-2</v>
      </c>
      <c r="AR116" s="14">
        <f t="shared" si="62"/>
        <v>-1.4390071062596377E-2</v>
      </c>
      <c r="AS116" s="14">
        <f t="shared" si="63"/>
        <v>-5.201944181688134E-2</v>
      </c>
      <c r="AT116" s="14">
        <f t="shared" si="64"/>
        <v>-1.2022817023309429E-2</v>
      </c>
      <c r="AU116" s="14">
        <f t="shared" si="65"/>
        <v>-1.3757578362163514E-3</v>
      </c>
      <c r="AV116" s="14">
        <f t="shared" si="66"/>
        <v>3.2802319808768132E-2</v>
      </c>
      <c r="AW116" s="6"/>
      <c r="AX116" s="47"/>
      <c r="AY116" s="12"/>
      <c r="AZ116" s="14"/>
      <c r="BA116" s="14"/>
      <c r="BB116" s="14"/>
      <c r="BC116" s="14"/>
    </row>
    <row r="117" spans="1:55" x14ac:dyDescent="0.2">
      <c r="A117" s="6" t="s">
        <v>247</v>
      </c>
      <c r="B117" s="7">
        <v>77381</v>
      </c>
      <c r="C117" s="7">
        <v>46981</v>
      </c>
      <c r="D117" s="7">
        <v>14854</v>
      </c>
      <c r="E117" s="7">
        <v>13901</v>
      </c>
      <c r="F117" s="7">
        <v>1409</v>
      </c>
      <c r="G117" s="7">
        <v>39175</v>
      </c>
      <c r="H117" s="7">
        <v>8636</v>
      </c>
      <c r="I117" s="7"/>
      <c r="J117" s="7"/>
      <c r="K117" s="11">
        <v>33.799999999999997</v>
      </c>
      <c r="L117" s="10">
        <f t="shared" si="39"/>
        <v>228937.86982248523</v>
      </c>
      <c r="M117" s="10">
        <f t="shared" si="43"/>
        <v>138997.04142011836</v>
      </c>
      <c r="N117" s="10">
        <f t="shared" si="44"/>
        <v>43946.745562130178</v>
      </c>
      <c r="O117" s="10">
        <f t="shared" si="45"/>
        <v>41127.218934911245</v>
      </c>
      <c r="P117" s="10">
        <f t="shared" si="46"/>
        <v>4168.6390532544383</v>
      </c>
      <c r="Q117" s="10">
        <f t="shared" si="47"/>
        <v>115902.36686390534</v>
      </c>
      <c r="R117" s="10">
        <f t="shared" si="48"/>
        <v>25550.295857988167</v>
      </c>
      <c r="S117" s="13">
        <f t="shared" si="49"/>
        <v>12.341205934906096</v>
      </c>
      <c r="T117" s="13">
        <f t="shared" si="50"/>
        <v>11.842207927138956</v>
      </c>
      <c r="U117" s="14">
        <f t="shared" si="51"/>
        <v>10.690733851728361</v>
      </c>
      <c r="V117" s="14">
        <f t="shared" si="52"/>
        <v>10.624425442476211</v>
      </c>
      <c r="W117" s="14">
        <f t="shared" si="40"/>
        <v>11.66050345072334</v>
      </c>
      <c r="X117" s="14">
        <f t="shared" si="41"/>
        <v>10.148404175133816</v>
      </c>
      <c r="Y117" s="14">
        <f t="shared" si="42"/>
        <v>3.520460802488973</v>
      </c>
      <c r="Z117">
        <v>109</v>
      </c>
      <c r="AA117" s="14">
        <f t="shared" si="53"/>
        <v>12.381655685509099</v>
      </c>
      <c r="AB117" s="14">
        <f t="shared" si="54"/>
        <v>11.928779424398238</v>
      </c>
      <c r="AC117" s="14">
        <f t="shared" si="55"/>
        <v>10.645612522441569</v>
      </c>
      <c r="AD117" s="14">
        <f t="shared" si="56"/>
        <v>10.707122259704608</v>
      </c>
      <c r="AE117" s="14">
        <f t="shared" si="57"/>
        <v>11.739119860133943</v>
      </c>
      <c r="AF117" s="14">
        <f t="shared" si="58"/>
        <v>10.097897957614993</v>
      </c>
      <c r="AG117" s="14">
        <f t="shared" si="59"/>
        <v>3.0244540546190306</v>
      </c>
      <c r="AH117">
        <f t="shared" si="67"/>
        <v>12.345962134639596</v>
      </c>
      <c r="AI117">
        <v>12.362154284952341</v>
      </c>
      <c r="AJ117">
        <v>11.863071897763655</v>
      </c>
      <c r="AK117">
        <v>10.694592980868958</v>
      </c>
      <c r="AL117">
        <v>10.704741139368769</v>
      </c>
      <c r="AM117">
        <v>11.679703354098049</v>
      </c>
      <c r="AN117">
        <v>10.104556215200025</v>
      </c>
      <c r="AO117">
        <v>3.486352527309466</v>
      </c>
      <c r="AP117" s="14">
        <f t="shared" si="60"/>
        <v>-2.0948350046245068E-2</v>
      </c>
      <c r="AQ117" s="14">
        <f t="shared" si="61"/>
        <v>-2.0863970624699135E-2</v>
      </c>
      <c r="AR117" s="14">
        <f t="shared" si="62"/>
        <v>-3.8591291405971617E-3</v>
      </c>
      <c r="AS117" s="14">
        <f t="shared" si="63"/>
        <v>-8.0315696892558464E-2</v>
      </c>
      <c r="AT117" s="14">
        <f t="shared" si="64"/>
        <v>-1.9199903374708782E-2</v>
      </c>
      <c r="AU117" s="14">
        <f t="shared" si="65"/>
        <v>4.3847959933790648E-2</v>
      </c>
      <c r="AV117" s="14">
        <f t="shared" si="66"/>
        <v>3.4108275179506986E-2</v>
      </c>
      <c r="AW117" s="6"/>
      <c r="AX117" s="47"/>
      <c r="AY117" s="11"/>
      <c r="AZ117" s="14"/>
      <c r="BA117" s="14"/>
      <c r="BB117" s="14"/>
      <c r="BC117" s="14"/>
    </row>
    <row r="118" spans="1:55" x14ac:dyDescent="0.2">
      <c r="A118" s="6" t="s">
        <v>248</v>
      </c>
      <c r="B118" s="8">
        <v>78901</v>
      </c>
      <c r="C118" s="8">
        <v>47727</v>
      </c>
      <c r="D118" s="8">
        <v>15270</v>
      </c>
      <c r="E118" s="8">
        <v>14647</v>
      </c>
      <c r="F118" s="8">
        <v>975</v>
      </c>
      <c r="G118" s="8">
        <v>39625</v>
      </c>
      <c r="H118" s="8">
        <v>8694</v>
      </c>
      <c r="I118" s="8"/>
      <c r="J118" s="8"/>
      <c r="K118" s="12">
        <v>34.1</v>
      </c>
      <c r="L118" s="10">
        <f t="shared" si="39"/>
        <v>231381.23167155424</v>
      </c>
      <c r="M118" s="10">
        <f t="shared" si="43"/>
        <v>139961.87683284457</v>
      </c>
      <c r="N118" s="10">
        <f t="shared" si="44"/>
        <v>44780.058651026389</v>
      </c>
      <c r="O118" s="10">
        <f t="shared" si="45"/>
        <v>42953.07917888563</v>
      </c>
      <c r="P118" s="10">
        <f t="shared" si="46"/>
        <v>2859.2375366568913</v>
      </c>
      <c r="Q118" s="10">
        <f t="shared" si="47"/>
        <v>116202.34604105572</v>
      </c>
      <c r="R118" s="10">
        <f t="shared" si="48"/>
        <v>25495.601173020528</v>
      </c>
      <c r="S118" s="13">
        <f t="shared" si="49"/>
        <v>12.351821982723497</v>
      </c>
      <c r="T118" s="13">
        <f t="shared" si="50"/>
        <v>11.849125356171969</v>
      </c>
      <c r="U118" s="14">
        <f t="shared" si="51"/>
        <v>10.709518199911299</v>
      </c>
      <c r="V118" s="14">
        <f t="shared" si="52"/>
        <v>10.667863617016927</v>
      </c>
      <c r="W118" s="14">
        <f t="shared" si="40"/>
        <v>11.663088312878202</v>
      </c>
      <c r="X118" s="14">
        <f t="shared" si="41"/>
        <v>10.146261213247358</v>
      </c>
      <c r="Y118" s="14">
        <f t="shared" si="42"/>
        <v>3.529297384289471</v>
      </c>
      <c r="Z118">
        <v>110</v>
      </c>
      <c r="AA118" s="14">
        <f t="shared" si="53"/>
        <v>12.387649308320341</v>
      </c>
      <c r="AB118" s="14">
        <f t="shared" si="54"/>
        <v>11.934790577370658</v>
      </c>
      <c r="AC118" s="14">
        <f t="shared" si="55"/>
        <v>10.65245401300399</v>
      </c>
      <c r="AD118" s="14">
        <f t="shared" si="56"/>
        <v>10.712747741234633</v>
      </c>
      <c r="AE118" s="14">
        <f t="shared" si="57"/>
        <v>11.744314905794663</v>
      </c>
      <c r="AF118" s="14">
        <f t="shared" si="58"/>
        <v>10.104255780324472</v>
      </c>
      <c r="AG118" s="14">
        <f t="shared" si="59"/>
        <v>3.0385891469298727</v>
      </c>
      <c r="AH118">
        <f t="shared" si="67"/>
        <v>12.353401698893123</v>
      </c>
      <c r="AI118">
        <v>12.366988617079292</v>
      </c>
      <c r="AJ118">
        <v>11.869011065832058</v>
      </c>
      <c r="AK118">
        <v>10.697903128616062</v>
      </c>
      <c r="AL118">
        <v>10.708666556574366</v>
      </c>
      <c r="AM118">
        <v>11.679054860435604</v>
      </c>
      <c r="AN118">
        <v>10.114991939038804</v>
      </c>
      <c r="AO118">
        <v>3.5077567485574903</v>
      </c>
      <c r="AP118" s="14">
        <f t="shared" si="60"/>
        <v>-1.5166634355795239E-2</v>
      </c>
      <c r="AQ118" s="14">
        <f t="shared" si="61"/>
        <v>-1.988570966008929E-2</v>
      </c>
      <c r="AR118" s="14">
        <f t="shared" si="62"/>
        <v>1.16150712952372E-2</v>
      </c>
      <c r="AS118" s="14">
        <f t="shared" si="63"/>
        <v>-4.0802939557439188E-2</v>
      </c>
      <c r="AT118" s="14">
        <f t="shared" si="64"/>
        <v>-1.5966547557402677E-2</v>
      </c>
      <c r="AU118" s="14">
        <f t="shared" si="65"/>
        <v>3.1269274208554521E-2</v>
      </c>
      <c r="AV118" s="14">
        <f t="shared" si="66"/>
        <v>2.1540635731980728E-2</v>
      </c>
      <c r="AW118" s="6"/>
      <c r="AX118" s="47"/>
      <c r="AY118" s="12"/>
      <c r="AZ118" s="14"/>
      <c r="BA118" s="14"/>
      <c r="BB118" s="14"/>
      <c r="BC118" s="14"/>
    </row>
    <row r="119" spans="1:55" x14ac:dyDescent="0.2">
      <c r="A119" s="6" t="s">
        <v>249</v>
      </c>
      <c r="B119" s="7">
        <v>80348</v>
      </c>
      <c r="C119" s="7">
        <v>49081</v>
      </c>
      <c r="D119" s="7">
        <v>15244</v>
      </c>
      <c r="E119" s="7">
        <v>15192</v>
      </c>
      <c r="F119" s="7">
        <v>1377</v>
      </c>
      <c r="G119" s="7">
        <v>39950</v>
      </c>
      <c r="H119" s="7">
        <v>8903</v>
      </c>
      <c r="I119" s="7"/>
      <c r="J119" s="7"/>
      <c r="K119" s="11">
        <v>34.6</v>
      </c>
      <c r="L119" s="10">
        <f t="shared" si="39"/>
        <v>232219.65317919073</v>
      </c>
      <c r="M119" s="10">
        <f t="shared" si="43"/>
        <v>141852.60115606934</v>
      </c>
      <c r="N119" s="10">
        <f t="shared" si="44"/>
        <v>44057.803468208091</v>
      </c>
      <c r="O119" s="10">
        <f t="shared" si="45"/>
        <v>43907.514450867049</v>
      </c>
      <c r="P119" s="10">
        <f t="shared" si="46"/>
        <v>3979.7687861271675</v>
      </c>
      <c r="Q119" s="10">
        <f t="shared" si="47"/>
        <v>115462.42774566474</v>
      </c>
      <c r="R119" s="10">
        <f t="shared" si="48"/>
        <v>25731.21387283237</v>
      </c>
      <c r="S119" s="13">
        <f t="shared" si="49"/>
        <v>12.355438983678852</v>
      </c>
      <c r="T119" s="13">
        <f t="shared" si="50"/>
        <v>11.86254377743982</v>
      </c>
      <c r="U119" s="14">
        <f t="shared" si="51"/>
        <v>10.693257765918164</v>
      </c>
      <c r="V119" s="14">
        <f t="shared" si="52"/>
        <v>10.689840756416535</v>
      </c>
      <c r="W119" s="14">
        <f t="shared" si="40"/>
        <v>11.656700455118834</v>
      </c>
      <c r="X119" s="14">
        <f t="shared" si="41"/>
        <v>10.155460081498084</v>
      </c>
      <c r="Y119" s="14">
        <f t="shared" si="42"/>
        <v>3.5438536820636788</v>
      </c>
      <c r="Z119">
        <v>111</v>
      </c>
      <c r="AA119" s="14">
        <f t="shared" si="53"/>
        <v>12.393642931131586</v>
      </c>
      <c r="AB119" s="14">
        <f t="shared" si="54"/>
        <v>11.940801730343077</v>
      </c>
      <c r="AC119" s="14">
        <f t="shared" si="55"/>
        <v>10.659295503566412</v>
      </c>
      <c r="AD119" s="14">
        <f t="shared" si="56"/>
        <v>10.718373222764656</v>
      </c>
      <c r="AE119" s="14">
        <f t="shared" si="57"/>
        <v>11.749509951455382</v>
      </c>
      <c r="AF119" s="14">
        <f t="shared" si="58"/>
        <v>10.110613603033951</v>
      </c>
      <c r="AG119" s="14">
        <f t="shared" si="59"/>
        <v>3.0527242392407148</v>
      </c>
      <c r="AH119">
        <f t="shared" si="67"/>
        <v>12.360080224599892</v>
      </c>
      <c r="AI119">
        <v>12.372247105639687</v>
      </c>
      <c r="AJ119">
        <v>11.875435228529923</v>
      </c>
      <c r="AK119">
        <v>10.701207522798398</v>
      </c>
      <c r="AL119">
        <v>10.713736534413663</v>
      </c>
      <c r="AM119">
        <v>11.678897207813986</v>
      </c>
      <c r="AN119">
        <v>10.12484075960422</v>
      </c>
      <c r="AO119">
        <v>3.5279755408289741</v>
      </c>
      <c r="AP119" s="14">
        <f t="shared" si="60"/>
        <v>-1.6808121960835365E-2</v>
      </c>
      <c r="AQ119" s="14">
        <f t="shared" si="61"/>
        <v>-1.28914510901037E-2</v>
      </c>
      <c r="AR119" s="14">
        <f t="shared" si="62"/>
        <v>-7.949756880234915E-3</v>
      </c>
      <c r="AS119" s="14">
        <f t="shared" si="63"/>
        <v>-2.389577799712761E-2</v>
      </c>
      <c r="AT119" s="14">
        <f t="shared" si="64"/>
        <v>-2.2196752695151645E-2</v>
      </c>
      <c r="AU119" s="14">
        <f t="shared" si="65"/>
        <v>3.0619321893864182E-2</v>
      </c>
      <c r="AV119" s="14">
        <f t="shared" si="66"/>
        <v>1.5878141234704657E-2</v>
      </c>
      <c r="AW119" s="6"/>
      <c r="AX119" s="47"/>
      <c r="AY119" s="11"/>
      <c r="AZ119" s="14"/>
      <c r="BA119" s="14"/>
      <c r="BB119" s="14"/>
      <c r="BC119" s="14"/>
    </row>
    <row r="120" spans="1:55" x14ac:dyDescent="0.2">
      <c r="A120" s="6" t="s">
        <v>250</v>
      </c>
      <c r="B120" s="8">
        <v>82582</v>
      </c>
      <c r="C120" s="8">
        <v>50635</v>
      </c>
      <c r="D120" s="8">
        <v>15546</v>
      </c>
      <c r="E120" s="8">
        <v>15681</v>
      </c>
      <c r="F120" s="8">
        <v>1928</v>
      </c>
      <c r="G120" s="8">
        <v>40437</v>
      </c>
      <c r="H120" s="8">
        <v>8963</v>
      </c>
      <c r="I120" s="8"/>
      <c r="J120" s="8"/>
      <c r="K120" s="12">
        <v>35.299999999999997</v>
      </c>
      <c r="L120" s="10">
        <f t="shared" si="39"/>
        <v>233943.34277620399</v>
      </c>
      <c r="M120" s="10">
        <f t="shared" si="43"/>
        <v>143441.92634560907</v>
      </c>
      <c r="N120" s="10">
        <f t="shared" si="44"/>
        <v>44039.660056657231</v>
      </c>
      <c r="O120" s="10">
        <f t="shared" si="45"/>
        <v>44422.096317280455</v>
      </c>
      <c r="P120" s="10">
        <f t="shared" si="46"/>
        <v>5461.7563739376774</v>
      </c>
      <c r="Q120" s="10">
        <f t="shared" si="47"/>
        <v>114552.40793201134</v>
      </c>
      <c r="R120" s="10">
        <f t="shared" si="48"/>
        <v>25390.934844192638</v>
      </c>
      <c r="S120" s="13">
        <f t="shared" si="49"/>
        <v>12.362834240134859</v>
      </c>
      <c r="T120" s="13">
        <f t="shared" si="50"/>
        <v>11.873685537815225</v>
      </c>
      <c r="U120" s="14">
        <f t="shared" si="51"/>
        <v>10.692845871839005</v>
      </c>
      <c r="V120" s="14">
        <f t="shared" si="52"/>
        <v>10.701492289429872</v>
      </c>
      <c r="W120" s="14">
        <f t="shared" si="40"/>
        <v>11.64878770845522</v>
      </c>
      <c r="X120" s="14">
        <f t="shared" si="41"/>
        <v>10.142147493406203</v>
      </c>
      <c r="Y120" s="14">
        <f t="shared" si="42"/>
        <v>3.5638829639392511</v>
      </c>
      <c r="Z120">
        <v>112</v>
      </c>
      <c r="AA120" s="14">
        <f t="shared" si="53"/>
        <v>12.399636553942829</v>
      </c>
      <c r="AB120" s="14">
        <f t="shared" si="54"/>
        <v>11.946812883315497</v>
      </c>
      <c r="AC120" s="14">
        <f t="shared" si="55"/>
        <v>10.666136994128832</v>
      </c>
      <c r="AD120" s="14">
        <f t="shared" si="56"/>
        <v>10.723998704294681</v>
      </c>
      <c r="AE120" s="14">
        <f t="shared" si="57"/>
        <v>11.7547049971161</v>
      </c>
      <c r="AF120" s="14">
        <f t="shared" si="58"/>
        <v>10.116971425743429</v>
      </c>
      <c r="AG120" s="14">
        <f t="shared" si="59"/>
        <v>3.0668593315515573</v>
      </c>
      <c r="AH120">
        <f t="shared" si="67"/>
        <v>12.368295810531452</v>
      </c>
      <c r="AI120">
        <v>12.377935995366462</v>
      </c>
      <c r="AJ120">
        <v>11.882333412286735</v>
      </c>
      <c r="AK120">
        <v>10.704513222353501</v>
      </c>
      <c r="AL120">
        <v>10.719978185779201</v>
      </c>
      <c r="AM120">
        <v>11.679277256029266</v>
      </c>
      <c r="AN120">
        <v>10.134177654138449</v>
      </c>
      <c r="AO120">
        <v>3.5470800024484381</v>
      </c>
      <c r="AP120" s="14">
        <f t="shared" si="60"/>
        <v>-1.5101755231603065E-2</v>
      </c>
      <c r="AQ120" s="14">
        <f t="shared" si="61"/>
        <v>-8.6478744715101641E-3</v>
      </c>
      <c r="AR120" s="14">
        <f t="shared" si="62"/>
        <v>-1.1667350514496633E-2</v>
      </c>
      <c r="AS120" s="14">
        <f t="shared" si="63"/>
        <v>-1.8485896349329067E-2</v>
      </c>
      <c r="AT120" s="14">
        <f t="shared" si="64"/>
        <v>-3.0489547574045872E-2</v>
      </c>
      <c r="AU120" s="14">
        <f t="shared" si="65"/>
        <v>7.9698392677531871E-3</v>
      </c>
      <c r="AV120" s="14">
        <f t="shared" si="66"/>
        <v>1.6802961490812951E-2</v>
      </c>
      <c r="AW120" s="6"/>
      <c r="AX120" s="47"/>
      <c r="AY120" s="12"/>
      <c r="AZ120" s="14"/>
      <c r="BA120" s="14"/>
      <c r="BB120" s="14"/>
      <c r="BC120" s="14"/>
    </row>
    <row r="121" spans="1:55" x14ac:dyDescent="0.2">
      <c r="A121" s="6" t="s">
        <v>251</v>
      </c>
      <c r="B121" s="7">
        <v>85542</v>
      </c>
      <c r="C121" s="7">
        <v>52133</v>
      </c>
      <c r="D121" s="7">
        <v>16355</v>
      </c>
      <c r="E121" s="7">
        <v>15931</v>
      </c>
      <c r="F121" s="7">
        <v>1029</v>
      </c>
      <c r="G121" s="7">
        <v>41502</v>
      </c>
      <c r="H121" s="7">
        <v>9159</v>
      </c>
      <c r="I121" s="7"/>
      <c r="J121" s="7"/>
      <c r="K121" s="11">
        <v>35.9</v>
      </c>
      <c r="L121" s="10">
        <f t="shared" si="39"/>
        <v>238278.55153203342</v>
      </c>
      <c r="M121" s="10">
        <f t="shared" si="43"/>
        <v>145217.27019498608</v>
      </c>
      <c r="N121" s="10">
        <f t="shared" si="44"/>
        <v>45557.103064066854</v>
      </c>
      <c r="O121" s="10">
        <f t="shared" si="45"/>
        <v>44376.044568245125</v>
      </c>
      <c r="P121" s="10">
        <f t="shared" si="46"/>
        <v>2866.2952646239555</v>
      </c>
      <c r="Q121" s="10">
        <f t="shared" si="47"/>
        <v>115604.45682451254</v>
      </c>
      <c r="R121" s="10">
        <f t="shared" si="48"/>
        <v>25512.534818941505</v>
      </c>
      <c r="S121" s="13">
        <f t="shared" si="49"/>
        <v>12.381195652875874</v>
      </c>
      <c r="T121" s="13">
        <f t="shared" si="50"/>
        <v>11.885986315036764</v>
      </c>
      <c r="U121" s="14">
        <f t="shared" si="51"/>
        <v>10.726721830466342</v>
      </c>
      <c r="V121" s="14">
        <f t="shared" si="52"/>
        <v>10.700455066066754</v>
      </c>
      <c r="W121" s="14">
        <f t="shared" si="40"/>
        <v>11.657929788322498</v>
      </c>
      <c r="X121" s="14">
        <f t="shared" si="41"/>
        <v>10.146925171896847</v>
      </c>
      <c r="Y121" s="14">
        <f t="shared" si="42"/>
        <v>3.5807372954942331</v>
      </c>
      <c r="Z121">
        <v>113</v>
      </c>
      <c r="AA121" s="14">
        <f t="shared" si="53"/>
        <v>12.405630176754073</v>
      </c>
      <c r="AB121" s="14">
        <f t="shared" si="54"/>
        <v>11.952824036287918</v>
      </c>
      <c r="AC121" s="14">
        <f t="shared" si="55"/>
        <v>10.672978484691253</v>
      </c>
      <c r="AD121" s="14">
        <f t="shared" si="56"/>
        <v>10.729624185824704</v>
      </c>
      <c r="AE121" s="14">
        <f t="shared" si="57"/>
        <v>11.75990004277682</v>
      </c>
      <c r="AF121" s="14">
        <f t="shared" si="58"/>
        <v>10.123329248452906</v>
      </c>
      <c r="AG121" s="14">
        <f t="shared" si="59"/>
        <v>3.0809944238623994</v>
      </c>
      <c r="AH121">
        <f t="shared" si="67"/>
        <v>12.377729340461675</v>
      </c>
      <c r="AI121">
        <v>12.384051025916328</v>
      </c>
      <c r="AJ121">
        <v>11.889686586375051</v>
      </c>
      <c r="AK121">
        <v>10.707822317620856</v>
      </c>
      <c r="AL121">
        <v>10.727403688702276</v>
      </c>
      <c r="AM121">
        <v>11.680227991907087</v>
      </c>
      <c r="AN121">
        <v>10.143096736959849</v>
      </c>
      <c r="AO121">
        <v>3.565151155578675</v>
      </c>
      <c r="AP121" s="14">
        <f t="shared" si="60"/>
        <v>-2.8553730404539124E-3</v>
      </c>
      <c r="AQ121" s="14">
        <f t="shared" si="61"/>
        <v>-3.7002713382872088E-3</v>
      </c>
      <c r="AR121" s="14">
        <f t="shared" si="62"/>
        <v>1.8899512845486299E-2</v>
      </c>
      <c r="AS121" s="14">
        <f t="shared" si="63"/>
        <v>-2.6948622635522668E-2</v>
      </c>
      <c r="AT121" s="14">
        <f t="shared" si="64"/>
        <v>-2.229820358458845E-2</v>
      </c>
      <c r="AU121" s="14">
        <f t="shared" si="65"/>
        <v>3.8284349369970272E-3</v>
      </c>
      <c r="AV121" s="14">
        <f t="shared" si="66"/>
        <v>1.5586139915558128E-2</v>
      </c>
      <c r="AW121" s="6"/>
      <c r="AX121" s="47"/>
      <c r="AY121" s="11"/>
      <c r="AZ121" s="14"/>
      <c r="BA121" s="14"/>
      <c r="BB121" s="14"/>
      <c r="BC121" s="14"/>
    </row>
    <row r="122" spans="1:55" x14ac:dyDescent="0.2">
      <c r="A122" s="6" t="s">
        <v>252</v>
      </c>
      <c r="B122" s="8">
        <v>86316</v>
      </c>
      <c r="C122" s="8">
        <v>53021</v>
      </c>
      <c r="D122" s="8">
        <v>16450</v>
      </c>
      <c r="E122" s="8">
        <v>15824</v>
      </c>
      <c r="F122" s="8">
        <v>528</v>
      </c>
      <c r="G122" s="8">
        <v>42144</v>
      </c>
      <c r="H122" s="8">
        <v>9320</v>
      </c>
      <c r="I122" s="8"/>
      <c r="J122" s="8"/>
      <c r="K122" s="12">
        <v>36</v>
      </c>
      <c r="L122" s="10">
        <f t="shared" si="39"/>
        <v>239766.66666666666</v>
      </c>
      <c r="M122" s="10">
        <f t="shared" si="43"/>
        <v>147280.55555555556</v>
      </c>
      <c r="N122" s="10">
        <f t="shared" si="44"/>
        <v>45694.444444444445</v>
      </c>
      <c r="O122" s="10">
        <f t="shared" si="45"/>
        <v>43955.555555555555</v>
      </c>
      <c r="P122" s="10">
        <f t="shared" si="46"/>
        <v>1466.6666666666667</v>
      </c>
      <c r="Q122" s="10">
        <f t="shared" si="47"/>
        <v>117066.66666666667</v>
      </c>
      <c r="R122" s="10">
        <f t="shared" si="48"/>
        <v>25888.888888888891</v>
      </c>
      <c r="S122" s="13">
        <f t="shared" si="49"/>
        <v>12.387421507187337</v>
      </c>
      <c r="T122" s="13">
        <f t="shared" si="50"/>
        <v>11.900094588004377</v>
      </c>
      <c r="U122" s="14">
        <f t="shared" si="51"/>
        <v>10.7297320037255</v>
      </c>
      <c r="V122" s="14">
        <f t="shared" si="52"/>
        <v>10.690934301394474</v>
      </c>
      <c r="W122" s="14">
        <f t="shared" si="40"/>
        <v>11.670498852074989</v>
      </c>
      <c r="X122" s="14">
        <f t="shared" si="41"/>
        <v>10.161569155211618</v>
      </c>
      <c r="Y122" s="14">
        <f t="shared" si="42"/>
        <v>3.5835189384561099</v>
      </c>
      <c r="Z122">
        <v>114</v>
      </c>
      <c r="AA122" s="14">
        <f t="shared" si="53"/>
        <v>12.411623799565316</v>
      </c>
      <c r="AB122" s="14">
        <f t="shared" si="54"/>
        <v>11.958835189260338</v>
      </c>
      <c r="AC122" s="14">
        <f t="shared" si="55"/>
        <v>10.679819975253675</v>
      </c>
      <c r="AD122" s="14">
        <f t="shared" si="56"/>
        <v>10.735249667354729</v>
      </c>
      <c r="AE122" s="14">
        <f t="shared" si="57"/>
        <v>11.765095088437539</v>
      </c>
      <c r="AF122" s="14">
        <f t="shared" si="58"/>
        <v>10.129687071162385</v>
      </c>
      <c r="AG122" s="14">
        <f t="shared" si="59"/>
        <v>3.0951295161732419</v>
      </c>
      <c r="AH122">
        <f t="shared" si="67"/>
        <v>12.38688473269074</v>
      </c>
      <c r="AI122">
        <v>12.390578498348976</v>
      </c>
      <c r="AJ122">
        <v>11.897470315145879</v>
      </c>
      <c r="AK122">
        <v>10.711129606845876</v>
      </c>
      <c r="AL122">
        <v>10.736013667528963</v>
      </c>
      <c r="AM122">
        <v>11.68176334630585</v>
      </c>
      <c r="AN122">
        <v>10.151697103536321</v>
      </c>
      <c r="AO122">
        <v>3.582280524233409</v>
      </c>
      <c r="AP122" s="14">
        <f t="shared" si="60"/>
        <v>-3.1569911616387003E-3</v>
      </c>
      <c r="AQ122" s="14">
        <f t="shared" si="61"/>
        <v>2.6242728584975339E-3</v>
      </c>
      <c r="AR122" s="14">
        <f t="shared" si="62"/>
        <v>1.8602396879623839E-2</v>
      </c>
      <c r="AS122" s="14">
        <f t="shared" si="63"/>
        <v>-4.5079366134489263E-2</v>
      </c>
      <c r="AT122" s="14">
        <f t="shared" si="64"/>
        <v>-1.1264494230861288E-2</v>
      </c>
      <c r="AU122" s="14">
        <f t="shared" si="65"/>
        <v>9.8720516752965892E-3</v>
      </c>
      <c r="AV122" s="14">
        <f t="shared" si="66"/>
        <v>1.2384142227008788E-3</v>
      </c>
      <c r="AW122" s="6"/>
      <c r="AX122" s="47"/>
      <c r="AY122" s="12"/>
      <c r="AZ122" s="14"/>
      <c r="BA122" s="14"/>
      <c r="BB122" s="14"/>
      <c r="BC122" s="14"/>
    </row>
    <row r="123" spans="1:55" x14ac:dyDescent="0.2">
      <c r="A123" s="6" t="s">
        <v>253</v>
      </c>
      <c r="B123" s="7">
        <v>88459</v>
      </c>
      <c r="C123" s="7">
        <v>54413</v>
      </c>
      <c r="D123" s="7">
        <v>16402</v>
      </c>
      <c r="E123" s="7">
        <v>16319</v>
      </c>
      <c r="F123" s="7">
        <v>1069</v>
      </c>
      <c r="G123" s="7">
        <v>43079</v>
      </c>
      <c r="H123" s="7">
        <v>9198</v>
      </c>
      <c r="I123" s="7"/>
      <c r="J123" s="7"/>
      <c r="K123" s="11">
        <v>36.5</v>
      </c>
      <c r="L123" s="10">
        <f t="shared" si="39"/>
        <v>242353.42465753425</v>
      </c>
      <c r="M123" s="10">
        <f t="shared" si="43"/>
        <v>149076.71232876711</v>
      </c>
      <c r="N123" s="10">
        <f t="shared" si="44"/>
        <v>44936.986301369863</v>
      </c>
      <c r="O123" s="10">
        <f t="shared" si="45"/>
        <v>44709.589041095889</v>
      </c>
      <c r="P123" s="10">
        <f t="shared" si="46"/>
        <v>2928.7671232876714</v>
      </c>
      <c r="Q123" s="10">
        <f t="shared" si="47"/>
        <v>118024.65753424658</v>
      </c>
      <c r="R123" s="10">
        <f t="shared" si="48"/>
        <v>25200</v>
      </c>
      <c r="S123" s="13">
        <f t="shared" si="49"/>
        <v>12.398152372213639</v>
      </c>
      <c r="T123" s="13">
        <f t="shared" si="50"/>
        <v>11.912216300282992</v>
      </c>
      <c r="U123" s="14">
        <f t="shared" si="51"/>
        <v>10.713016482996002</v>
      </c>
      <c r="V123" s="14">
        <f t="shared" si="52"/>
        <v>10.70794327753058</v>
      </c>
      <c r="W123" s="14">
        <f t="shared" si="40"/>
        <v>11.678648843772883</v>
      </c>
      <c r="X123" s="14">
        <f t="shared" si="41"/>
        <v>10.134599273499514</v>
      </c>
      <c r="Y123" s="14">
        <f t="shared" si="42"/>
        <v>3.597312260588446</v>
      </c>
      <c r="Z123">
        <v>115</v>
      </c>
      <c r="AA123" s="14">
        <f t="shared" si="53"/>
        <v>12.41761742237656</v>
      </c>
      <c r="AB123" s="14">
        <f t="shared" si="54"/>
        <v>11.964846342232757</v>
      </c>
      <c r="AC123" s="14">
        <f t="shared" si="55"/>
        <v>10.686661465816096</v>
      </c>
      <c r="AD123" s="14">
        <f t="shared" si="56"/>
        <v>10.740875148884752</v>
      </c>
      <c r="AE123" s="14">
        <f t="shared" si="57"/>
        <v>11.770290134098257</v>
      </c>
      <c r="AF123" s="14">
        <f t="shared" si="58"/>
        <v>10.136044893871864</v>
      </c>
      <c r="AG123" s="14">
        <f t="shared" si="59"/>
        <v>3.109264608484084</v>
      </c>
      <c r="AH123">
        <f t="shared" si="67"/>
        <v>12.394276977883534</v>
      </c>
      <c r="AI123">
        <v>12.397502929115946</v>
      </c>
      <c r="AJ123">
        <v>11.905657850280646</v>
      </c>
      <c r="AK123">
        <v>10.714441700469505</v>
      </c>
      <c r="AL123">
        <v>10.745791903716192</v>
      </c>
      <c r="AM123">
        <v>11.683883313706723</v>
      </c>
      <c r="AN123">
        <v>10.160080242107602</v>
      </c>
      <c r="AO123">
        <v>3.5985693737638118</v>
      </c>
      <c r="AP123" s="14">
        <f t="shared" si="60"/>
        <v>6.4944309769288111E-4</v>
      </c>
      <c r="AQ123" s="14">
        <f t="shared" si="61"/>
        <v>6.5584500023465608E-3</v>
      </c>
      <c r="AR123" s="14">
        <f t="shared" si="62"/>
        <v>-1.4252174735034373E-3</v>
      </c>
      <c r="AS123" s="14">
        <f t="shared" si="63"/>
        <v>-3.7848626185612133E-2</v>
      </c>
      <c r="AT123" s="14">
        <f t="shared" si="64"/>
        <v>-5.2344699338391365E-3</v>
      </c>
      <c r="AU123" s="14">
        <f t="shared" si="65"/>
        <v>-2.5480968608087906E-2</v>
      </c>
      <c r="AV123" s="14">
        <f t="shared" si="66"/>
        <v>-1.2571131753658094E-3</v>
      </c>
      <c r="AW123" s="6"/>
      <c r="AX123" s="47"/>
      <c r="AY123" s="11"/>
      <c r="AZ123" s="14"/>
      <c r="BA123" s="14"/>
      <c r="BB123" s="14"/>
      <c r="BC123" s="14"/>
    </row>
    <row r="124" spans="1:55" x14ac:dyDescent="0.2">
      <c r="A124" s="6" t="s">
        <v>254</v>
      </c>
      <c r="B124" s="8">
        <v>90734</v>
      </c>
      <c r="C124" s="8">
        <v>55238</v>
      </c>
      <c r="D124" s="8">
        <v>16760</v>
      </c>
      <c r="E124" s="8">
        <v>17362</v>
      </c>
      <c r="F124" s="8">
        <v>673</v>
      </c>
      <c r="G124" s="8">
        <v>43775</v>
      </c>
      <c r="H124" s="8">
        <v>9346</v>
      </c>
      <c r="I124" s="8"/>
      <c r="J124" s="8"/>
      <c r="K124" s="12">
        <v>37.1</v>
      </c>
      <c r="L124" s="10">
        <f t="shared" si="39"/>
        <v>244566.03773584904</v>
      </c>
      <c r="M124" s="10">
        <f t="shared" si="43"/>
        <v>148889.48787061995</v>
      </c>
      <c r="N124" s="10">
        <f t="shared" si="44"/>
        <v>45175.202156334228</v>
      </c>
      <c r="O124" s="10">
        <f t="shared" si="45"/>
        <v>46797.843665768189</v>
      </c>
      <c r="P124" s="10">
        <f t="shared" si="46"/>
        <v>1814.0161725067385</v>
      </c>
      <c r="Q124" s="10">
        <f t="shared" si="47"/>
        <v>117991.91374663073</v>
      </c>
      <c r="R124" s="10">
        <f t="shared" si="48"/>
        <v>25191.374663072776</v>
      </c>
      <c r="S124" s="13">
        <f t="shared" si="49"/>
        <v>12.407240644417676</v>
      </c>
      <c r="T124" s="13">
        <f t="shared" si="50"/>
        <v>11.910959617594409</v>
      </c>
      <c r="U124" s="14">
        <f t="shared" si="51"/>
        <v>10.718303590410775</v>
      </c>
      <c r="V124" s="14">
        <f t="shared" si="52"/>
        <v>10.753592405326454</v>
      </c>
      <c r="W124" s="14">
        <f t="shared" si="40"/>
        <v>11.678371373528755</v>
      </c>
      <c r="X124" s="14">
        <f t="shared" si="41"/>
        <v>10.134256939635073</v>
      </c>
      <c r="Y124" s="14">
        <f t="shared" si="42"/>
        <v>3.6136169696133895</v>
      </c>
      <c r="Z124">
        <v>116</v>
      </c>
      <c r="AA124" s="14">
        <f t="shared" si="53"/>
        <v>12.423611045187803</v>
      </c>
      <c r="AB124" s="14">
        <f t="shared" si="54"/>
        <v>11.970857495205179</v>
      </c>
      <c r="AC124" s="14">
        <f t="shared" si="55"/>
        <v>10.693502956378516</v>
      </c>
      <c r="AD124" s="14">
        <f t="shared" si="56"/>
        <v>10.746500630414776</v>
      </c>
      <c r="AE124" s="14">
        <f t="shared" si="57"/>
        <v>11.775485179758977</v>
      </c>
      <c r="AF124" s="14">
        <f t="shared" si="58"/>
        <v>10.142402716581342</v>
      </c>
      <c r="AG124" s="14">
        <f t="shared" si="59"/>
        <v>3.1233997007949261</v>
      </c>
      <c r="AH124">
        <f t="shared" si="67"/>
        <v>12.401504176629512</v>
      </c>
      <c r="AI124">
        <v>12.404806861549304</v>
      </c>
      <c r="AJ124">
        <v>11.914224083631312</v>
      </c>
      <c r="AK124">
        <v>10.717776835430735</v>
      </c>
      <c r="AL124">
        <v>10.756694004117058</v>
      </c>
      <c r="AM124">
        <v>11.686580848281976</v>
      </c>
      <c r="AN124">
        <v>10.168353810945726</v>
      </c>
      <c r="AO124">
        <v>3.6141197435299444</v>
      </c>
      <c r="AP124" s="14">
        <f t="shared" si="60"/>
        <v>2.4337828683727025E-3</v>
      </c>
      <c r="AQ124" s="14">
        <f t="shared" si="61"/>
        <v>-3.2644660369030021E-3</v>
      </c>
      <c r="AR124" s="14">
        <f t="shared" si="62"/>
        <v>5.2675498004006727E-4</v>
      </c>
      <c r="AS124" s="14">
        <f t="shared" si="63"/>
        <v>-3.1015987906037878E-3</v>
      </c>
      <c r="AT124" s="14">
        <f t="shared" si="64"/>
        <v>-8.2094747532206469E-3</v>
      </c>
      <c r="AU124" s="14">
        <f t="shared" si="65"/>
        <v>-3.4096871310653754E-2</v>
      </c>
      <c r="AV124" s="14">
        <f t="shared" si="66"/>
        <v>-5.0277391655484394E-4</v>
      </c>
      <c r="AW124" s="6"/>
      <c r="AX124" s="47"/>
      <c r="AY124" s="12"/>
      <c r="AZ124" s="14"/>
      <c r="BA124" s="14"/>
      <c r="BB124" s="14"/>
      <c r="BC124" s="14"/>
    </row>
    <row r="125" spans="1:55" x14ac:dyDescent="0.2">
      <c r="A125" s="6" t="s">
        <v>255</v>
      </c>
      <c r="B125" s="7">
        <v>91524</v>
      </c>
      <c r="C125" s="7">
        <v>56321</v>
      </c>
      <c r="D125" s="7">
        <v>16613</v>
      </c>
      <c r="E125" s="7">
        <v>17707</v>
      </c>
      <c r="F125" s="7">
        <v>890</v>
      </c>
      <c r="G125" s="7">
        <v>44379</v>
      </c>
      <c r="H125" s="7">
        <v>9840</v>
      </c>
      <c r="I125" s="7"/>
      <c r="J125" s="7"/>
      <c r="K125" s="11">
        <v>37.1</v>
      </c>
      <c r="L125" s="10">
        <f t="shared" si="39"/>
        <v>246695.4177897574</v>
      </c>
      <c r="M125" s="10">
        <f t="shared" si="43"/>
        <v>151808.62533692722</v>
      </c>
      <c r="N125" s="10">
        <f t="shared" si="44"/>
        <v>44778.97574123989</v>
      </c>
      <c r="O125" s="10">
        <f t="shared" si="45"/>
        <v>47727.762803234502</v>
      </c>
      <c r="P125" s="10">
        <f t="shared" si="46"/>
        <v>2398.9218328840971</v>
      </c>
      <c r="Q125" s="10">
        <f t="shared" si="47"/>
        <v>119619.9460916442</v>
      </c>
      <c r="R125" s="10">
        <f t="shared" si="48"/>
        <v>26522.911051212937</v>
      </c>
      <c r="S125" s="13">
        <f t="shared" si="49"/>
        <v>12.415909728326941</v>
      </c>
      <c r="T125" s="13">
        <f t="shared" si="50"/>
        <v>11.930375962730814</v>
      </c>
      <c r="U125" s="14">
        <f t="shared" si="51"/>
        <v>10.70949401676118</v>
      </c>
      <c r="V125" s="14">
        <f t="shared" si="52"/>
        <v>10.773268536980918</v>
      </c>
      <c r="W125" s="14">
        <f t="shared" si="40"/>
        <v>11.692074879935047</v>
      </c>
      <c r="X125" s="14">
        <f t="shared" si="41"/>
        <v>10.185764206421</v>
      </c>
      <c r="Y125" s="14">
        <f t="shared" si="42"/>
        <v>3.6136169696133895</v>
      </c>
      <c r="Z125">
        <v>117</v>
      </c>
      <c r="AA125" s="14">
        <f t="shared" si="53"/>
        <v>12.429604667999048</v>
      </c>
      <c r="AB125" s="14">
        <f t="shared" si="54"/>
        <v>11.976868648177598</v>
      </c>
      <c r="AC125" s="14">
        <f t="shared" si="55"/>
        <v>10.700344446940937</v>
      </c>
      <c r="AD125" s="14">
        <f t="shared" si="56"/>
        <v>10.752126111944801</v>
      </c>
      <c r="AE125" s="14">
        <f t="shared" si="57"/>
        <v>11.780680225419696</v>
      </c>
      <c r="AF125" s="14">
        <f t="shared" si="58"/>
        <v>10.148760539290821</v>
      </c>
      <c r="AG125" s="14">
        <f t="shared" si="59"/>
        <v>3.1375347931057682</v>
      </c>
      <c r="AH125">
        <f t="shared" si="67"/>
        <v>12.408669372184745</v>
      </c>
      <c r="AI125">
        <v>12.412473244883047</v>
      </c>
      <c r="AJ125">
        <v>11.923148006081091</v>
      </c>
      <c r="AK125">
        <v>10.721152357907636</v>
      </c>
      <c r="AL125">
        <v>10.768651920193289</v>
      </c>
      <c r="AM125">
        <v>11.68984563266017</v>
      </c>
      <c r="AN125">
        <v>10.176609542717348</v>
      </c>
      <c r="AO125">
        <v>3.6290328871961326</v>
      </c>
      <c r="AP125" s="14">
        <f t="shared" si="60"/>
        <v>3.4364834438935787E-3</v>
      </c>
      <c r="AQ125" s="14">
        <f t="shared" si="61"/>
        <v>7.2279566497233105E-3</v>
      </c>
      <c r="AR125" s="14">
        <f t="shared" si="62"/>
        <v>-1.1658341146455697E-2</v>
      </c>
      <c r="AS125" s="14">
        <f t="shared" si="63"/>
        <v>4.6166167876293684E-3</v>
      </c>
      <c r="AT125" s="14">
        <f t="shared" si="64"/>
        <v>2.2292472748777215E-3</v>
      </c>
      <c r="AU125" s="14">
        <f t="shared" si="65"/>
        <v>9.154663703652588E-3</v>
      </c>
      <c r="AV125" s="14">
        <f t="shared" si="66"/>
        <v>-1.5415917582743077E-2</v>
      </c>
      <c r="AW125" s="6"/>
      <c r="AX125" s="47"/>
      <c r="AY125" s="11"/>
      <c r="AZ125" s="14"/>
      <c r="BA125" s="14"/>
      <c r="BB125" s="14"/>
      <c r="BC125" s="14"/>
    </row>
    <row r="126" spans="1:55" x14ac:dyDescent="0.2">
      <c r="A126" s="6" t="s">
        <v>256</v>
      </c>
      <c r="B126" s="8">
        <v>93419</v>
      </c>
      <c r="C126" s="8">
        <v>57662</v>
      </c>
      <c r="D126" s="8">
        <v>17465</v>
      </c>
      <c r="E126" s="8">
        <v>18374</v>
      </c>
      <c r="F126" s="8">
        <v>-171</v>
      </c>
      <c r="G126" s="8">
        <v>44960</v>
      </c>
      <c r="H126" s="8">
        <v>9982</v>
      </c>
      <c r="I126" s="8"/>
      <c r="J126" s="8"/>
      <c r="K126" s="12">
        <v>38.200000000000003</v>
      </c>
      <c r="L126" s="10">
        <f t="shared" si="39"/>
        <v>244552.35602094239</v>
      </c>
      <c r="M126" s="10">
        <f t="shared" si="43"/>
        <v>150947.64397905758</v>
      </c>
      <c r="N126" s="10">
        <f t="shared" si="44"/>
        <v>45719.895287958112</v>
      </c>
      <c r="O126" s="10">
        <f t="shared" si="45"/>
        <v>48099.476439790575</v>
      </c>
      <c r="P126" s="10">
        <f t="shared" si="46"/>
        <v>-447.64397905759159</v>
      </c>
      <c r="Q126" s="10">
        <f t="shared" si="47"/>
        <v>117696.33507853403</v>
      </c>
      <c r="R126" s="10">
        <f t="shared" si="48"/>
        <v>26130.890052356019</v>
      </c>
      <c r="S126" s="13">
        <f t="shared" si="49"/>
        <v>12.407184700028404</v>
      </c>
      <c r="T126" s="13">
        <f t="shared" si="50"/>
        <v>11.924688327057284</v>
      </c>
      <c r="U126" s="14">
        <f t="shared" si="51"/>
        <v>10.730288827616494</v>
      </c>
      <c r="V126" s="14">
        <f t="shared" si="52"/>
        <v>10.781026571206974</v>
      </c>
      <c r="W126" s="14">
        <f t="shared" si="40"/>
        <v>11.675863154943135</v>
      </c>
      <c r="X126" s="14">
        <f t="shared" si="41"/>
        <v>10.170873420405117</v>
      </c>
      <c r="Y126" s="14">
        <f t="shared" si="42"/>
        <v>3.6428355156125294</v>
      </c>
      <c r="Z126">
        <v>118</v>
      </c>
      <c r="AA126" s="14">
        <f t="shared" si="53"/>
        <v>12.43559829081029</v>
      </c>
      <c r="AB126" s="14">
        <f t="shared" si="54"/>
        <v>11.982879801150018</v>
      </c>
      <c r="AC126" s="14">
        <f t="shared" si="55"/>
        <v>10.707185937503359</v>
      </c>
      <c r="AD126" s="14">
        <f t="shared" si="56"/>
        <v>10.757751593474824</v>
      </c>
      <c r="AE126" s="14">
        <f t="shared" si="57"/>
        <v>11.785875271080414</v>
      </c>
      <c r="AF126" s="14">
        <f t="shared" si="58"/>
        <v>10.155118362000298</v>
      </c>
      <c r="AG126" s="14">
        <f t="shared" si="59"/>
        <v>3.1516698854166108</v>
      </c>
      <c r="AH126">
        <f t="shared" si="67"/>
        <v>12.416143249200644</v>
      </c>
      <c r="AI126">
        <v>12.420486549465469</v>
      </c>
      <c r="AJ126">
        <v>11.932406568221916</v>
      </c>
      <c r="AK126">
        <v>10.72458594330014</v>
      </c>
      <c r="AL126">
        <v>10.781595664907368</v>
      </c>
      <c r="AM126">
        <v>11.693662218548145</v>
      </c>
      <c r="AN126">
        <v>10.184917859544548</v>
      </c>
      <c r="AO126">
        <v>3.6434097441930042</v>
      </c>
      <c r="AP126" s="14">
        <f t="shared" si="60"/>
        <v>-1.3301849437064917E-2</v>
      </c>
      <c r="AQ126" s="14">
        <f t="shared" si="61"/>
        <v>-7.7182411646319338E-3</v>
      </c>
      <c r="AR126" s="14">
        <f t="shared" si="62"/>
        <v>5.7028843163546838E-3</v>
      </c>
      <c r="AS126" s="14">
        <f t="shared" si="63"/>
        <v>-5.6909370039370799E-4</v>
      </c>
      <c r="AT126" s="14">
        <f t="shared" si="64"/>
        <v>-1.779906360500938E-2</v>
      </c>
      <c r="AU126" s="14">
        <f t="shared" si="65"/>
        <v>-1.4044439139430764E-2</v>
      </c>
      <c r="AV126" s="14">
        <f t="shared" si="66"/>
        <v>-5.7422858047484482E-4</v>
      </c>
      <c r="AW126" s="6"/>
      <c r="AX126" s="47"/>
      <c r="AY126" s="12"/>
      <c r="AZ126" s="14"/>
      <c r="BA126" s="14"/>
      <c r="BB126" s="14"/>
      <c r="BC126" s="14"/>
    </row>
    <row r="127" spans="1:55" x14ac:dyDescent="0.2">
      <c r="A127" s="6" t="s">
        <v>257</v>
      </c>
      <c r="B127" s="7">
        <v>94742</v>
      </c>
      <c r="C127" s="7">
        <v>58053</v>
      </c>
      <c r="D127" s="7">
        <v>17841</v>
      </c>
      <c r="E127" s="7">
        <v>18840</v>
      </c>
      <c r="F127" s="7">
        <v>-133</v>
      </c>
      <c r="G127" s="7">
        <v>45838</v>
      </c>
      <c r="H127" s="7">
        <v>10041</v>
      </c>
      <c r="I127" s="7"/>
      <c r="J127" s="7"/>
      <c r="K127" s="11">
        <v>38.5</v>
      </c>
      <c r="L127" s="10">
        <f t="shared" si="39"/>
        <v>246083.11688311689</v>
      </c>
      <c r="M127" s="10">
        <f t="shared" si="43"/>
        <v>150787.01298701297</v>
      </c>
      <c r="N127" s="10">
        <f t="shared" si="44"/>
        <v>46340.259740259738</v>
      </c>
      <c r="O127" s="10">
        <f t="shared" si="45"/>
        <v>48935.064935064933</v>
      </c>
      <c r="P127" s="10">
        <f t="shared" si="46"/>
        <v>-345.45454545454544</v>
      </c>
      <c r="Q127" s="10">
        <f t="shared" si="47"/>
        <v>119059.74025974025</v>
      </c>
      <c r="R127" s="10">
        <f t="shared" si="48"/>
        <v>26080.519480519481</v>
      </c>
      <c r="S127" s="13">
        <f t="shared" si="49"/>
        <v>12.413424631356705</v>
      </c>
      <c r="T127" s="13">
        <f t="shared" si="50"/>
        <v>11.92362361007161</v>
      </c>
      <c r="U127" s="14">
        <f t="shared" si="51"/>
        <v>10.743766403069056</v>
      </c>
      <c r="V127" s="14">
        <f t="shared" si="52"/>
        <v>10.798249492824707</v>
      </c>
      <c r="W127" s="14">
        <f t="shared" si="40"/>
        <v>11.687380665113706</v>
      </c>
      <c r="X127" s="14">
        <f t="shared" si="41"/>
        <v>10.16894393457379</v>
      </c>
      <c r="Y127" s="14">
        <f t="shared" si="42"/>
        <v>3.6506582412937387</v>
      </c>
      <c r="Z127">
        <v>119</v>
      </c>
      <c r="AA127" s="14">
        <f t="shared" si="53"/>
        <v>12.441591913621535</v>
      </c>
      <c r="AB127" s="14">
        <f t="shared" si="54"/>
        <v>11.988890954122438</v>
      </c>
      <c r="AC127" s="14">
        <f t="shared" si="55"/>
        <v>10.71402742806578</v>
      </c>
      <c r="AD127" s="14">
        <f t="shared" si="56"/>
        <v>10.763377075004847</v>
      </c>
      <c r="AE127" s="14">
        <f t="shared" si="57"/>
        <v>11.791070316741134</v>
      </c>
      <c r="AF127" s="14">
        <f t="shared" si="58"/>
        <v>10.161476184709777</v>
      </c>
      <c r="AG127" s="14">
        <f t="shared" si="59"/>
        <v>3.1658049777274528</v>
      </c>
      <c r="AH127">
        <f t="shared" si="67"/>
        <v>12.425033792329597</v>
      </c>
      <c r="AI127">
        <v>12.428833393447011</v>
      </c>
      <c r="AJ127">
        <v>11.941981238118631</v>
      </c>
      <c r="AK127">
        <v>10.728087980544959</v>
      </c>
      <c r="AL127">
        <v>10.795458136607268</v>
      </c>
      <c r="AM127">
        <v>11.698016550932286</v>
      </c>
      <c r="AN127">
        <v>10.193354905214225</v>
      </c>
      <c r="AO127">
        <v>3.6573416190026973</v>
      </c>
      <c r="AP127" s="14">
        <f t="shared" si="60"/>
        <v>-1.5408762090306283E-2</v>
      </c>
      <c r="AQ127" s="14">
        <f t="shared" si="61"/>
        <v>-1.8357628047020569E-2</v>
      </c>
      <c r="AR127" s="14">
        <f t="shared" si="62"/>
        <v>1.5678422524096902E-2</v>
      </c>
      <c r="AS127" s="14">
        <f t="shared" si="63"/>
        <v>2.7913562174397555E-3</v>
      </c>
      <c r="AT127" s="14">
        <f t="shared" si="64"/>
        <v>-1.0635885818579993E-2</v>
      </c>
      <c r="AU127" s="14">
        <f t="shared" si="65"/>
        <v>-2.4410970640435181E-2</v>
      </c>
      <c r="AV127" s="14">
        <f t="shared" si="66"/>
        <v>-6.6833777089585489E-3</v>
      </c>
      <c r="AW127" s="6"/>
      <c r="AX127" s="47"/>
      <c r="AY127" s="11"/>
      <c r="AZ127" s="14"/>
      <c r="BA127" s="14"/>
      <c r="BB127" s="14"/>
      <c r="BC127" s="14"/>
    </row>
    <row r="128" spans="1:55" x14ac:dyDescent="0.2">
      <c r="A128" s="6" t="s">
        <v>258</v>
      </c>
      <c r="B128" s="8">
        <v>97959</v>
      </c>
      <c r="C128" s="8">
        <v>59925</v>
      </c>
      <c r="D128" s="8">
        <v>18082</v>
      </c>
      <c r="E128" s="8">
        <v>19334</v>
      </c>
      <c r="F128" s="8">
        <v>-455</v>
      </c>
      <c r="G128" s="8">
        <v>47041</v>
      </c>
      <c r="H128" s="8">
        <v>9988</v>
      </c>
      <c r="I128" s="8"/>
      <c r="J128" s="8"/>
      <c r="K128" s="12">
        <v>39.1</v>
      </c>
      <c r="L128" s="10">
        <f t="shared" si="39"/>
        <v>250534.52685421993</v>
      </c>
      <c r="M128" s="10">
        <f t="shared" si="43"/>
        <v>153260.86956521738</v>
      </c>
      <c r="N128" s="10">
        <f t="shared" si="44"/>
        <v>46245.52429667519</v>
      </c>
      <c r="O128" s="10">
        <f t="shared" si="45"/>
        <v>49447.57033248082</v>
      </c>
      <c r="P128" s="10">
        <f t="shared" si="46"/>
        <v>-1163.6828644501279</v>
      </c>
      <c r="Q128" s="10">
        <f t="shared" si="47"/>
        <v>120309.46291560102</v>
      </c>
      <c r="R128" s="10">
        <f t="shared" si="48"/>
        <v>25544.757033248079</v>
      </c>
      <c r="S128" s="13">
        <f t="shared" si="49"/>
        <v>12.431352021762507</v>
      </c>
      <c r="T128" s="13">
        <f t="shared" si="50"/>
        <v>11.939896778299357</v>
      </c>
      <c r="U128" s="14">
        <f t="shared" si="51"/>
        <v>10.741719966294083</v>
      </c>
      <c r="V128" s="14">
        <f t="shared" si="52"/>
        <v>10.808668202021321</v>
      </c>
      <c r="W128" s="14">
        <f t="shared" si="40"/>
        <v>11.697822559846722</v>
      </c>
      <c r="X128" s="14">
        <f t="shared" si="41"/>
        <v>10.148187370396435</v>
      </c>
      <c r="Y128" s="14">
        <f t="shared" si="42"/>
        <v>3.6661224669913199</v>
      </c>
      <c r="Z128">
        <v>120</v>
      </c>
      <c r="AA128" s="14">
        <f t="shared" si="53"/>
        <v>12.447585536432777</v>
      </c>
      <c r="AB128" s="14">
        <f t="shared" si="54"/>
        <v>11.994902107094859</v>
      </c>
      <c r="AC128" s="14">
        <f t="shared" si="55"/>
        <v>10.7208689186282</v>
      </c>
      <c r="AD128" s="14">
        <f t="shared" si="56"/>
        <v>10.769002556534872</v>
      </c>
      <c r="AE128" s="14">
        <f t="shared" si="57"/>
        <v>11.796265362401853</v>
      </c>
      <c r="AF128" s="14">
        <f t="shared" si="58"/>
        <v>10.167834007419255</v>
      </c>
      <c r="AG128" s="14">
        <f t="shared" si="59"/>
        <v>3.1799400700382954</v>
      </c>
      <c r="AH128">
        <f t="shared" si="67"/>
        <v>12.432674327001893</v>
      </c>
      <c r="AI128">
        <v>12.437492081322219</v>
      </c>
      <c r="AJ128">
        <v>11.951848659935351</v>
      </c>
      <c r="AK128">
        <v>10.731672422881509</v>
      </c>
      <c r="AL128">
        <v>10.810171877957401</v>
      </c>
      <c r="AM128">
        <v>11.702883450384224</v>
      </c>
      <c r="AN128">
        <v>10.201988045738814</v>
      </c>
      <c r="AO128">
        <v>3.6709194572144876</v>
      </c>
      <c r="AP128" s="14">
        <f t="shared" si="60"/>
        <v>-6.1400595597120855E-3</v>
      </c>
      <c r="AQ128" s="14">
        <f t="shared" si="61"/>
        <v>-1.1951881635994255E-2</v>
      </c>
      <c r="AR128" s="14">
        <f t="shared" si="62"/>
        <v>1.0047543412573745E-2</v>
      </c>
      <c r="AS128" s="14">
        <f t="shared" si="63"/>
        <v>-1.5036759360800289E-3</v>
      </c>
      <c r="AT128" s="14">
        <f t="shared" si="64"/>
        <v>-5.0608905375018054E-3</v>
      </c>
      <c r="AU128" s="14">
        <f t="shared" si="65"/>
        <v>-5.3800675342378312E-2</v>
      </c>
      <c r="AV128" s="14">
        <f t="shared" si="66"/>
        <v>-4.7969902231677075E-3</v>
      </c>
      <c r="AW128" s="6"/>
      <c r="AX128" s="47"/>
      <c r="AY128" s="12"/>
      <c r="AZ128" s="14"/>
      <c r="BA128" s="14"/>
      <c r="BB128" s="14"/>
      <c r="BC128" s="14"/>
    </row>
    <row r="129" spans="1:55" x14ac:dyDescent="0.2">
      <c r="A129" s="6" t="s">
        <v>259</v>
      </c>
      <c r="B129" s="7">
        <v>98784</v>
      </c>
      <c r="C129" s="7">
        <v>61275</v>
      </c>
      <c r="D129" s="7">
        <v>18026</v>
      </c>
      <c r="E129" s="7">
        <v>20966</v>
      </c>
      <c r="F129" s="7">
        <v>-299</v>
      </c>
      <c r="G129" s="7">
        <v>47710</v>
      </c>
      <c r="H129" s="7">
        <v>10148</v>
      </c>
      <c r="I129" s="7"/>
      <c r="J129" s="7"/>
      <c r="K129" s="11">
        <v>39.1</v>
      </c>
      <c r="L129" s="10">
        <f t="shared" si="39"/>
        <v>252644.50127877237</v>
      </c>
      <c r="M129" s="10">
        <f t="shared" si="43"/>
        <v>156713.55498721226</v>
      </c>
      <c r="N129" s="10">
        <f t="shared" si="44"/>
        <v>46102.30179028133</v>
      </c>
      <c r="O129" s="10">
        <f t="shared" si="45"/>
        <v>53621.483375959077</v>
      </c>
      <c r="P129" s="10">
        <f t="shared" si="46"/>
        <v>-764.7058823529411</v>
      </c>
      <c r="Q129" s="10">
        <f t="shared" si="47"/>
        <v>122020.46035805625</v>
      </c>
      <c r="R129" s="10">
        <f t="shared" si="48"/>
        <v>25953.964194373402</v>
      </c>
      <c r="S129" s="13">
        <f t="shared" si="49"/>
        <v>12.439738646298657</v>
      </c>
      <c r="T129" s="13">
        <f t="shared" si="50"/>
        <v>11.962174927393084</v>
      </c>
      <c r="U129" s="14">
        <f t="shared" si="51"/>
        <v>10.738618158113127</v>
      </c>
      <c r="V129" s="14">
        <f t="shared" si="52"/>
        <v>10.889705076009289</v>
      </c>
      <c r="W129" s="14">
        <f t="shared" si="40"/>
        <v>11.711944017506925</v>
      </c>
      <c r="X129" s="14">
        <f t="shared" si="41"/>
        <v>10.164079639715943</v>
      </c>
      <c r="Y129" s="14">
        <f t="shared" si="42"/>
        <v>3.6661224669913199</v>
      </c>
      <c r="Z129">
        <v>121</v>
      </c>
      <c r="AA129" s="14">
        <f t="shared" si="53"/>
        <v>12.453579159244022</v>
      </c>
      <c r="AB129" s="14">
        <f t="shared" si="54"/>
        <v>12.000913260067279</v>
      </c>
      <c r="AC129" s="14">
        <f t="shared" si="55"/>
        <v>10.727710409190623</v>
      </c>
      <c r="AD129" s="14">
        <f t="shared" si="56"/>
        <v>10.774628038064895</v>
      </c>
      <c r="AE129" s="14">
        <f t="shared" si="57"/>
        <v>11.801460408062571</v>
      </c>
      <c r="AF129" s="14">
        <f t="shared" si="58"/>
        <v>10.174191830128734</v>
      </c>
      <c r="AG129" s="14">
        <f t="shared" si="59"/>
        <v>3.1940751623491375</v>
      </c>
      <c r="AH129">
        <f t="shared" si="67"/>
        <v>12.439610379252318</v>
      </c>
      <c r="AI129">
        <v>12.446431287109332</v>
      </c>
      <c r="AJ129">
        <v>11.961974004318662</v>
      </c>
      <c r="AK129">
        <v>10.735363022563277</v>
      </c>
      <c r="AL129">
        <v>10.825671176219817</v>
      </c>
      <c r="AM129">
        <v>11.708231090046958</v>
      </c>
      <c r="AN129">
        <v>10.2108693902741</v>
      </c>
      <c r="AO129">
        <v>3.6842300273065827</v>
      </c>
      <c r="AP129" s="14">
        <f t="shared" si="60"/>
        <v>-6.692640810674888E-3</v>
      </c>
      <c r="AQ129" s="14">
        <f t="shared" si="61"/>
        <v>2.0092307442176605E-4</v>
      </c>
      <c r="AR129" s="14">
        <f t="shared" si="62"/>
        <v>3.2551355498497969E-3</v>
      </c>
      <c r="AS129" s="14">
        <f t="shared" si="63"/>
        <v>6.4033899789471604E-2</v>
      </c>
      <c r="AT129" s="14">
        <f t="shared" si="64"/>
        <v>3.7129274599667639E-3</v>
      </c>
      <c r="AU129" s="14">
        <f t="shared" si="65"/>
        <v>-4.6789750558156484E-2</v>
      </c>
      <c r="AV129" s="14">
        <f t="shared" si="66"/>
        <v>-1.8107560315262727E-2</v>
      </c>
      <c r="AW129" s="6"/>
      <c r="AX129" s="47"/>
      <c r="AY129" s="11"/>
      <c r="AZ129" s="14"/>
      <c r="BA129" s="14"/>
      <c r="BB129" s="14"/>
      <c r="BC129" s="14"/>
    </row>
    <row r="130" spans="1:55" x14ac:dyDescent="0.2">
      <c r="A130" s="6" t="s">
        <v>260</v>
      </c>
      <c r="B130" s="8">
        <v>103424</v>
      </c>
      <c r="C130" s="8">
        <v>62535</v>
      </c>
      <c r="D130" s="8">
        <v>18166</v>
      </c>
      <c r="E130" s="8">
        <v>19903</v>
      </c>
      <c r="F130" s="8">
        <v>1818</v>
      </c>
      <c r="G130" s="8">
        <v>48682</v>
      </c>
      <c r="H130" s="8">
        <v>10358</v>
      </c>
      <c r="I130" s="8"/>
      <c r="J130" s="8"/>
      <c r="K130" s="12">
        <v>40.1</v>
      </c>
      <c r="L130" s="10">
        <f t="shared" si="39"/>
        <v>257915.2119700748</v>
      </c>
      <c r="M130" s="10">
        <f t="shared" si="43"/>
        <v>155947.63092269326</v>
      </c>
      <c r="N130" s="10">
        <f t="shared" si="44"/>
        <v>45301.745635910222</v>
      </c>
      <c r="O130" s="10">
        <f t="shared" si="45"/>
        <v>49633.416458852866</v>
      </c>
      <c r="P130" s="10">
        <f t="shared" si="46"/>
        <v>4533.6658354114716</v>
      </c>
      <c r="Q130" s="10">
        <f t="shared" si="47"/>
        <v>121401.49625935161</v>
      </c>
      <c r="R130" s="10">
        <f t="shared" si="48"/>
        <v>25830.423940149623</v>
      </c>
      <c r="S130" s="13">
        <f t="shared" si="49"/>
        <v>12.46038617411628</v>
      </c>
      <c r="T130" s="13">
        <f t="shared" si="50"/>
        <v>11.957275530658574</v>
      </c>
      <c r="U130" s="14">
        <f t="shared" si="51"/>
        <v>10.721100845737727</v>
      </c>
      <c r="V130" s="14">
        <f t="shared" si="52"/>
        <v>10.812419604794789</v>
      </c>
      <c r="W130" s="14">
        <f t="shared" si="40"/>
        <v>11.706858482567428</v>
      </c>
      <c r="X130" s="14">
        <f t="shared" si="41"/>
        <v>10.159308298659404</v>
      </c>
      <c r="Y130" s="14">
        <f t="shared" si="42"/>
        <v>3.6913763343125234</v>
      </c>
      <c r="Z130">
        <v>122</v>
      </c>
      <c r="AA130" s="14">
        <f t="shared" si="53"/>
        <v>12.459572782055265</v>
      </c>
      <c r="AB130" s="14">
        <f t="shared" si="54"/>
        <v>12.006924413039698</v>
      </c>
      <c r="AC130" s="14">
        <f t="shared" si="55"/>
        <v>10.734551899753043</v>
      </c>
      <c r="AD130" s="14">
        <f t="shared" si="56"/>
        <v>10.78025351959492</v>
      </c>
      <c r="AE130" s="14">
        <f t="shared" si="57"/>
        <v>11.806655453723291</v>
      </c>
      <c r="AF130" s="14">
        <f t="shared" si="58"/>
        <v>10.180549652838213</v>
      </c>
      <c r="AG130" s="14">
        <f t="shared" si="59"/>
        <v>3.2082102546599796</v>
      </c>
      <c r="AH130">
        <f t="shared" si="67"/>
        <v>12.449514645764026</v>
      </c>
      <c r="AI130">
        <v>12.455615847289364</v>
      </c>
      <c r="AJ130">
        <v>11.972314971989128</v>
      </c>
      <c r="AK130">
        <v>10.739189811558386</v>
      </c>
      <c r="AL130">
        <v>10.841889378859102</v>
      </c>
      <c r="AM130">
        <v>11.714024480006895</v>
      </c>
      <c r="AN130">
        <v>10.220017422553779</v>
      </c>
      <c r="AO130">
        <v>3.6973570996383001</v>
      </c>
      <c r="AP130" s="14">
        <f t="shared" si="60"/>
        <v>4.7703268269163601E-3</v>
      </c>
      <c r="AQ130" s="14">
        <f t="shared" si="61"/>
        <v>-1.5039441330554126E-2</v>
      </c>
      <c r="AR130" s="14">
        <f t="shared" si="62"/>
        <v>-1.8088965820659553E-2</v>
      </c>
      <c r="AS130" s="14">
        <f t="shared" si="63"/>
        <v>-2.9469774064313725E-2</v>
      </c>
      <c r="AT130" s="14">
        <f t="shared" si="64"/>
        <v>-7.1659974394666648E-3</v>
      </c>
      <c r="AU130" s="14">
        <f t="shared" si="65"/>
        <v>-6.0709123894374883E-2</v>
      </c>
      <c r="AV130" s="14">
        <f t="shared" si="66"/>
        <v>-5.9807653257766269E-3</v>
      </c>
      <c r="AW130" s="6"/>
      <c r="AX130" s="47"/>
      <c r="AY130" s="12"/>
      <c r="AZ130" s="14"/>
      <c r="BA130" s="14"/>
      <c r="BB130" s="14"/>
      <c r="BC130" s="14"/>
    </row>
    <row r="131" spans="1:55" x14ac:dyDescent="0.2">
      <c r="A131" s="6" t="s">
        <v>261</v>
      </c>
      <c r="B131" s="7">
        <v>105007</v>
      </c>
      <c r="C131" s="7">
        <v>64362</v>
      </c>
      <c r="D131" s="7">
        <v>18421</v>
      </c>
      <c r="E131" s="7">
        <v>20533</v>
      </c>
      <c r="F131" s="7">
        <v>1587</v>
      </c>
      <c r="G131" s="7">
        <v>49932</v>
      </c>
      <c r="H131" s="7">
        <v>10810</v>
      </c>
      <c r="I131" s="7"/>
      <c r="J131" s="7"/>
      <c r="K131" s="11">
        <v>40.700000000000003</v>
      </c>
      <c r="L131" s="10">
        <f t="shared" si="39"/>
        <v>258002.457002457</v>
      </c>
      <c r="M131" s="10">
        <f t="shared" si="43"/>
        <v>158137.59213759212</v>
      </c>
      <c r="N131" s="10">
        <f t="shared" si="44"/>
        <v>45260.442260442258</v>
      </c>
      <c r="O131" s="10">
        <f t="shared" si="45"/>
        <v>50449.631449631444</v>
      </c>
      <c r="P131" s="10">
        <f t="shared" si="46"/>
        <v>3899.2628992628988</v>
      </c>
      <c r="Q131" s="10">
        <f t="shared" si="47"/>
        <v>122683.04668304668</v>
      </c>
      <c r="R131" s="10">
        <f t="shared" si="48"/>
        <v>26560.196560196557</v>
      </c>
      <c r="S131" s="13">
        <f t="shared" si="49"/>
        <v>12.460724387123745</v>
      </c>
      <c r="T131" s="13">
        <f t="shared" si="50"/>
        <v>11.971220769365026</v>
      </c>
      <c r="U131" s="14">
        <f t="shared" si="51"/>
        <v>10.72018869069176</v>
      </c>
      <c r="V131" s="14">
        <f t="shared" si="52"/>
        <v>10.82873072049504</v>
      </c>
      <c r="W131" s="14">
        <f t="shared" si="40"/>
        <v>11.717359452310484</v>
      </c>
      <c r="X131" s="14">
        <f t="shared" si="41"/>
        <v>10.187169004172796</v>
      </c>
      <c r="Y131" s="14">
        <f t="shared" si="42"/>
        <v>3.7062280924485496</v>
      </c>
      <c r="Z131">
        <v>123</v>
      </c>
      <c r="AA131" s="14">
        <f t="shared" si="53"/>
        <v>12.465566404866509</v>
      </c>
      <c r="AB131" s="14">
        <f t="shared" si="54"/>
        <v>12.012935566012118</v>
      </c>
      <c r="AC131" s="14">
        <f t="shared" si="55"/>
        <v>10.741393390315464</v>
      </c>
      <c r="AD131" s="14">
        <f t="shared" si="56"/>
        <v>10.785879001124943</v>
      </c>
      <c r="AE131" s="14">
        <f t="shared" si="57"/>
        <v>11.811850499384009</v>
      </c>
      <c r="AF131" s="14">
        <f t="shared" si="58"/>
        <v>10.186907475547692</v>
      </c>
      <c r="AG131" s="14">
        <f t="shared" si="59"/>
        <v>3.2223453469708216</v>
      </c>
      <c r="AH131">
        <f t="shared" si="67"/>
        <v>12.459526127029031</v>
      </c>
      <c r="AI131">
        <v>12.46500641544282</v>
      </c>
      <c r="AJ131">
        <v>11.98282938924423</v>
      </c>
      <c r="AK131">
        <v>10.743184856294677</v>
      </c>
      <c r="AL131">
        <v>10.858799854527213</v>
      </c>
      <c r="AM131">
        <v>11.720230950930107</v>
      </c>
      <c r="AN131">
        <v>10.229421382717447</v>
      </c>
      <c r="AO131">
        <v>3.710373127343761</v>
      </c>
      <c r="AP131" s="14">
        <f t="shared" si="60"/>
        <v>-4.2820283190749819E-3</v>
      </c>
      <c r="AQ131" s="14">
        <f t="shared" si="61"/>
        <v>-1.1608619879204696E-2</v>
      </c>
      <c r="AR131" s="14">
        <f t="shared" si="62"/>
        <v>-2.2996165602917173E-2</v>
      </c>
      <c r="AS131" s="14">
        <f t="shared" si="63"/>
        <v>-3.0069134032173039E-2</v>
      </c>
      <c r="AT131" s="14">
        <f t="shared" si="64"/>
        <v>-2.8714986196227699E-3</v>
      </c>
      <c r="AU131" s="14">
        <f t="shared" si="65"/>
        <v>-4.2252378544651137E-2</v>
      </c>
      <c r="AV131" s="14">
        <f t="shared" si="66"/>
        <v>-4.1450348952114524E-3</v>
      </c>
      <c r="AW131" s="6"/>
      <c r="AX131" s="47"/>
      <c r="AY131" s="11"/>
      <c r="AZ131" s="14"/>
      <c r="BA131" s="14"/>
      <c r="BB131" s="14"/>
      <c r="BC131" s="14"/>
    </row>
    <row r="132" spans="1:55" x14ac:dyDescent="0.2">
      <c r="A132" s="6" t="s">
        <v>262</v>
      </c>
      <c r="B132" s="8">
        <v>107213</v>
      </c>
      <c r="C132" s="8">
        <v>65857</v>
      </c>
      <c r="D132" s="8">
        <v>18576</v>
      </c>
      <c r="E132" s="8">
        <v>20915</v>
      </c>
      <c r="F132" s="8">
        <v>1382</v>
      </c>
      <c r="G132" s="8">
        <v>50484</v>
      </c>
      <c r="H132" s="8">
        <v>11230</v>
      </c>
      <c r="I132" s="8"/>
      <c r="J132" s="8"/>
      <c r="K132" s="12">
        <v>41.4</v>
      </c>
      <c r="L132" s="10">
        <f t="shared" si="39"/>
        <v>258968.59903381643</v>
      </c>
      <c r="M132" s="10">
        <f t="shared" si="43"/>
        <v>159074.87922705314</v>
      </c>
      <c r="N132" s="10">
        <f t="shared" si="44"/>
        <v>44869.565217391304</v>
      </c>
      <c r="O132" s="10">
        <f t="shared" si="45"/>
        <v>50519.323671497586</v>
      </c>
      <c r="P132" s="10">
        <f t="shared" si="46"/>
        <v>3338.1642512077296</v>
      </c>
      <c r="Q132" s="10">
        <f t="shared" si="47"/>
        <v>121942.02898550725</v>
      </c>
      <c r="R132" s="10">
        <f t="shared" si="48"/>
        <v>27125.603864734301</v>
      </c>
      <c r="S132" s="13">
        <f t="shared" si="49"/>
        <v>12.464462094079929</v>
      </c>
      <c r="T132" s="13">
        <f t="shared" si="50"/>
        <v>11.977130308880545</v>
      </c>
      <c r="U132" s="14">
        <f t="shared" si="51"/>
        <v>10.711515009094496</v>
      </c>
      <c r="V132" s="14">
        <f t="shared" si="52"/>
        <v>10.830111189033122</v>
      </c>
      <c r="W132" s="14">
        <f t="shared" si="40"/>
        <v>11.711301038535344</v>
      </c>
      <c r="X132" s="14">
        <f t="shared" si="41"/>
        <v>10.208233352889312</v>
      </c>
      <c r="Y132" s="14">
        <f t="shared" si="42"/>
        <v>3.7232808808312687</v>
      </c>
      <c r="Z132">
        <v>124</v>
      </c>
      <c r="AA132" s="14">
        <f t="shared" si="53"/>
        <v>12.471560027677752</v>
      </c>
      <c r="AB132" s="14">
        <f t="shared" si="54"/>
        <v>12.018946718984539</v>
      </c>
      <c r="AC132" s="14">
        <f t="shared" si="55"/>
        <v>10.748234880877886</v>
      </c>
      <c r="AD132" s="14">
        <f t="shared" si="56"/>
        <v>10.791504482654966</v>
      </c>
      <c r="AE132" s="14">
        <f t="shared" si="57"/>
        <v>11.817045545044728</v>
      </c>
      <c r="AF132" s="14">
        <f t="shared" si="58"/>
        <v>10.193265298257169</v>
      </c>
      <c r="AG132" s="14">
        <f t="shared" si="59"/>
        <v>3.2364804392816637</v>
      </c>
      <c r="AH132">
        <f t="shared" si="67"/>
        <v>12.4676355947459</v>
      </c>
      <c r="AI132">
        <v>12.474566626604473</v>
      </c>
      <c r="AJ132">
        <v>11.993465682730621</v>
      </c>
      <c r="AK132">
        <v>10.747368917596352</v>
      </c>
      <c r="AL132">
        <v>10.876357553267312</v>
      </c>
      <c r="AM132">
        <v>11.726813354734265</v>
      </c>
      <c r="AN132">
        <v>10.239032567702266</v>
      </c>
      <c r="AO132">
        <v>3.7233468255787567</v>
      </c>
      <c r="AP132" s="14">
        <f t="shared" si="60"/>
        <v>-1.0104532524543686E-2</v>
      </c>
      <c r="AQ132" s="14">
        <f t="shared" si="61"/>
        <v>-1.6335373850075996E-2</v>
      </c>
      <c r="AR132" s="14">
        <f t="shared" si="62"/>
        <v>-3.5853908501856324E-2</v>
      </c>
      <c r="AS132" s="14">
        <f t="shared" si="63"/>
        <v>-4.6246364234189485E-2</v>
      </c>
      <c r="AT132" s="14">
        <f t="shared" si="64"/>
        <v>-1.5512316198920573E-2</v>
      </c>
      <c r="AU132" s="14">
        <f t="shared" si="65"/>
        <v>-3.0799214812953224E-2</v>
      </c>
      <c r="AV132" s="14">
        <f t="shared" si="66"/>
        <v>-6.5944747488000388E-5</v>
      </c>
      <c r="AW132" s="6"/>
      <c r="AX132" s="47"/>
      <c r="AY132" s="12"/>
      <c r="AZ132" s="14"/>
      <c r="BA132" s="14"/>
      <c r="BB132" s="14"/>
      <c r="BC132" s="14"/>
    </row>
    <row r="133" spans="1:55" x14ac:dyDescent="0.2">
      <c r="A133" s="6" t="s">
        <v>263</v>
      </c>
      <c r="B133" s="7">
        <v>108513</v>
      </c>
      <c r="C133" s="7">
        <v>67889</v>
      </c>
      <c r="D133" s="7">
        <v>19174</v>
      </c>
      <c r="E133" s="7">
        <v>21147</v>
      </c>
      <c r="F133" s="7">
        <v>518</v>
      </c>
      <c r="G133" s="7">
        <v>51709</v>
      </c>
      <c r="H133" s="7">
        <v>11435</v>
      </c>
      <c r="I133" s="7"/>
      <c r="J133" s="7"/>
      <c r="K133" s="11">
        <v>41.4</v>
      </c>
      <c r="L133" s="10">
        <f t="shared" si="39"/>
        <v>262108.69565217392</v>
      </c>
      <c r="M133" s="10">
        <f t="shared" si="43"/>
        <v>163983.09178743963</v>
      </c>
      <c r="N133" s="10">
        <f t="shared" si="44"/>
        <v>46314.009661835749</v>
      </c>
      <c r="O133" s="10">
        <f t="shared" si="45"/>
        <v>51079.710144927536</v>
      </c>
      <c r="P133" s="10">
        <f t="shared" si="46"/>
        <v>1251.2077294685992</v>
      </c>
      <c r="Q133" s="10">
        <f t="shared" si="47"/>
        <v>124900.96618357488</v>
      </c>
      <c r="R133" s="10">
        <f t="shared" si="48"/>
        <v>27620.772946859903</v>
      </c>
      <c r="S133" s="13">
        <f t="shared" si="49"/>
        <v>12.476514565610353</v>
      </c>
      <c r="T133" s="13">
        <f t="shared" si="50"/>
        <v>12.007518602634207</v>
      </c>
      <c r="U133" s="14">
        <f t="shared" si="51"/>
        <v>10.743199778793764</v>
      </c>
      <c r="V133" s="14">
        <f t="shared" si="52"/>
        <v>10.841142635598809</v>
      </c>
      <c r="W133" s="14">
        <f t="shared" si="40"/>
        <v>11.735276431740873</v>
      </c>
      <c r="X133" s="14">
        <f t="shared" si="41"/>
        <v>10.226323411613704</v>
      </c>
      <c r="Y133" s="14">
        <f t="shared" si="42"/>
        <v>3.7232808808312687</v>
      </c>
      <c r="Z133">
        <v>125</v>
      </c>
      <c r="AA133" s="14">
        <f t="shared" si="53"/>
        <v>12.477553650488996</v>
      </c>
      <c r="AB133" s="14">
        <f t="shared" si="54"/>
        <v>12.024957871956959</v>
      </c>
      <c r="AC133" s="14">
        <f t="shared" si="55"/>
        <v>10.755076371440307</v>
      </c>
      <c r="AD133" s="14">
        <f t="shared" si="56"/>
        <v>10.797129964184991</v>
      </c>
      <c r="AE133" s="14">
        <f t="shared" si="57"/>
        <v>11.822240590705448</v>
      </c>
      <c r="AF133" s="14">
        <f t="shared" si="58"/>
        <v>10.199623120966647</v>
      </c>
      <c r="AG133" s="14">
        <f t="shared" si="59"/>
        <v>3.2506155315925063</v>
      </c>
      <c r="AH133">
        <f t="shared" si="67"/>
        <v>12.476875000057534</v>
      </c>
      <c r="AI133">
        <v>12.484257439541393</v>
      </c>
      <c r="AJ133">
        <v>12.004165023707525</v>
      </c>
      <c r="AK133">
        <v>10.751748383684111</v>
      </c>
      <c r="AL133">
        <v>10.894498631913793</v>
      </c>
      <c r="AM133">
        <v>11.733732748650402</v>
      </c>
      <c r="AN133">
        <v>10.248775866708806</v>
      </c>
      <c r="AO133">
        <v>3.7363443188522698</v>
      </c>
      <c r="AP133" s="14">
        <f t="shared" si="60"/>
        <v>-7.7428739310398953E-3</v>
      </c>
      <c r="AQ133" s="14">
        <f t="shared" si="61"/>
        <v>3.353578926681422E-3</v>
      </c>
      <c r="AR133" s="14">
        <f t="shared" si="62"/>
        <v>-8.5486048903469225E-3</v>
      </c>
      <c r="AS133" s="14">
        <f t="shared" si="63"/>
        <v>-5.3355996314984111E-2</v>
      </c>
      <c r="AT133" s="14">
        <f t="shared" si="64"/>
        <v>1.5436830904711485E-3</v>
      </c>
      <c r="AU133" s="14">
        <f t="shared" si="65"/>
        <v>-2.2452455095102408E-2</v>
      </c>
      <c r="AV133" s="14">
        <f t="shared" si="66"/>
        <v>-1.3063438021001073E-2</v>
      </c>
      <c r="AW133" s="6"/>
      <c r="AX133" s="47"/>
      <c r="AY133" s="11"/>
      <c r="AZ133" s="14"/>
      <c r="BA133" s="14"/>
      <c r="BB133" s="14"/>
      <c r="BC133" s="14"/>
    </row>
    <row r="134" spans="1:55" x14ac:dyDescent="0.2">
      <c r="A134" s="6" t="s">
        <v>264</v>
      </c>
      <c r="B134" s="8">
        <v>110330</v>
      </c>
      <c r="C134" s="8">
        <v>69637</v>
      </c>
      <c r="D134" s="8">
        <v>19826</v>
      </c>
      <c r="E134" s="8">
        <v>20906</v>
      </c>
      <c r="F134" s="8">
        <v>-438</v>
      </c>
      <c r="G134" s="8">
        <v>52711</v>
      </c>
      <c r="H134" s="8">
        <v>12131</v>
      </c>
      <c r="I134" s="8"/>
      <c r="J134" s="8"/>
      <c r="K134" s="12">
        <v>41.8</v>
      </c>
      <c r="L134" s="10">
        <f t="shared" si="39"/>
        <v>263947.36842105264</v>
      </c>
      <c r="M134" s="10">
        <f t="shared" si="43"/>
        <v>166595.69377990431</v>
      </c>
      <c r="N134" s="10">
        <f t="shared" si="44"/>
        <v>47430.622009569379</v>
      </c>
      <c r="O134" s="10">
        <f t="shared" si="45"/>
        <v>50014.354066985652</v>
      </c>
      <c r="P134" s="10">
        <f t="shared" si="46"/>
        <v>-1047.8468899521531</v>
      </c>
      <c r="Q134" s="10">
        <f t="shared" si="47"/>
        <v>126102.87081339714</v>
      </c>
      <c r="R134" s="10">
        <f t="shared" si="48"/>
        <v>29021.531100478471</v>
      </c>
      <c r="S134" s="13">
        <f t="shared" si="49"/>
        <v>12.483505000211732</v>
      </c>
      <c r="T134" s="13">
        <f t="shared" si="50"/>
        <v>12.023325160721186</v>
      </c>
      <c r="U134" s="14">
        <f t="shared" si="51"/>
        <v>10.767023333050224</v>
      </c>
      <c r="V134" s="14">
        <f t="shared" si="52"/>
        <v>10.820065324550033</v>
      </c>
      <c r="W134" s="14">
        <f t="shared" si="40"/>
        <v>11.744853287858792</v>
      </c>
      <c r="X134" s="14">
        <f t="shared" si="41"/>
        <v>10.2757932852283</v>
      </c>
      <c r="Y134" s="14">
        <f t="shared" si="42"/>
        <v>3.7328963395307104</v>
      </c>
      <c r="Z134">
        <v>126</v>
      </c>
      <c r="AA134" s="14">
        <f t="shared" si="53"/>
        <v>12.483547273300239</v>
      </c>
      <c r="AB134" s="14">
        <f t="shared" si="54"/>
        <v>12.030969024929378</v>
      </c>
      <c r="AC134" s="14">
        <f t="shared" si="55"/>
        <v>10.761917862002727</v>
      </c>
      <c r="AD134" s="14">
        <f t="shared" si="56"/>
        <v>10.802755445715015</v>
      </c>
      <c r="AE134" s="14">
        <f t="shared" si="57"/>
        <v>11.827435636366166</v>
      </c>
      <c r="AF134" s="14">
        <f t="shared" si="58"/>
        <v>10.205980943676126</v>
      </c>
      <c r="AG134" s="14">
        <f t="shared" si="59"/>
        <v>3.2647506239033488</v>
      </c>
      <c r="AH134">
        <f t="shared" si="67"/>
        <v>12.484720532386465</v>
      </c>
      <c r="AI134">
        <v>12.494033497687827</v>
      </c>
      <c r="AJ134">
        <v>12.014858373825515</v>
      </c>
      <c r="AK134">
        <v>10.75630723408584</v>
      </c>
      <c r="AL134">
        <v>10.913130343323406</v>
      </c>
      <c r="AM134">
        <v>11.740940494711928</v>
      </c>
      <c r="AN134">
        <v>10.258556919428383</v>
      </c>
      <c r="AO134">
        <v>3.7494316904578153</v>
      </c>
      <c r="AP134" s="14">
        <f t="shared" si="60"/>
        <v>-1.0528497476094856E-2</v>
      </c>
      <c r="AQ134" s="14">
        <f t="shared" si="61"/>
        <v>8.4667868956707082E-3</v>
      </c>
      <c r="AR134" s="14">
        <f t="shared" si="62"/>
        <v>1.0716098964383747E-2</v>
      </c>
      <c r="AS134" s="14">
        <f t="shared" si="63"/>
        <v>-9.3065018773373254E-2</v>
      </c>
      <c r="AT134" s="14">
        <f t="shared" si="64"/>
        <v>3.9127931468634358E-3</v>
      </c>
      <c r="AU134" s="14">
        <f t="shared" si="65"/>
        <v>1.7236365799917053E-2</v>
      </c>
      <c r="AV134" s="14">
        <f t="shared" si="66"/>
        <v>-1.6535350927104897E-2</v>
      </c>
      <c r="AW134" s="6"/>
      <c r="AX134" s="47"/>
      <c r="AY134" s="12"/>
      <c r="AZ134" s="14"/>
      <c r="BA134" s="14"/>
      <c r="BB134" s="14"/>
      <c r="BC134" s="14"/>
    </row>
    <row r="135" spans="1:55" x14ac:dyDescent="0.2">
      <c r="A135" s="6" t="s">
        <v>265</v>
      </c>
      <c r="B135" s="7">
        <v>112166</v>
      </c>
      <c r="C135" s="7">
        <v>70885</v>
      </c>
      <c r="D135" s="7">
        <v>19954</v>
      </c>
      <c r="E135" s="7">
        <v>22395</v>
      </c>
      <c r="F135" s="7">
        <v>-1170</v>
      </c>
      <c r="G135" s="7">
        <v>53471</v>
      </c>
      <c r="H135" s="7">
        <v>12286</v>
      </c>
      <c r="I135" s="7"/>
      <c r="J135" s="7"/>
      <c r="K135" s="11">
        <v>42.3</v>
      </c>
      <c r="L135" s="10">
        <f t="shared" si="39"/>
        <v>265167.84869976359</v>
      </c>
      <c r="M135" s="10">
        <f t="shared" si="43"/>
        <v>167576.83215130024</v>
      </c>
      <c r="N135" s="10">
        <f t="shared" si="44"/>
        <v>47172.576832151302</v>
      </c>
      <c r="O135" s="10">
        <f t="shared" si="45"/>
        <v>52943.262411347525</v>
      </c>
      <c r="P135" s="10">
        <f t="shared" si="46"/>
        <v>-2765.9574468085107</v>
      </c>
      <c r="Q135" s="10">
        <f t="shared" si="47"/>
        <v>126408.98345153665</v>
      </c>
      <c r="R135" s="10">
        <f t="shared" si="48"/>
        <v>29044.917257683217</v>
      </c>
      <c r="S135" s="13">
        <f t="shared" si="49"/>
        <v>12.488118295780602</v>
      </c>
      <c r="T135" s="13">
        <f t="shared" si="50"/>
        <v>12.029197224487591</v>
      </c>
      <c r="U135" s="14">
        <f t="shared" si="51"/>
        <v>10.761568003409312</v>
      </c>
      <c r="V135" s="14">
        <f t="shared" si="52"/>
        <v>10.876976098577259</v>
      </c>
      <c r="W135" s="14">
        <f t="shared" si="40"/>
        <v>11.747277829779685</v>
      </c>
      <c r="X135" s="14">
        <f t="shared" si="41"/>
        <v>10.276598781659732</v>
      </c>
      <c r="Y135" s="14">
        <f t="shared" si="42"/>
        <v>3.7447870860522321</v>
      </c>
      <c r="Z135">
        <v>127</v>
      </c>
      <c r="AA135" s="14">
        <f t="shared" si="53"/>
        <v>12.489540896111482</v>
      </c>
      <c r="AB135" s="14">
        <f t="shared" si="54"/>
        <v>12.0369801779018</v>
      </c>
      <c r="AC135" s="14">
        <f t="shared" si="55"/>
        <v>10.76875935256515</v>
      </c>
      <c r="AD135" s="14">
        <f t="shared" si="56"/>
        <v>10.80838092724504</v>
      </c>
      <c r="AE135" s="14">
        <f t="shared" si="57"/>
        <v>11.832630682026885</v>
      </c>
      <c r="AF135" s="14">
        <f t="shared" si="58"/>
        <v>10.212338766385605</v>
      </c>
      <c r="AG135" s="14">
        <f t="shared" si="59"/>
        <v>3.2788857162141909</v>
      </c>
      <c r="AH135">
        <f t="shared" si="67"/>
        <v>12.494486206324666</v>
      </c>
      <c r="AI135">
        <v>12.503844605181811</v>
      </c>
      <c r="AJ135">
        <v>12.025478790721989</v>
      </c>
      <c r="AK135">
        <v>10.761024105451369</v>
      </c>
      <c r="AL135">
        <v>10.9321265928552</v>
      </c>
      <c r="AM135">
        <v>11.748388919754184</v>
      </c>
      <c r="AN135">
        <v>10.268267332767874</v>
      </c>
      <c r="AO135">
        <v>3.7626668590401451</v>
      </c>
      <c r="AP135" s="14">
        <f t="shared" si="60"/>
        <v>-1.5726309401209448E-2</v>
      </c>
      <c r="AQ135" s="14">
        <f t="shared" si="61"/>
        <v>3.7184337656022137E-3</v>
      </c>
      <c r="AR135" s="14">
        <f t="shared" si="62"/>
        <v>5.4389795794307361E-4</v>
      </c>
      <c r="AS135" s="14">
        <f t="shared" si="63"/>
        <v>-5.5150494277940609E-2</v>
      </c>
      <c r="AT135" s="14">
        <f t="shared" si="64"/>
        <v>-1.1110899744988245E-3</v>
      </c>
      <c r="AU135" s="14">
        <f t="shared" si="65"/>
        <v>8.3314488918588836E-3</v>
      </c>
      <c r="AV135" s="14">
        <f t="shared" si="66"/>
        <v>-1.787977298791299E-2</v>
      </c>
      <c r="AW135" s="6"/>
      <c r="AX135" s="47"/>
      <c r="AY135" s="11"/>
      <c r="AZ135" s="14"/>
      <c r="BA135" s="14"/>
      <c r="BB135" s="14"/>
      <c r="BC135" s="14"/>
    </row>
    <row r="136" spans="1:55" x14ac:dyDescent="0.2">
      <c r="A136" s="6" t="s">
        <v>266</v>
      </c>
      <c r="B136" s="8">
        <v>115626</v>
      </c>
      <c r="C136" s="8">
        <v>72147</v>
      </c>
      <c r="D136" s="8">
        <v>20235</v>
      </c>
      <c r="E136" s="8">
        <v>23900</v>
      </c>
      <c r="F136" s="8">
        <v>-1000</v>
      </c>
      <c r="G136" s="8">
        <v>54260</v>
      </c>
      <c r="H136" s="8">
        <v>12567</v>
      </c>
      <c r="I136" s="8"/>
      <c r="J136" s="8"/>
      <c r="K136" s="12">
        <v>42.9</v>
      </c>
      <c r="L136" s="10">
        <f t="shared" si="39"/>
        <v>269524.47552447551</v>
      </c>
      <c r="M136" s="10">
        <f t="shared" si="43"/>
        <v>168174.82517482518</v>
      </c>
      <c r="N136" s="10">
        <f t="shared" si="44"/>
        <v>47167.832167832166</v>
      </c>
      <c r="O136" s="10">
        <f t="shared" si="45"/>
        <v>55710.955710955714</v>
      </c>
      <c r="P136" s="10">
        <f t="shared" si="46"/>
        <v>-2331.0023310023312</v>
      </c>
      <c r="Q136" s="10">
        <f t="shared" si="47"/>
        <v>126480.18648018649</v>
      </c>
      <c r="R136" s="10">
        <f t="shared" si="48"/>
        <v>29293.706293706295</v>
      </c>
      <c r="S136" s="13">
        <f t="shared" si="49"/>
        <v>12.504414483480096</v>
      </c>
      <c r="T136" s="13">
        <f t="shared" si="50"/>
        <v>12.032759343350083</v>
      </c>
      <c r="U136" s="14">
        <f t="shared" si="51"/>
        <v>10.761467417364086</v>
      </c>
      <c r="V136" s="14">
        <f t="shared" si="52"/>
        <v>10.927932097973722</v>
      </c>
      <c r="W136" s="14">
        <f t="shared" si="40"/>
        <v>11.747840946267043</v>
      </c>
      <c r="X136" s="14">
        <f t="shared" si="41"/>
        <v>10.285127969669265</v>
      </c>
      <c r="Y136" s="14">
        <f t="shared" si="42"/>
        <v>3.7588718259339711</v>
      </c>
      <c r="Z136">
        <v>128</v>
      </c>
      <c r="AA136" s="14">
        <f t="shared" si="53"/>
        <v>12.495534518922726</v>
      </c>
      <c r="AB136" s="14">
        <f t="shared" si="54"/>
        <v>12.042991330874219</v>
      </c>
      <c r="AC136" s="14">
        <f t="shared" si="55"/>
        <v>10.77560084312757</v>
      </c>
      <c r="AD136" s="14">
        <f t="shared" si="56"/>
        <v>10.814006408775063</v>
      </c>
      <c r="AE136" s="14">
        <f t="shared" si="57"/>
        <v>11.837825727687605</v>
      </c>
      <c r="AF136" s="14">
        <f t="shared" si="58"/>
        <v>10.218696589095083</v>
      </c>
      <c r="AG136" s="14">
        <f t="shared" si="59"/>
        <v>3.293020808525033</v>
      </c>
      <c r="AH136">
        <f t="shared" si="67"/>
        <v>12.507181388249306</v>
      </c>
      <c r="AI136">
        <v>12.513633985850459</v>
      </c>
      <c r="AJ136">
        <v>12.035964623776154</v>
      </c>
      <c r="AK136">
        <v>10.76588433199238</v>
      </c>
      <c r="AL136">
        <v>10.951303120231492</v>
      </c>
      <c r="AM136">
        <v>11.756032796108224</v>
      </c>
      <c r="AN136">
        <v>10.277809486362781</v>
      </c>
      <c r="AO136">
        <v>3.7760974086496812</v>
      </c>
      <c r="AP136" s="14">
        <f t="shared" si="60"/>
        <v>-9.2195023703638412E-3</v>
      </c>
      <c r="AQ136" s="14">
        <f t="shared" si="61"/>
        <v>-3.2052804260711554E-3</v>
      </c>
      <c r="AR136" s="14">
        <f t="shared" si="62"/>
        <v>-4.4169146282939664E-3</v>
      </c>
      <c r="AS136" s="14">
        <f t="shared" si="63"/>
        <v>-2.337102225776988E-2</v>
      </c>
      <c r="AT136" s="14">
        <f t="shared" si="64"/>
        <v>-8.1918498411805984E-3</v>
      </c>
      <c r="AU136" s="14">
        <f t="shared" si="65"/>
        <v>7.3184833064843247E-3</v>
      </c>
      <c r="AV136" s="14">
        <f t="shared" si="66"/>
        <v>-1.7225582715710175E-2</v>
      </c>
      <c r="AW136" s="6"/>
      <c r="AX136" s="47"/>
      <c r="AY136" s="12"/>
      <c r="AZ136" s="14"/>
      <c r="BA136" s="14"/>
      <c r="BB136" s="14"/>
      <c r="BC136" s="14"/>
    </row>
    <row r="137" spans="1:55" x14ac:dyDescent="0.2">
      <c r="A137" s="6" t="s">
        <v>267</v>
      </c>
      <c r="B137" s="7">
        <v>117982</v>
      </c>
      <c r="C137" s="7">
        <v>73854</v>
      </c>
      <c r="D137" s="7">
        <v>20551</v>
      </c>
      <c r="E137" s="7">
        <v>23496</v>
      </c>
      <c r="F137" s="7">
        <v>279</v>
      </c>
      <c r="G137" s="7">
        <v>55104</v>
      </c>
      <c r="H137" s="7">
        <v>13203</v>
      </c>
      <c r="I137" s="7"/>
      <c r="J137" s="7"/>
      <c r="K137" s="11">
        <v>43.3</v>
      </c>
      <c r="L137" s="10">
        <f t="shared" ref="L137:L200" si="68">$B137*100/$K137</f>
        <v>272475.7505773672</v>
      </c>
      <c r="M137" s="10">
        <f t="shared" si="43"/>
        <v>170563.51039260972</v>
      </c>
      <c r="N137" s="10">
        <f t="shared" si="44"/>
        <v>47461.893764434186</v>
      </c>
      <c r="O137" s="10">
        <f t="shared" si="45"/>
        <v>54263.279445727487</v>
      </c>
      <c r="P137" s="10">
        <f t="shared" si="46"/>
        <v>644.34180138568138</v>
      </c>
      <c r="Q137" s="10">
        <f t="shared" si="47"/>
        <v>127260.96997690533</v>
      </c>
      <c r="R137" s="10">
        <f t="shared" si="48"/>
        <v>30491.916859122404</v>
      </c>
      <c r="S137" s="13">
        <f t="shared" si="49"/>
        <v>12.515304900418796</v>
      </c>
      <c r="T137" s="13">
        <f t="shared" si="50"/>
        <v>12.046863001317998</v>
      </c>
      <c r="U137" s="14">
        <f t="shared" si="51"/>
        <v>10.767682431520567</v>
      </c>
      <c r="V137" s="14">
        <f t="shared" si="52"/>
        <v>10.901603023858103</v>
      </c>
      <c r="W137" s="14">
        <f t="shared" ref="W137:W200" si="69">LN(Q137)</f>
        <v>11.753995138767049</v>
      </c>
      <c r="X137" s="14">
        <f t="shared" ref="X137:X200" si="70">LN(R137)</f>
        <v>10.325216906458849</v>
      </c>
      <c r="Y137" s="14">
        <f t="shared" ref="Y137:Y200" si="71">LN(K137)</f>
        <v>3.7681526350084442</v>
      </c>
      <c r="Z137">
        <v>129</v>
      </c>
      <c r="AA137" s="14">
        <f t="shared" si="53"/>
        <v>12.501528141733969</v>
      </c>
      <c r="AB137" s="14">
        <f t="shared" si="54"/>
        <v>12.049002483846639</v>
      </c>
      <c r="AC137" s="14">
        <f t="shared" si="55"/>
        <v>10.782442333689991</v>
      </c>
      <c r="AD137" s="14">
        <f t="shared" si="56"/>
        <v>10.819631890305086</v>
      </c>
      <c r="AE137" s="14">
        <f t="shared" si="57"/>
        <v>11.843020773348323</v>
      </c>
      <c r="AF137" s="14">
        <f t="shared" si="58"/>
        <v>10.22505441180456</v>
      </c>
      <c r="AG137" s="14">
        <f t="shared" si="59"/>
        <v>3.3071559008358751</v>
      </c>
      <c r="AH137">
        <f t="shared" si="67"/>
        <v>12.519611196987018</v>
      </c>
      <c r="AI137">
        <v>12.52333503457751</v>
      </c>
      <c r="AJ137">
        <v>12.046256546388321</v>
      </c>
      <c r="AK137">
        <v>10.770873587856777</v>
      </c>
      <c r="AL137">
        <v>10.970441196115674</v>
      </c>
      <c r="AM137">
        <v>11.76382620167387</v>
      </c>
      <c r="AN137">
        <v>10.287090967004163</v>
      </c>
      <c r="AO137">
        <v>3.789759748478728</v>
      </c>
      <c r="AP137" s="14">
        <f t="shared" si="60"/>
        <v>-8.0301341587141195E-3</v>
      </c>
      <c r="AQ137" s="14">
        <f t="shared" si="61"/>
        <v>6.0645492967736914E-4</v>
      </c>
      <c r="AR137" s="14">
        <f t="shared" si="62"/>
        <v>-3.1911563362090334E-3</v>
      </c>
      <c r="AS137" s="14">
        <f t="shared" si="63"/>
        <v>-6.8838172257571273E-2</v>
      </c>
      <c r="AT137" s="14">
        <f t="shared" si="64"/>
        <v>-9.8310629068212307E-3</v>
      </c>
      <c r="AU137" s="14">
        <f t="shared" si="65"/>
        <v>3.8125939454685565E-2</v>
      </c>
      <c r="AV137" s="14">
        <f t="shared" si="66"/>
        <v>-2.1607113470283767E-2</v>
      </c>
      <c r="AW137" s="6"/>
      <c r="AX137" s="47"/>
      <c r="AY137" s="11"/>
      <c r="AZ137" s="14"/>
      <c r="BA137" s="14"/>
      <c r="BB137" s="14"/>
      <c r="BC137" s="14"/>
    </row>
    <row r="138" spans="1:55" x14ac:dyDescent="0.2">
      <c r="A138" s="6" t="s">
        <v>268</v>
      </c>
      <c r="B138" s="8">
        <v>121829</v>
      </c>
      <c r="C138" s="8">
        <v>75818</v>
      </c>
      <c r="D138" s="8">
        <v>21342</v>
      </c>
      <c r="E138" s="8">
        <v>25006</v>
      </c>
      <c r="F138" s="8">
        <v>-773</v>
      </c>
      <c r="G138" s="8">
        <v>56450</v>
      </c>
      <c r="H138" s="8">
        <v>12992</v>
      </c>
      <c r="I138" s="8"/>
      <c r="J138" s="8"/>
      <c r="K138" s="12">
        <v>44.1</v>
      </c>
      <c r="L138" s="10">
        <f t="shared" si="68"/>
        <v>276256.23582766438</v>
      </c>
      <c r="M138" s="10">
        <f t="shared" ref="M138:M201" si="72">C138*100/$K138</f>
        <v>171922.90249433107</v>
      </c>
      <c r="N138" s="10">
        <f t="shared" ref="N138:N201" si="73">D138*100/$K138</f>
        <v>48394.557823129253</v>
      </c>
      <c r="O138" s="10">
        <f t="shared" ref="O138:O201" si="74">E138*100/$K138</f>
        <v>56702.947845804985</v>
      </c>
      <c r="P138" s="10">
        <f t="shared" ref="P138:P201" si="75">F138*100/$K138</f>
        <v>-1752.8344671201814</v>
      </c>
      <c r="Q138" s="10">
        <f t="shared" ref="Q138:Q201" si="76">G138*100/$K138</f>
        <v>128004.53514739229</v>
      </c>
      <c r="R138" s="10">
        <f t="shared" ref="R138:R201" si="77">H138*100/$K138</f>
        <v>29460.317460317459</v>
      </c>
      <c r="S138" s="13">
        <f t="shared" ref="S138:S201" si="78">LN(L138)</f>
        <v>12.529084104691147</v>
      </c>
      <c r="T138" s="13">
        <f t="shared" ref="T138:T201" si="79">LN(M138)</f>
        <v>12.054801413993394</v>
      </c>
      <c r="U138" s="14">
        <f t="shared" ref="U138:U201" si="80">LN(N138)</f>
        <v>10.787142644711802</v>
      </c>
      <c r="V138" s="14">
        <f t="shared" ref="V138:V201" si="81">LN(O138)</f>
        <v>10.945581478590237</v>
      </c>
      <c r="W138" s="14">
        <f t="shared" si="69"/>
        <v>11.759820973113099</v>
      </c>
      <c r="X138" s="14">
        <f t="shared" si="70"/>
        <v>10.29079946593675</v>
      </c>
      <c r="Y138" s="14">
        <f t="shared" si="71"/>
        <v>3.7864597824528001</v>
      </c>
      <c r="Z138">
        <v>130</v>
      </c>
      <c r="AA138" s="14">
        <f t="shared" ref="AA138:AA201" si="82">Z138*$BF$14+$BG$14</f>
        <v>12.507521764545213</v>
      </c>
      <c r="AB138" s="14">
        <f t="shared" ref="AB138:AB201" si="83">Z138*$BF$15+$BG$15</f>
        <v>12.055013636819059</v>
      </c>
      <c r="AC138" s="14">
        <f t="shared" ref="AC138:AC201" si="84">Z138*$BF$16+$BG$16</f>
        <v>10.789283824252411</v>
      </c>
      <c r="AD138" s="14">
        <f t="shared" ref="AD138:AD201" si="85">Z138*$BF$17+$BG$17</f>
        <v>10.825257371835111</v>
      </c>
      <c r="AE138" s="14">
        <f t="shared" ref="AE138:AE201" si="86">Z138*$BF$18+$BG$18</f>
        <v>11.848215819009042</v>
      </c>
      <c r="AF138" s="14">
        <f t="shared" ref="AF138:AF201" si="87">Z138*$BF$19+$BG$19</f>
        <v>10.231412234514039</v>
      </c>
      <c r="AG138" s="14">
        <f t="shared" ref="AG138:AG201" si="88">Z138*$BF$21+$BG$21</f>
        <v>3.3212909931467172</v>
      </c>
      <c r="AH138">
        <f t="shared" si="67"/>
        <v>12.533676976600431</v>
      </c>
      <c r="AI138">
        <v>12.53287538405772</v>
      </c>
      <c r="AJ138">
        <v>12.056293228658536</v>
      </c>
      <c r="AK138">
        <v>10.775974786620822</v>
      </c>
      <c r="AL138">
        <v>10.989307484282229</v>
      </c>
      <c r="AM138">
        <v>11.771718094444797</v>
      </c>
      <c r="AN138">
        <v>10.296023935535148</v>
      </c>
      <c r="AO138">
        <v>3.8036795217303929</v>
      </c>
      <c r="AP138" s="14">
        <f t="shared" ref="AP138:AP201" si="89">S138-AI138</f>
        <v>-3.7912793665721978E-3</v>
      </c>
      <c r="AQ138" s="14">
        <f t="shared" ref="AQ138:AQ201" si="90">T138-AJ138</f>
        <v>-1.4918146651421438E-3</v>
      </c>
      <c r="AR138" s="14">
        <f t="shared" ref="AR138:AR201" si="91">U138-AK138</f>
        <v>1.1167858090979976E-2</v>
      </c>
      <c r="AS138" s="14">
        <f t="shared" ref="AS138:AS201" si="92">V138-AL138</f>
        <v>-4.3726005691992142E-2</v>
      </c>
      <c r="AT138" s="14">
        <f t="shared" ref="AT138:AT201" si="93">W138-AM138</f>
        <v>-1.1897121331697846E-2</v>
      </c>
      <c r="AU138" s="14">
        <f t="shared" ref="AU138:AU201" si="94">X138-AN138</f>
        <v>-5.2244695983976186E-3</v>
      </c>
      <c r="AV138" s="14">
        <f t="shared" ref="AV138:AV201" si="95">Y138-AO138</f>
        <v>-1.7219739277592794E-2</v>
      </c>
      <c r="AW138" s="6"/>
      <c r="AX138" s="47"/>
      <c r="AY138" s="12"/>
      <c r="AZ138" s="14"/>
      <c r="BA138" s="14"/>
      <c r="BB138" s="14"/>
      <c r="BC138" s="14"/>
    </row>
    <row r="139" spans="1:55" x14ac:dyDescent="0.2">
      <c r="A139" s="6" t="s">
        <v>269</v>
      </c>
      <c r="B139" s="7">
        <v>126800</v>
      </c>
      <c r="C139" s="7">
        <v>78203</v>
      </c>
      <c r="D139" s="7">
        <v>21680</v>
      </c>
      <c r="E139" s="7">
        <v>27577</v>
      </c>
      <c r="F139" s="7">
        <v>-968</v>
      </c>
      <c r="G139" s="7">
        <v>57854</v>
      </c>
      <c r="H139" s="7">
        <v>13495</v>
      </c>
      <c r="I139" s="7"/>
      <c r="J139" s="7"/>
      <c r="K139" s="11">
        <v>44.8</v>
      </c>
      <c r="L139" s="10">
        <f t="shared" si="68"/>
        <v>283035.71428571432</v>
      </c>
      <c r="M139" s="10">
        <f t="shared" si="72"/>
        <v>174560.26785714287</v>
      </c>
      <c r="N139" s="10">
        <f t="shared" si="73"/>
        <v>48392.857142857145</v>
      </c>
      <c r="O139" s="10">
        <f t="shared" si="74"/>
        <v>61555.803571428572</v>
      </c>
      <c r="P139" s="10">
        <f t="shared" si="75"/>
        <v>-2160.7142857142858</v>
      </c>
      <c r="Q139" s="10">
        <f t="shared" si="76"/>
        <v>129138.39285714287</v>
      </c>
      <c r="R139" s="10">
        <f t="shared" si="77"/>
        <v>30122.767857142859</v>
      </c>
      <c r="S139" s="13">
        <f t="shared" si="78"/>
        <v>12.553328367552414</v>
      </c>
      <c r="T139" s="13">
        <f t="shared" si="79"/>
        <v>12.070025335536062</v>
      </c>
      <c r="U139" s="14">
        <f t="shared" si="80"/>
        <v>10.787107502120735</v>
      </c>
      <c r="V139" s="14">
        <f t="shared" si="81"/>
        <v>11.027699417523817</v>
      </c>
      <c r="W139" s="14">
        <f t="shared" si="69"/>
        <v>11.768639921137423</v>
      </c>
      <c r="X139" s="14">
        <f t="shared" si="70"/>
        <v>10.313036572019257</v>
      </c>
      <c r="Y139" s="14">
        <f t="shared" si="71"/>
        <v>3.8022081394209395</v>
      </c>
      <c r="Z139">
        <v>131</v>
      </c>
      <c r="AA139" s="14">
        <f t="shared" si="82"/>
        <v>12.513515387356456</v>
      </c>
      <c r="AB139" s="14">
        <f t="shared" si="83"/>
        <v>12.06102478979148</v>
      </c>
      <c r="AC139" s="14">
        <f t="shared" si="84"/>
        <v>10.796125314814834</v>
      </c>
      <c r="AD139" s="14">
        <f t="shared" si="85"/>
        <v>10.830882853365134</v>
      </c>
      <c r="AE139" s="14">
        <f t="shared" si="86"/>
        <v>11.853410864669762</v>
      </c>
      <c r="AF139" s="14">
        <f t="shared" si="87"/>
        <v>10.237770057223518</v>
      </c>
      <c r="AG139" s="14">
        <f t="shared" si="88"/>
        <v>3.3354260854575597</v>
      </c>
      <c r="AH139">
        <f t="shared" si="67"/>
        <v>12.54783269673651</v>
      </c>
      <c r="AI139">
        <v>12.542177648152</v>
      </c>
      <c r="AJ139">
        <v>12.06601371972118</v>
      </c>
      <c r="AK139">
        <v>10.781168847388072</v>
      </c>
      <c r="AL139">
        <v>11.00762562464798</v>
      </c>
      <c r="AM139">
        <v>11.779651288000363</v>
      </c>
      <c r="AN139">
        <v>10.304544381511025</v>
      </c>
      <c r="AO139">
        <v>3.8178688671618657</v>
      </c>
      <c r="AP139" s="14">
        <f t="shared" si="89"/>
        <v>1.1150719400413678E-2</v>
      </c>
      <c r="AQ139" s="14">
        <f t="shared" si="90"/>
        <v>4.0116158148819636E-3</v>
      </c>
      <c r="AR139" s="14">
        <f t="shared" si="91"/>
        <v>5.9386547326631955E-3</v>
      </c>
      <c r="AS139" s="14">
        <f t="shared" si="92"/>
        <v>2.0073792875836105E-2</v>
      </c>
      <c r="AT139" s="14">
        <f t="shared" si="93"/>
        <v>-1.1011366862939909E-2</v>
      </c>
      <c r="AU139" s="14">
        <f t="shared" si="94"/>
        <v>8.4921905082318005E-3</v>
      </c>
      <c r="AV139" s="14">
        <f t="shared" si="95"/>
        <v>-1.5660727740926195E-2</v>
      </c>
      <c r="AW139" s="6"/>
      <c r="AX139" s="47"/>
      <c r="AY139" s="11"/>
      <c r="AZ139" s="14"/>
      <c r="BA139" s="14"/>
      <c r="BB139" s="14"/>
      <c r="BC139" s="14"/>
    </row>
    <row r="140" spans="1:55" x14ac:dyDescent="0.2">
      <c r="A140" s="6" t="s">
        <v>270</v>
      </c>
      <c r="B140" s="8">
        <v>129529</v>
      </c>
      <c r="C140" s="8">
        <v>80395</v>
      </c>
      <c r="D140" s="8">
        <v>22061</v>
      </c>
      <c r="E140" s="8">
        <v>28553</v>
      </c>
      <c r="F140" s="8">
        <v>-2021</v>
      </c>
      <c r="G140" s="8">
        <v>59481</v>
      </c>
      <c r="H140" s="8">
        <v>14143</v>
      </c>
      <c r="I140" s="8"/>
      <c r="J140" s="8"/>
      <c r="K140" s="12">
        <v>45.3</v>
      </c>
      <c r="L140" s="10">
        <f t="shared" si="68"/>
        <v>285935.98233995587</v>
      </c>
      <c r="M140" s="10">
        <f t="shared" si="72"/>
        <v>177472.40618101545</v>
      </c>
      <c r="N140" s="10">
        <f t="shared" si="73"/>
        <v>48699.779249448125</v>
      </c>
      <c r="O140" s="10">
        <f t="shared" si="74"/>
        <v>63030.905077262694</v>
      </c>
      <c r="P140" s="10">
        <f t="shared" si="75"/>
        <v>-4461.368653421634</v>
      </c>
      <c r="Q140" s="10">
        <f t="shared" si="76"/>
        <v>131304.63576158942</v>
      </c>
      <c r="R140" s="10">
        <f t="shared" si="77"/>
        <v>31220.750551876383</v>
      </c>
      <c r="S140" s="13">
        <f t="shared" si="78"/>
        <v>12.563523226774349</v>
      </c>
      <c r="T140" s="13">
        <f t="shared" si="79"/>
        <v>12.086570417677615</v>
      </c>
      <c r="U140" s="14">
        <f t="shared" si="80"/>
        <v>10.793429776194866</v>
      </c>
      <c r="V140" s="14">
        <f t="shared" si="81"/>
        <v>11.051380441871975</v>
      </c>
      <c r="W140" s="14">
        <f t="shared" si="69"/>
        <v>11.785275366305775</v>
      </c>
      <c r="X140" s="14">
        <f t="shared" si="70"/>
        <v>10.348838234519603</v>
      </c>
      <c r="Y140" s="14">
        <f t="shared" si="71"/>
        <v>3.8133070324889884</v>
      </c>
      <c r="Z140">
        <v>132</v>
      </c>
      <c r="AA140" s="14">
        <f t="shared" si="82"/>
        <v>12.519509010167701</v>
      </c>
      <c r="AB140" s="14">
        <f t="shared" si="83"/>
        <v>12.0670359427639</v>
      </c>
      <c r="AC140" s="14">
        <f t="shared" si="84"/>
        <v>10.802966805377254</v>
      </c>
      <c r="AD140" s="14">
        <f t="shared" si="85"/>
        <v>10.836508334895157</v>
      </c>
      <c r="AE140" s="14">
        <f t="shared" si="86"/>
        <v>11.85860591033048</v>
      </c>
      <c r="AF140" s="14">
        <f t="shared" si="87"/>
        <v>10.244127879932996</v>
      </c>
      <c r="AG140" s="14">
        <f t="shared" si="88"/>
        <v>3.3495611777684022</v>
      </c>
      <c r="AH140">
        <f t="shared" ref="AH140:AH203" si="96">SUM(S137:S143)/7</f>
        <v>12.561754031412745</v>
      </c>
      <c r="AI140">
        <v>12.55116207117166</v>
      </c>
      <c r="AJ140">
        <v>12.075356136326468</v>
      </c>
      <c r="AK140">
        <v>10.786443669173391</v>
      </c>
      <c r="AL140">
        <v>11.025091928376197</v>
      </c>
      <c r="AM140">
        <v>11.787561160219093</v>
      </c>
      <c r="AN140">
        <v>10.312585029193585</v>
      </c>
      <c r="AO140">
        <v>3.8323291611932877</v>
      </c>
      <c r="AP140" s="14">
        <f t="shared" si="89"/>
        <v>1.2361155602688356E-2</v>
      </c>
      <c r="AQ140" s="14">
        <f t="shared" si="90"/>
        <v>1.1214281351147548E-2</v>
      </c>
      <c r="AR140" s="14">
        <f t="shared" si="91"/>
        <v>6.9861070214756182E-3</v>
      </c>
      <c r="AS140" s="14">
        <f t="shared" si="92"/>
        <v>2.6288513495778432E-2</v>
      </c>
      <c r="AT140" s="14">
        <f t="shared" si="93"/>
        <v>-2.2857939133178462E-3</v>
      </c>
      <c r="AU140" s="14">
        <f t="shared" si="94"/>
        <v>3.6253205326017834E-2</v>
      </c>
      <c r="AV140" s="14">
        <f t="shared" si="95"/>
        <v>-1.9022128704299313E-2</v>
      </c>
      <c r="AW140" s="6"/>
      <c r="AX140" s="47"/>
      <c r="AY140" s="12"/>
      <c r="AZ140" s="14"/>
      <c r="BA140" s="14"/>
      <c r="BB140" s="14"/>
      <c r="BC140" s="14"/>
    </row>
    <row r="141" spans="1:55" x14ac:dyDescent="0.2">
      <c r="A141" s="6" t="s">
        <v>271</v>
      </c>
      <c r="B141" s="7">
        <v>133105</v>
      </c>
      <c r="C141" s="7">
        <v>83294</v>
      </c>
      <c r="D141" s="7">
        <v>22338</v>
      </c>
      <c r="E141" s="7">
        <v>29877</v>
      </c>
      <c r="F141" s="7">
        <v>-2666</v>
      </c>
      <c r="G141" s="7">
        <v>61119</v>
      </c>
      <c r="H141" s="7">
        <v>14274</v>
      </c>
      <c r="I141" s="7"/>
      <c r="J141" s="7"/>
      <c r="K141" s="11">
        <v>45.7</v>
      </c>
      <c r="L141" s="10">
        <f t="shared" si="68"/>
        <v>291258.20568927791</v>
      </c>
      <c r="M141" s="10">
        <f t="shared" si="72"/>
        <v>182262.58205689277</v>
      </c>
      <c r="N141" s="10">
        <f t="shared" si="73"/>
        <v>48879.649890590808</v>
      </c>
      <c r="O141" s="10">
        <f t="shared" si="74"/>
        <v>65376.367614879644</v>
      </c>
      <c r="P141" s="10">
        <f t="shared" si="75"/>
        <v>-5833.6980306345731</v>
      </c>
      <c r="Q141" s="10">
        <f t="shared" si="76"/>
        <v>133739.60612691464</v>
      </c>
      <c r="R141" s="10">
        <f t="shared" si="77"/>
        <v>31234.135667396058</v>
      </c>
      <c r="S141" s="13">
        <f t="shared" si="78"/>
        <v>12.581965457505605</v>
      </c>
      <c r="T141" s="13">
        <f t="shared" si="79"/>
        <v>12.113203684837142</v>
      </c>
      <c r="U141" s="14">
        <f t="shared" si="80"/>
        <v>10.797116431188703</v>
      </c>
      <c r="V141" s="14">
        <f t="shared" si="81"/>
        <v>11.087916120687682</v>
      </c>
      <c r="W141" s="14">
        <f t="shared" si="69"/>
        <v>11.803649950537944</v>
      </c>
      <c r="X141" s="14">
        <f t="shared" si="70"/>
        <v>10.349266867618946</v>
      </c>
      <c r="Y141" s="14">
        <f t="shared" si="71"/>
        <v>3.8220982979001592</v>
      </c>
      <c r="Z141">
        <v>133</v>
      </c>
      <c r="AA141" s="14">
        <f t="shared" si="82"/>
        <v>12.525502632978943</v>
      </c>
      <c r="AB141" s="14">
        <f t="shared" si="83"/>
        <v>12.073047095736319</v>
      </c>
      <c r="AC141" s="14">
        <f t="shared" si="84"/>
        <v>10.809808295939675</v>
      </c>
      <c r="AD141" s="14">
        <f t="shared" si="85"/>
        <v>10.842133816425182</v>
      </c>
      <c r="AE141" s="14">
        <f t="shared" si="86"/>
        <v>11.863800955991199</v>
      </c>
      <c r="AF141" s="14">
        <f t="shared" si="87"/>
        <v>10.250485702642475</v>
      </c>
      <c r="AG141" s="14">
        <f t="shared" si="88"/>
        <v>3.3636962700792443</v>
      </c>
      <c r="AH141">
        <f t="shared" si="96"/>
        <v>12.575525143994266</v>
      </c>
      <c r="AI141">
        <v>12.559755866627635</v>
      </c>
      <c r="AJ141">
        <v>12.084261102484499</v>
      </c>
      <c r="AK141">
        <v>10.791790862650851</v>
      </c>
      <c r="AL141">
        <v>11.041415252750694</v>
      </c>
      <c r="AM141">
        <v>11.795376206875227</v>
      </c>
      <c r="AN141">
        <v>10.320083910463685</v>
      </c>
      <c r="AO141">
        <v>3.8470519922899626</v>
      </c>
      <c r="AP141" s="14">
        <f t="shared" si="89"/>
        <v>2.2209590877970697E-2</v>
      </c>
      <c r="AQ141" s="14">
        <f t="shared" si="90"/>
        <v>2.8942582352643242E-2</v>
      </c>
      <c r="AR141" s="14">
        <f t="shared" si="91"/>
        <v>5.3255685378523765E-3</v>
      </c>
      <c r="AS141" s="14">
        <f t="shared" si="92"/>
        <v>4.6500867936988044E-2</v>
      </c>
      <c r="AT141" s="14">
        <f t="shared" si="93"/>
        <v>8.2737436627162708E-3</v>
      </c>
      <c r="AU141" s="14">
        <f t="shared" si="94"/>
        <v>2.9182957155260425E-2</v>
      </c>
      <c r="AV141" s="14">
        <f t="shared" si="95"/>
        <v>-2.4953694389803438E-2</v>
      </c>
      <c r="AW141" s="6"/>
      <c r="AX141" s="47"/>
      <c r="AY141" s="11"/>
      <c r="AZ141" s="14"/>
      <c r="BA141" s="14"/>
      <c r="BB141" s="14"/>
      <c r="BC141" s="14"/>
    </row>
    <row r="142" spans="1:55" x14ac:dyDescent="0.2">
      <c r="A142" s="6" t="s">
        <v>272</v>
      </c>
      <c r="B142" s="8">
        <v>136147</v>
      </c>
      <c r="C142" s="8">
        <v>85540</v>
      </c>
      <c r="D142" s="8">
        <v>23010</v>
      </c>
      <c r="E142" s="8">
        <v>31157</v>
      </c>
      <c r="F142" s="8">
        <v>-3226</v>
      </c>
      <c r="G142" s="8">
        <v>62669</v>
      </c>
      <c r="H142" s="8">
        <v>14934</v>
      </c>
      <c r="I142" s="8"/>
      <c r="J142" s="8"/>
      <c r="K142" s="12">
        <v>46.5</v>
      </c>
      <c r="L142" s="10">
        <f t="shared" si="68"/>
        <v>292789.24731182796</v>
      </c>
      <c r="M142" s="10">
        <f t="shared" si="72"/>
        <v>183956.98924731184</v>
      </c>
      <c r="N142" s="10">
        <f t="shared" si="73"/>
        <v>49483.870967741932</v>
      </c>
      <c r="O142" s="10">
        <f t="shared" si="74"/>
        <v>67004.301075268813</v>
      </c>
      <c r="P142" s="10">
        <f t="shared" si="75"/>
        <v>-6937.6344086021509</v>
      </c>
      <c r="Q142" s="10">
        <f t="shared" si="76"/>
        <v>134772.04301075268</v>
      </c>
      <c r="R142" s="10">
        <f t="shared" si="77"/>
        <v>32116.129032258064</v>
      </c>
      <c r="S142" s="13">
        <f t="shared" si="78"/>
        <v>12.587208336733173</v>
      </c>
      <c r="T142" s="13">
        <f t="shared" si="79"/>
        <v>12.12245725517568</v>
      </c>
      <c r="U142" s="14">
        <f t="shared" si="80"/>
        <v>10.809402056424192</v>
      </c>
      <c r="V142" s="14">
        <f t="shared" si="81"/>
        <v>11.112512091465948</v>
      </c>
      <c r="W142" s="14">
        <f t="shared" si="69"/>
        <v>11.81134005988814</v>
      </c>
      <c r="X142" s="14">
        <f t="shared" si="70"/>
        <v>10.377113644990427</v>
      </c>
      <c r="Y142" s="14">
        <f t="shared" si="71"/>
        <v>3.8394523125933104</v>
      </c>
      <c r="Z142">
        <v>134</v>
      </c>
      <c r="AA142" s="14">
        <f t="shared" si="82"/>
        <v>12.531496255790188</v>
      </c>
      <c r="AB142" s="14">
        <f t="shared" si="83"/>
        <v>12.079058248708739</v>
      </c>
      <c r="AC142" s="14">
        <f t="shared" si="84"/>
        <v>10.816649786502097</v>
      </c>
      <c r="AD142" s="14">
        <f t="shared" si="85"/>
        <v>10.847759297955205</v>
      </c>
      <c r="AE142" s="14">
        <f t="shared" si="86"/>
        <v>11.868996001651919</v>
      </c>
      <c r="AF142" s="14">
        <f t="shared" si="87"/>
        <v>10.256843525351954</v>
      </c>
      <c r="AG142" s="14">
        <f t="shared" si="88"/>
        <v>3.3778313623900864</v>
      </c>
      <c r="AH142">
        <f t="shared" si="96"/>
        <v>12.587944161288622</v>
      </c>
      <c r="AI142">
        <v>12.567893973753106</v>
      </c>
      <c r="AJ142">
        <v>12.092676251131216</v>
      </c>
      <c r="AK142">
        <v>10.797206404811412</v>
      </c>
      <c r="AL142">
        <v>11.05632088537622</v>
      </c>
      <c r="AM142">
        <v>11.803023495121806</v>
      </c>
      <c r="AN142">
        <v>10.327001715455514</v>
      </c>
      <c r="AO142">
        <v>3.8620170600867536</v>
      </c>
      <c r="AP142" s="14">
        <f t="shared" si="89"/>
        <v>1.9314362980066946E-2</v>
      </c>
      <c r="AQ142" s="14">
        <f t="shared" si="90"/>
        <v>2.9781004044464154E-2</v>
      </c>
      <c r="AR142" s="14">
        <f t="shared" si="91"/>
        <v>1.2195651612779912E-2</v>
      </c>
      <c r="AS142" s="14">
        <f t="shared" si="92"/>
        <v>5.6191206089728496E-2</v>
      </c>
      <c r="AT142" s="14">
        <f t="shared" si="93"/>
        <v>8.3165647663339115E-3</v>
      </c>
      <c r="AU142" s="14">
        <f t="shared" si="94"/>
        <v>5.0111929534912392E-2</v>
      </c>
      <c r="AV142" s="14">
        <f t="shared" si="95"/>
        <v>-2.2564747493443171E-2</v>
      </c>
      <c r="AW142" s="6"/>
      <c r="AX142" s="47"/>
      <c r="AY142" s="12"/>
      <c r="AZ142" s="14"/>
      <c r="BA142" s="14"/>
      <c r="BB142" s="14"/>
      <c r="BC142" s="14"/>
    </row>
    <row r="143" spans="1:55" x14ac:dyDescent="0.2">
      <c r="A143" s="6" t="s">
        <v>273</v>
      </c>
      <c r="B143" s="7">
        <v>140831</v>
      </c>
      <c r="C143" s="7">
        <v>88285</v>
      </c>
      <c r="D143" s="7">
        <v>23105</v>
      </c>
      <c r="E143" s="7">
        <v>32389</v>
      </c>
      <c r="F143" s="7">
        <v>-4001</v>
      </c>
      <c r="G143" s="7">
        <v>64621</v>
      </c>
      <c r="H143" s="7">
        <v>15044</v>
      </c>
      <c r="I143" s="7"/>
      <c r="J143" s="7"/>
      <c r="K143" s="11">
        <v>47.4</v>
      </c>
      <c r="L143" s="10">
        <f t="shared" si="68"/>
        <v>297111.81434599159</v>
      </c>
      <c r="M143" s="10">
        <f t="shared" si="72"/>
        <v>186255.27426160339</v>
      </c>
      <c r="N143" s="10">
        <f t="shared" si="73"/>
        <v>48744.725738396628</v>
      </c>
      <c r="O143" s="10">
        <f t="shared" si="74"/>
        <v>68331.22362869198</v>
      </c>
      <c r="P143" s="10">
        <f t="shared" si="75"/>
        <v>-8440.9282700421936</v>
      </c>
      <c r="Q143" s="10">
        <f t="shared" si="76"/>
        <v>136331.22362869198</v>
      </c>
      <c r="R143" s="10">
        <f t="shared" si="77"/>
        <v>31738.396624472574</v>
      </c>
      <c r="S143" s="13">
        <f t="shared" si="78"/>
        <v>12.601863826213728</v>
      </c>
      <c r="T143" s="13">
        <f t="shared" si="79"/>
        <v>12.134873454023959</v>
      </c>
      <c r="U143" s="14">
        <f t="shared" si="80"/>
        <v>10.794352280591427</v>
      </c>
      <c r="V143" s="14">
        <f t="shared" si="81"/>
        <v>11.132122095249374</v>
      </c>
      <c r="W143" s="14">
        <f t="shared" si="69"/>
        <v>11.822842671630925</v>
      </c>
      <c r="X143" s="14">
        <f t="shared" si="70"/>
        <v>10.365282476877288</v>
      </c>
      <c r="Y143" s="14">
        <f t="shared" si="71"/>
        <v>3.858622228701031</v>
      </c>
      <c r="Z143">
        <v>135</v>
      </c>
      <c r="AA143" s="14">
        <f t="shared" si="82"/>
        <v>12.537489878601431</v>
      </c>
      <c r="AB143" s="14">
        <f t="shared" si="83"/>
        <v>12.08506940168116</v>
      </c>
      <c r="AC143" s="14">
        <f t="shared" si="84"/>
        <v>10.823491277064518</v>
      </c>
      <c r="AD143" s="14">
        <f t="shared" si="85"/>
        <v>10.85338477948523</v>
      </c>
      <c r="AE143" s="14">
        <f t="shared" si="86"/>
        <v>11.874191047312637</v>
      </c>
      <c r="AF143" s="14">
        <f t="shared" si="87"/>
        <v>10.263201348061431</v>
      </c>
      <c r="AG143" s="14">
        <f t="shared" si="88"/>
        <v>3.3919664547009285</v>
      </c>
      <c r="AH143">
        <f t="shared" si="96"/>
        <v>12.597866332639496</v>
      </c>
      <c r="AI143">
        <v>12.57552521277556</v>
      </c>
      <c r="AJ143">
        <v>12.100567304316534</v>
      </c>
      <c r="AK143">
        <v>10.802689601126369</v>
      </c>
      <c r="AL143">
        <v>11.069563176899985</v>
      </c>
      <c r="AM143">
        <v>11.810435263201661</v>
      </c>
      <c r="AN143">
        <v>10.333317373651481</v>
      </c>
      <c r="AO143">
        <v>3.8771884681595297</v>
      </c>
      <c r="AP143" s="14">
        <f t="shared" si="89"/>
        <v>2.6338613438168679E-2</v>
      </c>
      <c r="AQ143" s="14">
        <f t="shared" si="90"/>
        <v>3.4306149707424183E-2</v>
      </c>
      <c r="AR143" s="14">
        <f t="shared" si="91"/>
        <v>-8.337320534941739E-3</v>
      </c>
      <c r="AS143" s="14">
        <f t="shared" si="92"/>
        <v>6.2558918349388648E-2</v>
      </c>
      <c r="AT143" s="14">
        <f t="shared" si="93"/>
        <v>1.2407408429263356E-2</v>
      </c>
      <c r="AU143" s="14">
        <f t="shared" si="94"/>
        <v>3.1965103225807923E-2</v>
      </c>
      <c r="AV143" s="14">
        <f t="shared" si="95"/>
        <v>-1.8566239458498668E-2</v>
      </c>
      <c r="AW143" s="6"/>
      <c r="AX143" s="47"/>
      <c r="AY143" s="11"/>
      <c r="AZ143" s="14"/>
      <c r="BA143" s="14"/>
      <c r="BB143" s="14"/>
      <c r="BC143" s="14"/>
    </row>
    <row r="144" spans="1:55" x14ac:dyDescent="0.2">
      <c r="A144" s="6" t="s">
        <v>274</v>
      </c>
      <c r="B144" s="8">
        <v>145524</v>
      </c>
      <c r="C144" s="8">
        <v>90177</v>
      </c>
      <c r="D144" s="8">
        <v>23980</v>
      </c>
      <c r="E144" s="8">
        <v>33170</v>
      </c>
      <c r="F144" s="8">
        <v>-5201</v>
      </c>
      <c r="G144" s="8">
        <v>66750</v>
      </c>
      <c r="H144" s="8">
        <v>15702</v>
      </c>
      <c r="I144" s="8"/>
      <c r="J144" s="8"/>
      <c r="K144" s="12">
        <v>48.5</v>
      </c>
      <c r="L144" s="10">
        <f t="shared" si="68"/>
        <v>300049.48453608248</v>
      </c>
      <c r="M144" s="10">
        <f t="shared" si="72"/>
        <v>185931.95876288658</v>
      </c>
      <c r="N144" s="10">
        <f t="shared" si="73"/>
        <v>49443.298969072166</v>
      </c>
      <c r="O144" s="10">
        <f t="shared" si="74"/>
        <v>68391.752577319581</v>
      </c>
      <c r="P144" s="10">
        <f t="shared" si="75"/>
        <v>-10723.711340206186</v>
      </c>
      <c r="Q144" s="10">
        <f t="shared" si="76"/>
        <v>137628.86597938143</v>
      </c>
      <c r="R144" s="10">
        <f t="shared" si="77"/>
        <v>32375.257731958762</v>
      </c>
      <c r="S144" s="13">
        <f t="shared" si="78"/>
        <v>12.611702688489446</v>
      </c>
      <c r="T144" s="13">
        <f t="shared" si="79"/>
        <v>12.133136072666643</v>
      </c>
      <c r="U144" s="14">
        <f t="shared" si="80"/>
        <v>10.808581816626159</v>
      </c>
      <c r="V144" s="14">
        <f t="shared" si="81"/>
        <v>11.133007519985751</v>
      </c>
      <c r="W144" s="14">
        <f t="shared" si="69"/>
        <v>11.832315964307149</v>
      </c>
      <c r="X144" s="14">
        <f t="shared" si="70"/>
        <v>10.385149759802855</v>
      </c>
      <c r="Y144" s="14">
        <f t="shared" si="71"/>
        <v>3.8815637979434374</v>
      </c>
      <c r="Z144">
        <v>136</v>
      </c>
      <c r="AA144" s="14">
        <f t="shared" si="82"/>
        <v>12.543483501412675</v>
      </c>
      <c r="AB144" s="14">
        <f t="shared" si="83"/>
        <v>12.09108055465358</v>
      </c>
      <c r="AC144" s="14">
        <f t="shared" si="84"/>
        <v>10.830332767626938</v>
      </c>
      <c r="AD144" s="14">
        <f t="shared" si="85"/>
        <v>10.859010261015253</v>
      </c>
      <c r="AE144" s="14">
        <f t="shared" si="86"/>
        <v>11.879386092973357</v>
      </c>
      <c r="AF144" s="14">
        <f t="shared" si="87"/>
        <v>10.26955917077091</v>
      </c>
      <c r="AG144" s="14">
        <f t="shared" si="88"/>
        <v>3.4061015470117706</v>
      </c>
      <c r="AH144">
        <f t="shared" si="96"/>
        <v>12.606548872780518</v>
      </c>
      <c r="AI144">
        <v>12.582610475399338</v>
      </c>
      <c r="AJ144">
        <v>12.107918597217894</v>
      </c>
      <c r="AK144">
        <v>10.808247379349275</v>
      </c>
      <c r="AL144">
        <v>11.080931597473004</v>
      </c>
      <c r="AM144">
        <v>11.817548947210602</v>
      </c>
      <c r="AN144">
        <v>10.339041134489952</v>
      </c>
      <c r="AO144">
        <v>3.8925162171169765</v>
      </c>
      <c r="AP144" s="14">
        <f t="shared" si="89"/>
        <v>2.9092213090107677E-2</v>
      </c>
      <c r="AQ144" s="14">
        <f t="shared" si="90"/>
        <v>2.5217475448748417E-2</v>
      </c>
      <c r="AR144" s="14">
        <f t="shared" si="91"/>
        <v>3.3443727688364788E-4</v>
      </c>
      <c r="AS144" s="14">
        <f t="shared" si="92"/>
        <v>5.2075922512747397E-2</v>
      </c>
      <c r="AT144" s="14">
        <f t="shared" si="93"/>
        <v>1.4767017096547264E-2</v>
      </c>
      <c r="AU144" s="14">
        <f t="shared" si="94"/>
        <v>4.6108625312903939E-2</v>
      </c>
      <c r="AV144" s="14">
        <f t="shared" si="95"/>
        <v>-1.0952419173539063E-2</v>
      </c>
      <c r="AW144" s="6"/>
      <c r="AX144" s="47"/>
      <c r="AY144" s="12"/>
      <c r="AZ144" s="14"/>
      <c r="BA144" s="14"/>
      <c r="BB144" s="14"/>
      <c r="BC144" s="14"/>
    </row>
    <row r="145" spans="1:55" x14ac:dyDescent="0.2">
      <c r="A145" s="6" t="s">
        <v>275</v>
      </c>
      <c r="B145" s="7">
        <v>148564</v>
      </c>
      <c r="C145" s="7">
        <v>92184</v>
      </c>
      <c r="D145" s="7">
        <v>24286</v>
      </c>
      <c r="E145" s="7">
        <v>36022</v>
      </c>
      <c r="F145" s="7">
        <v>-4976</v>
      </c>
      <c r="G145" s="7">
        <v>68381</v>
      </c>
      <c r="H145" s="7">
        <v>15583</v>
      </c>
      <c r="I145" s="7"/>
      <c r="J145" s="7"/>
      <c r="K145" s="11">
        <v>49.3</v>
      </c>
      <c r="L145" s="10">
        <f t="shared" si="68"/>
        <v>301346.85598377284</v>
      </c>
      <c r="M145" s="10">
        <f t="shared" si="72"/>
        <v>186985.80121703856</v>
      </c>
      <c r="N145" s="10">
        <f t="shared" si="73"/>
        <v>49261.663286004063</v>
      </c>
      <c r="O145" s="10">
        <f t="shared" si="74"/>
        <v>73066.937119675466</v>
      </c>
      <c r="P145" s="10">
        <f t="shared" si="75"/>
        <v>-10093.306288032454</v>
      </c>
      <c r="Q145" s="10">
        <f t="shared" si="76"/>
        <v>138703.85395537526</v>
      </c>
      <c r="R145" s="10">
        <f t="shared" si="77"/>
        <v>31608.51926977688</v>
      </c>
      <c r="S145" s="13">
        <f t="shared" si="78"/>
        <v>12.616017225751648</v>
      </c>
      <c r="T145" s="13">
        <f t="shared" si="79"/>
        <v>12.138787963633298</v>
      </c>
      <c r="U145" s="14">
        <f t="shared" si="80"/>
        <v>10.804901436553211</v>
      </c>
      <c r="V145" s="14">
        <f t="shared" si="81"/>
        <v>11.199131246836449</v>
      </c>
      <c r="W145" s="14">
        <f t="shared" si="69"/>
        <v>11.840096392184918</v>
      </c>
      <c r="X145" s="14">
        <f t="shared" si="70"/>
        <v>10.361181960385062</v>
      </c>
      <c r="Y145" s="14">
        <f t="shared" si="71"/>
        <v>3.8979240810486444</v>
      </c>
      <c r="Z145">
        <v>137</v>
      </c>
      <c r="AA145" s="14">
        <f t="shared" si="82"/>
        <v>12.549477124223918</v>
      </c>
      <c r="AB145" s="14">
        <f t="shared" si="83"/>
        <v>12.097091707625999</v>
      </c>
      <c r="AC145" s="14">
        <f t="shared" si="84"/>
        <v>10.837174258189361</v>
      </c>
      <c r="AD145" s="14">
        <f t="shared" si="85"/>
        <v>10.864635742545277</v>
      </c>
      <c r="AE145" s="14">
        <f t="shared" si="86"/>
        <v>11.884581138634076</v>
      </c>
      <c r="AF145" s="14">
        <f t="shared" si="87"/>
        <v>10.275916993480388</v>
      </c>
      <c r="AG145" s="14">
        <f t="shared" si="88"/>
        <v>3.4202366393226131</v>
      </c>
      <c r="AH145">
        <f t="shared" si="96"/>
        <v>12.612667458788076</v>
      </c>
      <c r="AI145">
        <v>12.589127114962189</v>
      </c>
      <c r="AJ145">
        <v>12.114735906356305</v>
      </c>
      <c r="AK145">
        <v>10.81388145640835</v>
      </c>
      <c r="AL145">
        <v>11.090254716570261</v>
      </c>
      <c r="AM145">
        <v>11.824309737874705</v>
      </c>
      <c r="AN145">
        <v>10.344203225598811</v>
      </c>
      <c r="AO145">
        <v>3.9079387036681186</v>
      </c>
      <c r="AP145" s="14">
        <f t="shared" si="89"/>
        <v>2.6890110789459243E-2</v>
      </c>
      <c r="AQ145" s="14">
        <f t="shared" si="90"/>
        <v>2.4052057276993111E-2</v>
      </c>
      <c r="AR145" s="14">
        <f t="shared" si="91"/>
        <v>-8.9800198551390764E-3</v>
      </c>
      <c r="AS145" s="14">
        <f t="shared" si="92"/>
        <v>0.10887653026618871</v>
      </c>
      <c r="AT145" s="14">
        <f t="shared" si="93"/>
        <v>1.5786654310213422E-2</v>
      </c>
      <c r="AU145" s="14">
        <f t="shared" si="94"/>
        <v>1.6978734786251337E-2</v>
      </c>
      <c r="AV145" s="14">
        <f t="shared" si="95"/>
        <v>-1.0014622619474167E-2</v>
      </c>
      <c r="AW145" s="6"/>
      <c r="AX145" s="47"/>
      <c r="AY145" s="11"/>
      <c r="AZ145" s="14"/>
      <c r="BA145" s="14"/>
      <c r="BB145" s="14"/>
      <c r="BC145" s="14"/>
    </row>
    <row r="146" spans="1:55" x14ac:dyDescent="0.2">
      <c r="A146" s="6" t="s">
        <v>276</v>
      </c>
      <c r="B146" s="8">
        <v>151393</v>
      </c>
      <c r="C146" s="8">
        <v>94438</v>
      </c>
      <c r="D146" s="8">
        <v>24747</v>
      </c>
      <c r="E146" s="8">
        <v>36457</v>
      </c>
      <c r="F146" s="8">
        <v>-4983</v>
      </c>
      <c r="G146" s="8">
        <v>70161</v>
      </c>
      <c r="H146" s="8">
        <v>16131</v>
      </c>
      <c r="I146" s="8"/>
      <c r="J146" s="8"/>
      <c r="K146" s="12">
        <v>49.9</v>
      </c>
      <c r="L146" s="10">
        <f t="shared" si="68"/>
        <v>303392.78557114227</v>
      </c>
      <c r="M146" s="10">
        <f t="shared" si="72"/>
        <v>189254.50901803607</v>
      </c>
      <c r="N146" s="10">
        <f t="shared" si="73"/>
        <v>49593.186372745491</v>
      </c>
      <c r="O146" s="10">
        <f t="shared" si="74"/>
        <v>73060.120240480959</v>
      </c>
      <c r="P146" s="10">
        <f t="shared" si="75"/>
        <v>-9985.9719438877764</v>
      </c>
      <c r="Q146" s="10">
        <f t="shared" si="76"/>
        <v>140603.20641282565</v>
      </c>
      <c r="R146" s="10">
        <f t="shared" si="77"/>
        <v>32326.653306613229</v>
      </c>
      <c r="S146" s="13">
        <f t="shared" si="78"/>
        <v>12.622783567008522</v>
      </c>
      <c r="T146" s="13">
        <f t="shared" si="79"/>
        <v>12.150847996738648</v>
      </c>
      <c r="U146" s="14">
        <f t="shared" si="80"/>
        <v>10.81160873175946</v>
      </c>
      <c r="V146" s="14">
        <f t="shared" si="81"/>
        <v>11.199037946125102</v>
      </c>
      <c r="W146" s="14">
        <f t="shared" si="69"/>
        <v>11.853697063310799</v>
      </c>
      <c r="X146" s="14">
        <f t="shared" si="70"/>
        <v>10.383647348708406</v>
      </c>
      <c r="Y146" s="14">
        <f t="shared" si="71"/>
        <v>3.9100210027574729</v>
      </c>
      <c r="Z146">
        <v>138</v>
      </c>
      <c r="AA146" s="14">
        <f t="shared" si="82"/>
        <v>12.555470747035162</v>
      </c>
      <c r="AB146" s="14">
        <f t="shared" si="83"/>
        <v>12.103102860598421</v>
      </c>
      <c r="AC146" s="14">
        <f t="shared" si="84"/>
        <v>10.844015748751781</v>
      </c>
      <c r="AD146" s="14">
        <f t="shared" si="85"/>
        <v>10.870261224075302</v>
      </c>
      <c r="AE146" s="14">
        <f t="shared" si="86"/>
        <v>11.889776184294794</v>
      </c>
      <c r="AF146" s="14">
        <f t="shared" si="87"/>
        <v>10.282274816189867</v>
      </c>
      <c r="AG146" s="14">
        <f t="shared" si="88"/>
        <v>3.4343717316334552</v>
      </c>
      <c r="AH146">
        <f t="shared" si="96"/>
        <v>12.618972917383896</v>
      </c>
      <c r="AI146">
        <v>12.595070667435035</v>
      </c>
      <c r="AJ146">
        <v>12.121040769174929</v>
      </c>
      <c r="AK146">
        <v>10.819593758255108</v>
      </c>
      <c r="AL146">
        <v>11.097393651118308</v>
      </c>
      <c r="AM146">
        <v>11.830672055305731</v>
      </c>
      <c r="AN146">
        <v>10.348862692496763</v>
      </c>
      <c r="AO146">
        <v>3.9233874792599961</v>
      </c>
      <c r="AP146" s="14">
        <f t="shared" si="89"/>
        <v>2.7712899573486993E-2</v>
      </c>
      <c r="AQ146" s="14">
        <f t="shared" si="90"/>
        <v>2.9807227563718897E-2</v>
      </c>
      <c r="AR146" s="14">
        <f t="shared" si="91"/>
        <v>-7.9850264956480288E-3</v>
      </c>
      <c r="AS146" s="14">
        <f t="shared" si="92"/>
        <v>0.10164429500679439</v>
      </c>
      <c r="AT146" s="14">
        <f t="shared" si="93"/>
        <v>2.3025008005067349E-2</v>
      </c>
      <c r="AU146" s="14">
        <f t="shared" si="94"/>
        <v>3.4784656211643394E-2</v>
      </c>
      <c r="AV146" s="14">
        <f t="shared" si="95"/>
        <v>-1.3366476502523206E-2</v>
      </c>
      <c r="AW146" s="6"/>
      <c r="AX146" s="47"/>
      <c r="AY146" s="12"/>
      <c r="AZ146" s="14"/>
      <c r="BA146" s="14"/>
      <c r="BB146" s="14"/>
      <c r="BC146" s="14"/>
    </row>
    <row r="147" spans="1:55" x14ac:dyDescent="0.2">
      <c r="A147" s="6" t="s">
        <v>277</v>
      </c>
      <c r="B147" s="7">
        <v>155573</v>
      </c>
      <c r="C147" s="7">
        <v>95893</v>
      </c>
      <c r="D147" s="7">
        <v>25613</v>
      </c>
      <c r="E147" s="7">
        <v>38141</v>
      </c>
      <c r="F147" s="7">
        <v>-5116</v>
      </c>
      <c r="G147" s="7">
        <v>72002</v>
      </c>
      <c r="H147" s="7">
        <v>16096</v>
      </c>
      <c r="I147" s="7"/>
      <c r="J147" s="7"/>
      <c r="K147" s="11">
        <v>51.2</v>
      </c>
      <c r="L147" s="10">
        <f t="shared" si="68"/>
        <v>303853.515625</v>
      </c>
      <c r="M147" s="10">
        <f t="shared" si="72"/>
        <v>187291.015625</v>
      </c>
      <c r="N147" s="10">
        <f t="shared" si="73"/>
        <v>50025.390625</v>
      </c>
      <c r="O147" s="10">
        <f t="shared" si="74"/>
        <v>74494.140625</v>
      </c>
      <c r="P147" s="10">
        <f t="shared" si="75"/>
        <v>-9992.1875</v>
      </c>
      <c r="Q147" s="10">
        <f t="shared" si="76"/>
        <v>140628.90625</v>
      </c>
      <c r="R147" s="10">
        <f t="shared" si="77"/>
        <v>31437.5</v>
      </c>
      <c r="S147" s="13">
        <f t="shared" si="78"/>
        <v>12.624301007761499</v>
      </c>
      <c r="T147" s="13">
        <f t="shared" si="79"/>
        <v>12.140418919449331</v>
      </c>
      <c r="U147" s="14">
        <f t="shared" si="80"/>
        <v>10.820285968017149</v>
      </c>
      <c r="V147" s="14">
        <f t="shared" si="81"/>
        <v>11.218475751945771</v>
      </c>
      <c r="W147" s="14">
        <f t="shared" si="69"/>
        <v>11.853879829332804</v>
      </c>
      <c r="X147" s="14">
        <f t="shared" si="70"/>
        <v>10.355756726842095</v>
      </c>
      <c r="Y147" s="14">
        <f t="shared" si="71"/>
        <v>3.9357395320454622</v>
      </c>
      <c r="Z147">
        <v>139</v>
      </c>
      <c r="AA147" s="14">
        <f t="shared" si="82"/>
        <v>12.561464369846405</v>
      </c>
      <c r="AB147" s="14">
        <f t="shared" si="83"/>
        <v>12.10911401357084</v>
      </c>
      <c r="AC147" s="14">
        <f t="shared" si="84"/>
        <v>10.850857239314202</v>
      </c>
      <c r="AD147" s="14">
        <f t="shared" si="85"/>
        <v>10.875886705605325</v>
      </c>
      <c r="AE147" s="14">
        <f t="shared" si="86"/>
        <v>11.894971229955514</v>
      </c>
      <c r="AF147" s="14">
        <f t="shared" si="87"/>
        <v>10.288632638899346</v>
      </c>
      <c r="AG147" s="14">
        <f t="shared" si="88"/>
        <v>3.4485068239442978</v>
      </c>
      <c r="AH147">
        <f t="shared" si="96"/>
        <v>12.623906421324509</v>
      </c>
      <c r="AI147">
        <v>12.600453475108045</v>
      </c>
      <c r="AJ147">
        <v>12.126869755652727</v>
      </c>
      <c r="AK147">
        <v>10.825380598328657</v>
      </c>
      <c r="AL147">
        <v>11.102277565875116</v>
      </c>
      <c r="AM147">
        <v>11.836600186274387</v>
      </c>
      <c r="AN147">
        <v>10.353089192411751</v>
      </c>
      <c r="AO147">
        <v>3.9387878362005124</v>
      </c>
      <c r="AP147" s="14">
        <f t="shared" si="89"/>
        <v>2.384753265345374E-2</v>
      </c>
      <c r="AQ147" s="14">
        <f t="shared" si="90"/>
        <v>1.3549163796604091E-2</v>
      </c>
      <c r="AR147" s="14">
        <f t="shared" si="91"/>
        <v>-5.0946303115075864E-3</v>
      </c>
      <c r="AS147" s="14">
        <f t="shared" si="92"/>
        <v>0.11619818607065469</v>
      </c>
      <c r="AT147" s="14">
        <f t="shared" si="93"/>
        <v>1.7279643058417449E-2</v>
      </c>
      <c r="AU147" s="14">
        <f t="shared" si="94"/>
        <v>2.6675344303441761E-3</v>
      </c>
      <c r="AV147" s="14">
        <f t="shared" si="95"/>
        <v>-3.0483041550501966E-3</v>
      </c>
      <c r="AW147" s="6"/>
      <c r="AX147" s="47"/>
      <c r="AY147" s="11"/>
      <c r="AZ147" s="14"/>
      <c r="BA147" s="14"/>
      <c r="BB147" s="14"/>
      <c r="BC147" s="14"/>
    </row>
    <row r="148" spans="1:55" x14ac:dyDescent="0.2">
      <c r="A148" s="6" t="s">
        <v>278</v>
      </c>
      <c r="B148" s="8">
        <v>158994</v>
      </c>
      <c r="C148" s="8">
        <v>97959</v>
      </c>
      <c r="D148" s="8">
        <v>26157</v>
      </c>
      <c r="E148" s="8">
        <v>38264</v>
      </c>
      <c r="F148" s="8">
        <v>-3248</v>
      </c>
      <c r="G148" s="8">
        <v>74286</v>
      </c>
      <c r="H148" s="8">
        <v>16445</v>
      </c>
      <c r="I148" s="8"/>
      <c r="J148" s="8"/>
      <c r="K148" s="12">
        <v>52.3</v>
      </c>
      <c r="L148" s="10">
        <f t="shared" si="68"/>
        <v>304003.82409177819</v>
      </c>
      <c r="M148" s="10">
        <f t="shared" si="72"/>
        <v>187302.10325047802</v>
      </c>
      <c r="N148" s="10">
        <f t="shared" si="73"/>
        <v>50013.384321223712</v>
      </c>
      <c r="O148" s="10">
        <f t="shared" si="74"/>
        <v>73162.523900573622</v>
      </c>
      <c r="P148" s="10">
        <f t="shared" si="75"/>
        <v>-6210.3250478011478</v>
      </c>
      <c r="Q148" s="10">
        <f t="shared" si="76"/>
        <v>142038.24091778204</v>
      </c>
      <c r="R148" s="10">
        <f t="shared" si="77"/>
        <v>31443.594646271511</v>
      </c>
      <c r="S148" s="13">
        <f t="shared" si="78"/>
        <v>12.62479555955851</v>
      </c>
      <c r="T148" s="13">
        <f t="shared" si="79"/>
        <v>12.140478117682949</v>
      </c>
      <c r="U148" s="14">
        <f t="shared" si="80"/>
        <v>10.820045935013139</v>
      </c>
      <c r="V148" s="14">
        <f t="shared" si="81"/>
        <v>11.200438600277348</v>
      </c>
      <c r="W148" s="14">
        <f t="shared" si="69"/>
        <v>11.86385160256596</v>
      </c>
      <c r="X148" s="14">
        <f t="shared" si="70"/>
        <v>10.355950573540371</v>
      </c>
      <c r="Y148" s="14">
        <f t="shared" si="71"/>
        <v>3.9569963710708773</v>
      </c>
      <c r="Z148">
        <v>140</v>
      </c>
      <c r="AA148" s="14">
        <f t="shared" si="82"/>
        <v>12.56745799265765</v>
      </c>
      <c r="AB148" s="14">
        <f t="shared" si="83"/>
        <v>12.11512516654326</v>
      </c>
      <c r="AC148" s="14">
        <f t="shared" si="84"/>
        <v>10.857698729876624</v>
      </c>
      <c r="AD148" s="14">
        <f t="shared" si="85"/>
        <v>10.88151218713535</v>
      </c>
      <c r="AE148" s="14">
        <f t="shared" si="86"/>
        <v>11.900166275616233</v>
      </c>
      <c r="AF148" s="14">
        <f t="shared" si="87"/>
        <v>10.294990461608823</v>
      </c>
      <c r="AG148" s="14">
        <f t="shared" si="88"/>
        <v>3.4626419162551398</v>
      </c>
      <c r="AH148">
        <f t="shared" si="96"/>
        <v>12.625921495043871</v>
      </c>
      <c r="AI148">
        <v>12.605305200833621</v>
      </c>
      <c r="AJ148">
        <v>12.132278065285888</v>
      </c>
      <c r="AK148">
        <v>10.831233299426543</v>
      </c>
      <c r="AL148">
        <v>11.104899153283036</v>
      </c>
      <c r="AM148">
        <v>11.842072808181381</v>
      </c>
      <c r="AN148">
        <v>10.356974122981855</v>
      </c>
      <c r="AO148">
        <v>3.954056712749757</v>
      </c>
      <c r="AP148" s="14">
        <f t="shared" si="89"/>
        <v>1.9490358724889134E-2</v>
      </c>
      <c r="AQ148" s="14">
        <f t="shared" si="90"/>
        <v>8.2000523970613415E-3</v>
      </c>
      <c r="AR148" s="14">
        <f t="shared" si="91"/>
        <v>-1.1187364413403955E-2</v>
      </c>
      <c r="AS148" s="14">
        <f t="shared" si="92"/>
        <v>9.5539446994312271E-2</v>
      </c>
      <c r="AT148" s="14">
        <f t="shared" si="93"/>
        <v>2.1778794384578859E-2</v>
      </c>
      <c r="AU148" s="14">
        <f t="shared" si="94"/>
        <v>-1.023549441484306E-3</v>
      </c>
      <c r="AV148" s="14">
        <f t="shared" si="95"/>
        <v>2.9396583211203087E-3</v>
      </c>
      <c r="AW148" s="6"/>
      <c r="AX148" s="47"/>
      <c r="AY148" s="12"/>
      <c r="AZ148" s="14"/>
      <c r="BA148" s="14"/>
      <c r="BB148" s="14"/>
      <c r="BC148" s="14"/>
    </row>
    <row r="149" spans="1:55" x14ac:dyDescent="0.2">
      <c r="A149" s="6" t="s">
        <v>279</v>
      </c>
      <c r="B149" s="7">
        <v>162181</v>
      </c>
      <c r="C149" s="7">
        <v>99966</v>
      </c>
      <c r="D149" s="7">
        <v>26614</v>
      </c>
      <c r="E149" s="7">
        <v>39005</v>
      </c>
      <c r="F149" s="7">
        <v>-3886</v>
      </c>
      <c r="G149" s="7">
        <v>76337</v>
      </c>
      <c r="H149" s="7">
        <v>16787</v>
      </c>
      <c r="I149" s="7"/>
      <c r="J149" s="7"/>
      <c r="K149" s="11">
        <v>53</v>
      </c>
      <c r="L149" s="10">
        <f t="shared" si="68"/>
        <v>306001.88679245283</v>
      </c>
      <c r="M149" s="10">
        <f t="shared" si="72"/>
        <v>188615.09433962265</v>
      </c>
      <c r="N149" s="10">
        <f t="shared" si="73"/>
        <v>50215.094339622643</v>
      </c>
      <c r="O149" s="10">
        <f t="shared" si="74"/>
        <v>73594.339622641506</v>
      </c>
      <c r="P149" s="10">
        <f t="shared" si="75"/>
        <v>-7332.0754716981128</v>
      </c>
      <c r="Q149" s="10">
        <f t="shared" si="76"/>
        <v>144032.0754716981</v>
      </c>
      <c r="R149" s="10">
        <f t="shared" si="77"/>
        <v>31673.584905660377</v>
      </c>
      <c r="S149" s="13">
        <f t="shared" si="78"/>
        <v>12.631346546903917</v>
      </c>
      <c r="T149" s="13">
        <f t="shared" si="79"/>
        <v>12.147463679593093</v>
      </c>
      <c r="U149" s="14">
        <f t="shared" si="80"/>
        <v>10.824070944539658</v>
      </c>
      <c r="V149" s="14">
        <f t="shared" si="81"/>
        <v>11.206323394458384</v>
      </c>
      <c r="W149" s="14">
        <f t="shared" si="69"/>
        <v>11.877791300085093</v>
      </c>
      <c r="X149" s="14">
        <f t="shared" si="70"/>
        <v>10.363238328758383</v>
      </c>
      <c r="Y149" s="14">
        <f t="shared" si="71"/>
        <v>3.970291913552122</v>
      </c>
      <c r="Z149">
        <v>141</v>
      </c>
      <c r="AA149" s="14">
        <f t="shared" si="82"/>
        <v>12.573451615468892</v>
      </c>
      <c r="AB149" s="14">
        <f t="shared" si="83"/>
        <v>12.12113631951568</v>
      </c>
      <c r="AC149" s="14">
        <f t="shared" si="84"/>
        <v>10.864540220439045</v>
      </c>
      <c r="AD149" s="14">
        <f t="shared" si="85"/>
        <v>10.887137668665373</v>
      </c>
      <c r="AE149" s="14">
        <f t="shared" si="86"/>
        <v>11.905361321276951</v>
      </c>
      <c r="AF149" s="14">
        <f t="shared" si="87"/>
        <v>10.301348284318301</v>
      </c>
      <c r="AG149" s="14">
        <f t="shared" si="88"/>
        <v>3.4767770085659819</v>
      </c>
      <c r="AH149">
        <f t="shared" si="96"/>
        <v>12.626928101532073</v>
      </c>
      <c r="AI149">
        <v>12.609670412172074</v>
      </c>
      <c r="AJ149">
        <v>12.137329365797974</v>
      </c>
      <c r="AK149">
        <v>10.837140000202369</v>
      </c>
      <c r="AL149">
        <v>11.105323729650708</v>
      </c>
      <c r="AM149">
        <v>11.847079398204336</v>
      </c>
      <c r="AN149">
        <v>10.36061054905417</v>
      </c>
      <c r="AO149">
        <v>3.969109141977722</v>
      </c>
      <c r="AP149" s="14">
        <f t="shared" si="89"/>
        <v>2.1676134731842822E-2</v>
      </c>
      <c r="AQ149" s="14">
        <f t="shared" si="90"/>
        <v>1.0134313795118643E-2</v>
      </c>
      <c r="AR149" s="14">
        <f t="shared" si="91"/>
        <v>-1.3069055662711548E-2</v>
      </c>
      <c r="AS149" s="14">
        <f t="shared" si="92"/>
        <v>0.10099966480767542</v>
      </c>
      <c r="AT149" s="14">
        <f t="shared" si="93"/>
        <v>3.0711901880756898E-2</v>
      </c>
      <c r="AU149" s="14">
        <f t="shared" si="94"/>
        <v>2.6277797042126849E-3</v>
      </c>
      <c r="AV149" s="14">
        <f t="shared" si="95"/>
        <v>1.1827715743999434E-3</v>
      </c>
      <c r="AW149" s="6"/>
      <c r="AX149" s="47"/>
      <c r="AY149" s="11"/>
      <c r="AZ149" s="14"/>
      <c r="BA149" s="14"/>
      <c r="BB149" s="14"/>
      <c r="BC149" s="14"/>
    </row>
    <row r="150" spans="1:55" x14ac:dyDescent="0.2">
      <c r="A150" s="6" t="s">
        <v>280</v>
      </c>
      <c r="B150" s="8">
        <v>166693</v>
      </c>
      <c r="C150" s="8">
        <v>102908</v>
      </c>
      <c r="D150" s="8">
        <v>27602</v>
      </c>
      <c r="E150" s="8">
        <v>39029</v>
      </c>
      <c r="F150" s="8">
        <v>-3579</v>
      </c>
      <c r="G150" s="8">
        <v>78196</v>
      </c>
      <c r="H150" s="8">
        <v>17127</v>
      </c>
      <c r="I150" s="8"/>
      <c r="J150" s="8"/>
      <c r="K150" s="12">
        <v>54.2</v>
      </c>
      <c r="L150" s="10">
        <f t="shared" si="68"/>
        <v>307551.66051660513</v>
      </c>
      <c r="M150" s="10">
        <f t="shared" si="72"/>
        <v>189867.15867158672</v>
      </c>
      <c r="N150" s="10">
        <f t="shared" si="73"/>
        <v>50926.199261992617</v>
      </c>
      <c r="O150" s="10">
        <f t="shared" si="74"/>
        <v>72009.225092250912</v>
      </c>
      <c r="P150" s="10">
        <f t="shared" si="75"/>
        <v>-6603.3210332103317</v>
      </c>
      <c r="Q150" s="10">
        <f t="shared" si="76"/>
        <v>144273.06273062731</v>
      </c>
      <c r="R150" s="10">
        <f t="shared" si="77"/>
        <v>31599.630996309963</v>
      </c>
      <c r="S150" s="13">
        <f t="shared" si="78"/>
        <v>12.636398353798024</v>
      </c>
      <c r="T150" s="13">
        <f t="shared" si="79"/>
        <v>12.154079941726485</v>
      </c>
      <c r="U150" s="14">
        <f t="shared" si="80"/>
        <v>10.838132790390477</v>
      </c>
      <c r="V150" s="14">
        <f t="shared" si="81"/>
        <v>11.184549516071984</v>
      </c>
      <c r="W150" s="14">
        <f t="shared" si="69"/>
        <v>11.8794630518725</v>
      </c>
      <c r="X150" s="14">
        <f t="shared" si="70"/>
        <v>10.360900722174859</v>
      </c>
      <c r="Y150" s="14">
        <f t="shared" si="71"/>
        <v>3.9926809084456005</v>
      </c>
      <c r="Z150">
        <v>142</v>
      </c>
      <c r="AA150" s="14">
        <f t="shared" si="82"/>
        <v>12.579445238280137</v>
      </c>
      <c r="AB150" s="14">
        <f t="shared" si="83"/>
        <v>12.127147472488101</v>
      </c>
      <c r="AC150" s="14">
        <f t="shared" si="84"/>
        <v>10.871381711001465</v>
      </c>
      <c r="AD150" s="14">
        <f t="shared" si="85"/>
        <v>10.892763150195396</v>
      </c>
      <c r="AE150" s="14">
        <f t="shared" si="86"/>
        <v>11.910556366937671</v>
      </c>
      <c r="AF150" s="14">
        <f t="shared" si="87"/>
        <v>10.30770610702778</v>
      </c>
      <c r="AG150" s="14">
        <f t="shared" si="88"/>
        <v>3.490912100876824</v>
      </c>
      <c r="AH150">
        <f t="shared" si="96"/>
        <v>12.626481960328769</v>
      </c>
      <c r="AI150">
        <v>12.613605858157916</v>
      </c>
      <c r="AJ150">
        <v>12.142092449945295</v>
      </c>
      <c r="AK150">
        <v>10.84308184720698</v>
      </c>
      <c r="AL150">
        <v>11.10367632344115</v>
      </c>
      <c r="AM150">
        <v>11.851623045267363</v>
      </c>
      <c r="AN150">
        <v>10.364090895757393</v>
      </c>
      <c r="AO150">
        <v>3.9838619942408511</v>
      </c>
      <c r="AP150" s="14">
        <f t="shared" si="89"/>
        <v>2.2792495640107546E-2</v>
      </c>
      <c r="AQ150" s="14">
        <f t="shared" si="90"/>
        <v>1.1987491781189519E-2</v>
      </c>
      <c r="AR150" s="14">
        <f t="shared" si="91"/>
        <v>-4.9490568165033721E-3</v>
      </c>
      <c r="AS150" s="14">
        <f t="shared" si="92"/>
        <v>8.0873192630834367E-2</v>
      </c>
      <c r="AT150" s="14">
        <f t="shared" si="93"/>
        <v>2.7840006605137191E-2</v>
      </c>
      <c r="AU150" s="14">
        <f t="shared" si="94"/>
        <v>-3.1901735825332622E-3</v>
      </c>
      <c r="AV150" s="14">
        <f t="shared" si="95"/>
        <v>8.8189142047494506E-3</v>
      </c>
      <c r="AW150" s="6"/>
      <c r="AX150" s="47"/>
      <c r="AY150" s="12"/>
      <c r="AZ150" s="14"/>
      <c r="BA150" s="14"/>
      <c r="BB150" s="14"/>
      <c r="BC150" s="14"/>
    </row>
    <row r="151" spans="1:55" x14ac:dyDescent="0.2">
      <c r="A151" s="6" t="s">
        <v>281</v>
      </c>
      <c r="B151" s="7">
        <v>169806</v>
      </c>
      <c r="C151" s="7">
        <v>104515</v>
      </c>
      <c r="D151" s="7">
        <v>28533</v>
      </c>
      <c r="E151" s="7">
        <v>39253</v>
      </c>
      <c r="F151" s="7">
        <v>-2131</v>
      </c>
      <c r="G151" s="7">
        <v>79530</v>
      </c>
      <c r="H151" s="7">
        <v>17099</v>
      </c>
      <c r="I151" s="7"/>
      <c r="J151" s="7"/>
      <c r="K151" s="11">
        <v>55.8</v>
      </c>
      <c r="L151" s="10">
        <f t="shared" si="68"/>
        <v>304311.82795698929</v>
      </c>
      <c r="M151" s="10">
        <f t="shared" si="72"/>
        <v>187302.86738351255</v>
      </c>
      <c r="N151" s="10">
        <f t="shared" si="73"/>
        <v>51134.408602150543</v>
      </c>
      <c r="O151" s="10">
        <f t="shared" si="74"/>
        <v>70345.878136200714</v>
      </c>
      <c r="P151" s="10">
        <f t="shared" si="75"/>
        <v>-3818.9964157706095</v>
      </c>
      <c r="Q151" s="10">
        <f t="shared" si="76"/>
        <v>142526.8817204301</v>
      </c>
      <c r="R151" s="10">
        <f t="shared" si="77"/>
        <v>30643.369175627242</v>
      </c>
      <c r="S151" s="13">
        <f t="shared" si="78"/>
        <v>12.625808204524965</v>
      </c>
      <c r="T151" s="13">
        <f t="shared" si="79"/>
        <v>12.140482197356709</v>
      </c>
      <c r="U151" s="14">
        <f t="shared" si="80"/>
        <v>10.842212907751321</v>
      </c>
      <c r="V151" s="14">
        <f t="shared" si="81"/>
        <v>11.161179470011538</v>
      </c>
      <c r="W151" s="14">
        <f t="shared" si="69"/>
        <v>11.867285904552007</v>
      </c>
      <c r="X151" s="14">
        <f t="shared" si="70"/>
        <v>10.33017157784942</v>
      </c>
      <c r="Y151" s="14">
        <f t="shared" si="71"/>
        <v>4.0217738693872649</v>
      </c>
      <c r="Z151">
        <v>143</v>
      </c>
      <c r="AA151" s="14">
        <f t="shared" si="82"/>
        <v>12.585438861091379</v>
      </c>
      <c r="AB151" s="14">
        <f t="shared" si="83"/>
        <v>12.133158625460521</v>
      </c>
      <c r="AC151" s="14">
        <f t="shared" si="84"/>
        <v>10.878223201563888</v>
      </c>
      <c r="AD151" s="14">
        <f t="shared" si="85"/>
        <v>10.898388631725421</v>
      </c>
      <c r="AE151" s="14">
        <f t="shared" si="86"/>
        <v>11.915751412598389</v>
      </c>
      <c r="AF151" s="14">
        <f t="shared" si="87"/>
        <v>10.314063929737259</v>
      </c>
      <c r="AG151" s="14">
        <f t="shared" si="88"/>
        <v>3.5050471931876661</v>
      </c>
      <c r="AH151">
        <f t="shared" si="96"/>
        <v>12.625563886369205</v>
      </c>
      <c r="AI151">
        <v>12.617181835409873</v>
      </c>
      <c r="AJ151">
        <v>12.146642444430286</v>
      </c>
      <c r="AK151">
        <v>10.849031818831433</v>
      </c>
      <c r="AL151">
        <v>11.100145087907883</v>
      </c>
      <c r="AM151">
        <v>11.855726033233251</v>
      </c>
      <c r="AN151">
        <v>10.367509230582536</v>
      </c>
      <c r="AO151">
        <v>3.9982328791278223</v>
      </c>
      <c r="AP151" s="14">
        <f t="shared" si="89"/>
        <v>8.6263691150918476E-3</v>
      </c>
      <c r="AQ151" s="14">
        <f t="shared" si="90"/>
        <v>-6.1602470735770964E-3</v>
      </c>
      <c r="AR151" s="14">
        <f t="shared" si="91"/>
        <v>-6.8189110801117891E-3</v>
      </c>
      <c r="AS151" s="14">
        <f t="shared" si="92"/>
        <v>6.103438210365475E-2</v>
      </c>
      <c r="AT151" s="14">
        <f t="shared" si="93"/>
        <v>1.155987131875591E-2</v>
      </c>
      <c r="AU151" s="14">
        <f t="shared" si="94"/>
        <v>-3.73376527331164E-2</v>
      </c>
      <c r="AV151" s="14">
        <f t="shared" si="95"/>
        <v>2.3540990259442562E-2</v>
      </c>
      <c r="AW151" s="6"/>
      <c r="AX151" s="47"/>
      <c r="AY151" s="11"/>
      <c r="AZ151" s="14"/>
      <c r="BA151" s="14"/>
      <c r="BB151" s="14"/>
      <c r="BC151" s="14"/>
    </row>
    <row r="152" spans="1:55" x14ac:dyDescent="0.2">
      <c r="A152" s="6" t="s">
        <v>282</v>
      </c>
      <c r="B152" s="8">
        <v>170251</v>
      </c>
      <c r="C152" s="8">
        <v>106152</v>
      </c>
      <c r="D152" s="8">
        <v>29071</v>
      </c>
      <c r="E152" s="8">
        <v>39345</v>
      </c>
      <c r="F152" s="8">
        <v>-1521</v>
      </c>
      <c r="G152" s="8">
        <v>80408</v>
      </c>
      <c r="H152" s="8">
        <v>16959</v>
      </c>
      <c r="I152" s="8"/>
      <c r="J152" s="8"/>
      <c r="K152" s="12">
        <v>56.1</v>
      </c>
      <c r="L152" s="10">
        <f t="shared" si="68"/>
        <v>303477.7183600713</v>
      </c>
      <c r="M152" s="10">
        <f t="shared" si="72"/>
        <v>189219.25133689839</v>
      </c>
      <c r="N152" s="10">
        <f t="shared" si="73"/>
        <v>51819.96434937611</v>
      </c>
      <c r="O152" s="10">
        <f t="shared" si="74"/>
        <v>70133.689839572195</v>
      </c>
      <c r="P152" s="10">
        <f t="shared" si="75"/>
        <v>-2711.229946524064</v>
      </c>
      <c r="Q152" s="10">
        <f t="shared" si="76"/>
        <v>143329.76827094474</v>
      </c>
      <c r="R152" s="10">
        <f t="shared" si="77"/>
        <v>30229.946524064169</v>
      </c>
      <c r="S152" s="13">
        <f t="shared" si="78"/>
        <v>12.623063471169074</v>
      </c>
      <c r="T152" s="13">
        <f t="shared" si="79"/>
        <v>12.150661681675713</v>
      </c>
      <c r="U152" s="14">
        <f t="shared" si="80"/>
        <v>10.855530766145508</v>
      </c>
      <c r="V152" s="14">
        <f t="shared" si="81"/>
        <v>11.158158554428525</v>
      </c>
      <c r="W152" s="14">
        <f t="shared" si="69"/>
        <v>11.872903326164016</v>
      </c>
      <c r="X152" s="14">
        <f t="shared" si="70"/>
        <v>10.316588318802841</v>
      </c>
      <c r="Y152" s="14">
        <f t="shared" si="71"/>
        <v>4.0271358125286509</v>
      </c>
      <c r="Z152">
        <v>144</v>
      </c>
      <c r="AA152" s="14">
        <f t="shared" si="82"/>
        <v>12.591432483902624</v>
      </c>
      <c r="AB152" s="14">
        <f t="shared" si="83"/>
        <v>12.13916977843294</v>
      </c>
      <c r="AC152" s="14">
        <f t="shared" si="84"/>
        <v>10.885064692126308</v>
      </c>
      <c r="AD152" s="14">
        <f t="shared" si="85"/>
        <v>10.904014113255444</v>
      </c>
      <c r="AE152" s="14">
        <f t="shared" si="86"/>
        <v>11.920946458259108</v>
      </c>
      <c r="AF152" s="14">
        <f t="shared" si="87"/>
        <v>10.320421752446737</v>
      </c>
      <c r="AG152" s="14">
        <f t="shared" si="88"/>
        <v>3.5191822854985091</v>
      </c>
      <c r="AH152">
        <f t="shared" si="96"/>
        <v>12.624198575126041</v>
      </c>
      <c r="AI152">
        <v>12.620482885856443</v>
      </c>
      <c r="AJ152">
        <v>12.151061968137745</v>
      </c>
      <c r="AK152">
        <v>10.854959800306275</v>
      </c>
      <c r="AL152">
        <v>11.094968722049826</v>
      </c>
      <c r="AM152">
        <v>11.859428045968919</v>
      </c>
      <c r="AN152">
        <v>10.370957627162124</v>
      </c>
      <c r="AO152">
        <v>4.0121449180486914</v>
      </c>
      <c r="AP152" s="14">
        <f t="shared" si="89"/>
        <v>2.5805853126303901E-3</v>
      </c>
      <c r="AQ152" s="14">
        <f t="shared" si="90"/>
        <v>-4.0028646203182916E-4</v>
      </c>
      <c r="AR152" s="14">
        <f t="shared" si="91"/>
        <v>5.7096583923232913E-4</v>
      </c>
      <c r="AS152" s="14">
        <f t="shared" si="92"/>
        <v>6.3189832378698796E-2</v>
      </c>
      <c r="AT152" s="14">
        <f t="shared" si="93"/>
        <v>1.3475280195097028E-2</v>
      </c>
      <c r="AU152" s="14">
        <f t="shared" si="94"/>
        <v>-5.4369308359282442E-2</v>
      </c>
      <c r="AV152" s="14">
        <f t="shared" si="95"/>
        <v>1.4990894479959493E-2</v>
      </c>
      <c r="AW152" s="6"/>
      <c r="AX152" s="47"/>
      <c r="AY152" s="12"/>
      <c r="AZ152" s="14"/>
      <c r="BA152" s="14"/>
      <c r="BB152" s="14"/>
      <c r="BC152" s="14"/>
    </row>
    <row r="153" spans="1:55" x14ac:dyDescent="0.2">
      <c r="A153" s="6" t="s">
        <v>283</v>
      </c>
      <c r="B153" s="7">
        <v>173302</v>
      </c>
      <c r="C153" s="7">
        <v>107928</v>
      </c>
      <c r="D153" s="7">
        <v>29506</v>
      </c>
      <c r="E153" s="7">
        <v>37803</v>
      </c>
      <c r="F153" s="7">
        <v>-1280</v>
      </c>
      <c r="G153" s="7">
        <v>81768</v>
      </c>
      <c r="H153" s="7">
        <v>17830</v>
      </c>
      <c r="I153" s="7"/>
      <c r="J153" s="7"/>
      <c r="K153" s="11">
        <v>57.3</v>
      </c>
      <c r="L153" s="10">
        <f t="shared" si="68"/>
        <v>302446.77137870854</v>
      </c>
      <c r="M153" s="10">
        <f t="shared" si="72"/>
        <v>188356.02094240839</v>
      </c>
      <c r="N153" s="10">
        <f t="shared" si="73"/>
        <v>51493.891797556724</v>
      </c>
      <c r="O153" s="10">
        <f t="shared" si="74"/>
        <v>65973.821989528806</v>
      </c>
      <c r="P153" s="10">
        <f t="shared" si="75"/>
        <v>-2233.8568935427575</v>
      </c>
      <c r="Q153" s="10">
        <f t="shared" si="76"/>
        <v>142701.57068062827</v>
      </c>
      <c r="R153" s="10">
        <f t="shared" si="77"/>
        <v>31116.928446771381</v>
      </c>
      <c r="S153" s="13">
        <f t="shared" si="78"/>
        <v>12.619660578585401</v>
      </c>
      <c r="T153" s="13">
        <f t="shared" si="79"/>
        <v>12.146089179386051</v>
      </c>
      <c r="U153" s="14">
        <f t="shared" si="80"/>
        <v>10.84921847374491</v>
      </c>
      <c r="V153" s="14">
        <f t="shared" si="81"/>
        <v>11.0970133058052</v>
      </c>
      <c r="W153" s="14">
        <f t="shared" si="69"/>
        <v>11.868510810276309</v>
      </c>
      <c r="X153" s="14">
        <f t="shared" si="70"/>
        <v>10.345507273124584</v>
      </c>
      <c r="Y153" s="14">
        <f t="shared" si="71"/>
        <v>4.048300623720694</v>
      </c>
      <c r="Z153">
        <v>145</v>
      </c>
      <c r="AA153" s="14">
        <f t="shared" si="82"/>
        <v>12.597426106713867</v>
      </c>
      <c r="AB153" s="14">
        <f t="shared" si="83"/>
        <v>12.14518093140536</v>
      </c>
      <c r="AC153" s="14">
        <f t="shared" si="84"/>
        <v>10.891906182688729</v>
      </c>
      <c r="AD153" s="14">
        <f t="shared" si="85"/>
        <v>10.909639594785469</v>
      </c>
      <c r="AE153" s="14">
        <f t="shared" si="86"/>
        <v>11.926141503919828</v>
      </c>
      <c r="AF153" s="14">
        <f t="shared" si="87"/>
        <v>10.326779575156216</v>
      </c>
      <c r="AG153" s="14">
        <f t="shared" si="88"/>
        <v>3.5333173778093512</v>
      </c>
      <c r="AH153">
        <f t="shared" si="96"/>
        <v>12.622325917883789</v>
      </c>
      <c r="AI153">
        <v>12.62359894290682</v>
      </c>
      <c r="AJ153">
        <v>12.155429789798045</v>
      </c>
      <c r="AK153">
        <v>10.860831415042629</v>
      </c>
      <c r="AL153">
        <v>11.088424071354709</v>
      </c>
      <c r="AM153">
        <v>11.862775992260856</v>
      </c>
      <c r="AN153">
        <v>10.37450482309572</v>
      </c>
      <c r="AO153">
        <v>4.0255359455324262</v>
      </c>
      <c r="AP153" s="14">
        <f t="shared" si="89"/>
        <v>-3.93836432141903E-3</v>
      </c>
      <c r="AQ153" s="14">
        <f t="shared" si="90"/>
        <v>-9.340610411994632E-3</v>
      </c>
      <c r="AR153" s="14">
        <f t="shared" si="91"/>
        <v>-1.1612941297718393E-2</v>
      </c>
      <c r="AS153" s="14">
        <f t="shared" si="92"/>
        <v>8.5892344504916451E-3</v>
      </c>
      <c r="AT153" s="14">
        <f t="shared" si="93"/>
        <v>5.7348180154530581E-3</v>
      </c>
      <c r="AU153" s="14">
        <f t="shared" si="94"/>
        <v>-2.8997549971135683E-2</v>
      </c>
      <c r="AV153" s="14">
        <f t="shared" si="95"/>
        <v>2.2764678188267773E-2</v>
      </c>
      <c r="AW153" s="6"/>
      <c r="AX153" s="47"/>
      <c r="AY153" s="11"/>
      <c r="AZ153" s="14"/>
      <c r="BA153" s="14"/>
      <c r="BB153" s="14"/>
      <c r="BC153" s="14"/>
    </row>
    <row r="154" spans="1:55" x14ac:dyDescent="0.2">
      <c r="A154" s="6" t="s">
        <v>284</v>
      </c>
      <c r="B154" s="8">
        <v>175408</v>
      </c>
      <c r="C154" s="8">
        <v>109771</v>
      </c>
      <c r="D154" s="8">
        <v>30519</v>
      </c>
      <c r="E154" s="8">
        <v>37344</v>
      </c>
      <c r="F154" s="8">
        <v>-318</v>
      </c>
      <c r="G154" s="8">
        <v>83073</v>
      </c>
      <c r="H154" s="8">
        <v>18785</v>
      </c>
      <c r="I154" s="8"/>
      <c r="J154" s="8"/>
      <c r="K154" s="12">
        <v>58.1</v>
      </c>
      <c r="L154" s="10">
        <f t="shared" si="68"/>
        <v>301907.05679862306</v>
      </c>
      <c r="M154" s="10">
        <f t="shared" si="72"/>
        <v>188934.59552495697</v>
      </c>
      <c r="N154" s="10">
        <f t="shared" si="73"/>
        <v>52528.399311531837</v>
      </c>
      <c r="O154" s="10">
        <f t="shared" si="74"/>
        <v>64275.387263339071</v>
      </c>
      <c r="P154" s="10">
        <f t="shared" si="75"/>
        <v>-547.33218588640273</v>
      </c>
      <c r="Q154" s="10">
        <f t="shared" si="76"/>
        <v>142982.78829604131</v>
      </c>
      <c r="R154" s="10">
        <f t="shared" si="77"/>
        <v>32332.185886402753</v>
      </c>
      <c r="S154" s="13">
        <f t="shared" si="78"/>
        <v>12.617874490044548</v>
      </c>
      <c r="T154" s="13">
        <f t="shared" si="79"/>
        <v>12.149156178727276</v>
      </c>
      <c r="U154" s="14">
        <f t="shared" si="80"/>
        <v>10.869109241592083</v>
      </c>
      <c r="V154" s="14">
        <f t="shared" si="81"/>
        <v>11.070932057216508</v>
      </c>
      <c r="W154" s="14">
        <f t="shared" si="69"/>
        <v>11.870479540431866</v>
      </c>
      <c r="X154" s="14">
        <f t="shared" si="70"/>
        <v>10.383818480138295</v>
      </c>
      <c r="Y154" s="14">
        <f t="shared" si="71"/>
        <v>4.0621656638578658</v>
      </c>
      <c r="Z154">
        <v>146</v>
      </c>
      <c r="AA154" s="14">
        <f t="shared" si="82"/>
        <v>12.603419729525111</v>
      </c>
      <c r="AB154" s="14">
        <f t="shared" si="83"/>
        <v>12.151192084377781</v>
      </c>
      <c r="AC154" s="14">
        <f t="shared" si="84"/>
        <v>10.898747673251151</v>
      </c>
      <c r="AD154" s="14">
        <f t="shared" si="85"/>
        <v>10.915265076315492</v>
      </c>
      <c r="AE154" s="14">
        <f t="shared" si="86"/>
        <v>11.931336549580546</v>
      </c>
      <c r="AF154" s="14">
        <f t="shared" si="87"/>
        <v>10.333137397865693</v>
      </c>
      <c r="AG154" s="14">
        <f t="shared" si="88"/>
        <v>3.5474524701201933</v>
      </c>
      <c r="AH154">
        <f t="shared" si="96"/>
        <v>12.619596847360487</v>
      </c>
      <c r="AI154">
        <v>12.626621552836022</v>
      </c>
      <c r="AJ154">
        <v>12.159824427962528</v>
      </c>
      <c r="AK154">
        <v>10.866612643305265</v>
      </c>
      <c r="AL154">
        <v>11.0808274749555</v>
      </c>
      <c r="AM154">
        <v>11.865825202945677</v>
      </c>
      <c r="AN154">
        <v>10.378185575165167</v>
      </c>
      <c r="AO154">
        <v>4.0383531654170453</v>
      </c>
      <c r="AP154" s="14">
        <f t="shared" si="89"/>
        <v>-8.7470627914747467E-3</v>
      </c>
      <c r="AQ154" s="14">
        <f t="shared" si="90"/>
        <v>-1.0668249235251892E-2</v>
      </c>
      <c r="AR154" s="14">
        <f t="shared" si="91"/>
        <v>2.4965982868181413E-3</v>
      </c>
      <c r="AS154" s="14">
        <f t="shared" si="92"/>
        <v>-9.8954177389920517E-3</v>
      </c>
      <c r="AT154" s="14">
        <f t="shared" si="93"/>
        <v>4.6543374861887088E-3</v>
      </c>
      <c r="AU154" s="14">
        <f t="shared" si="94"/>
        <v>5.6329049731278502E-3</v>
      </c>
      <c r="AV154" s="14">
        <f t="shared" si="95"/>
        <v>2.3812498440820562E-2</v>
      </c>
      <c r="AW154" s="6"/>
      <c r="AX154" s="47"/>
      <c r="AY154" s="12"/>
      <c r="AZ154" s="14"/>
      <c r="BA154" s="14"/>
      <c r="BB154" s="14"/>
      <c r="BC154" s="14"/>
    </row>
    <row r="155" spans="1:55" x14ac:dyDescent="0.2">
      <c r="A155" s="6" t="s">
        <v>285</v>
      </c>
      <c r="B155" s="7">
        <v>177054</v>
      </c>
      <c r="C155" s="7">
        <v>111265</v>
      </c>
      <c r="D155" s="7">
        <v>31413</v>
      </c>
      <c r="E155" s="7">
        <v>36318</v>
      </c>
      <c r="F155" s="7">
        <v>-377</v>
      </c>
      <c r="G155" s="7">
        <v>84502</v>
      </c>
      <c r="H155" s="7">
        <v>19461</v>
      </c>
      <c r="I155" s="7"/>
      <c r="J155" s="7"/>
      <c r="K155" s="11">
        <v>58.8</v>
      </c>
      <c r="L155" s="10">
        <f t="shared" si="68"/>
        <v>301112.24489795917</v>
      </c>
      <c r="M155" s="10">
        <f t="shared" si="72"/>
        <v>189226.19047619047</v>
      </c>
      <c r="N155" s="10">
        <f t="shared" si="73"/>
        <v>53423.469387755104</v>
      </c>
      <c r="O155" s="10">
        <f t="shared" si="74"/>
        <v>61765.306122448979</v>
      </c>
      <c r="P155" s="10">
        <f t="shared" si="75"/>
        <v>-641.15646258503409</v>
      </c>
      <c r="Q155" s="10">
        <f t="shared" si="76"/>
        <v>143710.88435374151</v>
      </c>
      <c r="R155" s="10">
        <f t="shared" si="77"/>
        <v>33096.938775510207</v>
      </c>
      <c r="S155" s="13">
        <f t="shared" si="78"/>
        <v>12.615238380856351</v>
      </c>
      <c r="T155" s="13">
        <f t="shared" si="79"/>
        <v>12.150698353483726</v>
      </c>
      <c r="U155" s="14">
        <f t="shared" si="80"/>
        <v>10.886005430039082</v>
      </c>
      <c r="V155" s="14">
        <f t="shared" si="81"/>
        <v>11.031097096203252</v>
      </c>
      <c r="W155" s="14">
        <f t="shared" si="69"/>
        <v>11.87555881278773</v>
      </c>
      <c r="X155" s="14">
        <f t="shared" si="70"/>
        <v>10.407196072964675</v>
      </c>
      <c r="Y155" s="14">
        <f t="shared" si="71"/>
        <v>4.0741418549045809</v>
      </c>
      <c r="Z155">
        <v>147</v>
      </c>
      <c r="AA155" s="14">
        <f t="shared" si="82"/>
        <v>12.609413352336354</v>
      </c>
      <c r="AB155" s="14">
        <f t="shared" si="83"/>
        <v>12.157203237350201</v>
      </c>
      <c r="AC155" s="14">
        <f t="shared" si="84"/>
        <v>10.905589163813572</v>
      </c>
      <c r="AD155" s="14">
        <f t="shared" si="85"/>
        <v>10.920890557845516</v>
      </c>
      <c r="AE155" s="14">
        <f t="shared" si="86"/>
        <v>11.936531595241265</v>
      </c>
      <c r="AF155" s="14">
        <f t="shared" si="87"/>
        <v>10.339495220575172</v>
      </c>
      <c r="AG155" s="14">
        <f t="shared" si="88"/>
        <v>3.5615875624310354</v>
      </c>
      <c r="AH155">
        <f t="shared" si="96"/>
        <v>12.618237318175558</v>
      </c>
      <c r="AI155">
        <v>12.629639800441364</v>
      </c>
      <c r="AJ155">
        <v>12.164318563301023</v>
      </c>
      <c r="AK155">
        <v>10.872262207270644</v>
      </c>
      <c r="AL155">
        <v>11.072500640256699</v>
      </c>
      <c r="AM155">
        <v>11.868634593121257</v>
      </c>
      <c r="AN155">
        <v>10.382016516683576</v>
      </c>
      <c r="AO155">
        <v>4.0505580094644342</v>
      </c>
      <c r="AP155" s="14">
        <f t="shared" si="89"/>
        <v>-1.4401419585013286E-2</v>
      </c>
      <c r="AQ155" s="14">
        <f t="shared" si="90"/>
        <v>-1.362020981729728E-2</v>
      </c>
      <c r="AR155" s="14">
        <f t="shared" si="91"/>
        <v>1.3743222768438201E-2</v>
      </c>
      <c r="AS155" s="14">
        <f t="shared" si="92"/>
        <v>-4.1403544053446595E-2</v>
      </c>
      <c r="AT155" s="14">
        <f t="shared" si="93"/>
        <v>6.9242196664731637E-3</v>
      </c>
      <c r="AU155" s="14">
        <f t="shared" si="94"/>
        <v>2.5179556281099025E-2</v>
      </c>
      <c r="AV155" s="14">
        <f t="shared" si="95"/>
        <v>2.3583845440146689E-2</v>
      </c>
      <c r="AW155" s="6"/>
      <c r="AX155" s="47"/>
      <c r="AY155" s="11"/>
      <c r="AZ155" s="14"/>
      <c r="BA155" s="14"/>
      <c r="BB155" s="14"/>
      <c r="BC155" s="14"/>
    </row>
    <row r="156" spans="1:55" x14ac:dyDescent="0.2">
      <c r="A156" s="6" t="s">
        <v>286</v>
      </c>
      <c r="B156" s="8">
        <v>179700</v>
      </c>
      <c r="C156" s="8">
        <v>112668</v>
      </c>
      <c r="D156" s="8">
        <v>31848</v>
      </c>
      <c r="E156" s="8">
        <v>36713</v>
      </c>
      <c r="F156" s="8">
        <v>-575</v>
      </c>
      <c r="G156" s="8">
        <v>85702</v>
      </c>
      <c r="H156" s="8">
        <v>19858</v>
      </c>
      <c r="I156" s="8"/>
      <c r="J156" s="8"/>
      <c r="K156" s="12">
        <v>59.5</v>
      </c>
      <c r="L156" s="10">
        <f t="shared" si="68"/>
        <v>302016.80672268907</v>
      </c>
      <c r="M156" s="10">
        <f t="shared" si="72"/>
        <v>189357.98319327732</v>
      </c>
      <c r="N156" s="10">
        <f t="shared" si="73"/>
        <v>53526.050420168067</v>
      </c>
      <c r="O156" s="10">
        <f t="shared" si="74"/>
        <v>61702.521008403361</v>
      </c>
      <c r="P156" s="10">
        <f t="shared" si="75"/>
        <v>-966.38655462184875</v>
      </c>
      <c r="Q156" s="10">
        <f t="shared" si="76"/>
        <v>144036.97478991596</v>
      </c>
      <c r="R156" s="10">
        <f t="shared" si="77"/>
        <v>33374.789915966387</v>
      </c>
      <c r="S156" s="13">
        <f t="shared" si="78"/>
        <v>12.618237946208158</v>
      </c>
      <c r="T156" s="13">
        <f t="shared" si="79"/>
        <v>12.151394593483055</v>
      </c>
      <c r="U156" s="14">
        <f t="shared" si="80"/>
        <v>10.88792373811666</v>
      </c>
      <c r="V156" s="14">
        <f t="shared" si="81"/>
        <v>11.030080068190102</v>
      </c>
      <c r="W156" s="14">
        <f t="shared" si="69"/>
        <v>11.87782531497294</v>
      </c>
      <c r="X156" s="14">
        <f t="shared" si="70"/>
        <v>10.415556101030047</v>
      </c>
      <c r="Y156" s="14">
        <f t="shared" si="71"/>
        <v>4.0859763125515842</v>
      </c>
      <c r="Z156">
        <v>148</v>
      </c>
      <c r="AA156" s="14">
        <f t="shared" si="82"/>
        <v>12.615406975147597</v>
      </c>
      <c r="AB156" s="14">
        <f t="shared" si="83"/>
        <v>12.16321439032262</v>
      </c>
      <c r="AC156" s="14">
        <f t="shared" si="84"/>
        <v>10.912430654375992</v>
      </c>
      <c r="AD156" s="14">
        <f t="shared" si="85"/>
        <v>10.926516039375541</v>
      </c>
      <c r="AE156" s="14">
        <f t="shared" si="86"/>
        <v>11.941726640901985</v>
      </c>
      <c r="AF156" s="14">
        <f t="shared" si="87"/>
        <v>10.34585304328465</v>
      </c>
      <c r="AG156" s="14">
        <f t="shared" si="88"/>
        <v>3.5757226547418774</v>
      </c>
      <c r="AH156">
        <f t="shared" si="96"/>
        <v>12.618100882292353</v>
      </c>
      <c r="AI156">
        <v>12.632737303605916</v>
      </c>
      <c r="AJ156">
        <v>12.168978208827589</v>
      </c>
      <c r="AK156">
        <v>10.877740389489157</v>
      </c>
      <c r="AL156">
        <v>11.063759090026718</v>
      </c>
      <c r="AM156">
        <v>11.871265986846398</v>
      </c>
      <c r="AN156">
        <v>10.386017801529663</v>
      </c>
      <c r="AO156">
        <v>4.0621267922480042</v>
      </c>
      <c r="AP156" s="14">
        <f t="shared" si="89"/>
        <v>-1.4499357397758317E-2</v>
      </c>
      <c r="AQ156" s="14">
        <f t="shared" si="90"/>
        <v>-1.7583615344534564E-2</v>
      </c>
      <c r="AR156" s="14">
        <f t="shared" si="91"/>
        <v>1.0183348627503364E-2</v>
      </c>
      <c r="AS156" s="14">
        <f t="shared" si="92"/>
        <v>-3.3679021836615419E-2</v>
      </c>
      <c r="AT156" s="14">
        <f t="shared" si="93"/>
        <v>6.559328126542141E-3</v>
      </c>
      <c r="AU156" s="14">
        <f t="shared" si="94"/>
        <v>2.9538299500384113E-2</v>
      </c>
      <c r="AV156" s="14">
        <f t="shared" si="95"/>
        <v>2.3849520303580007E-2</v>
      </c>
      <c r="AW156" s="6"/>
      <c r="AX156" s="47"/>
      <c r="AY156" s="12"/>
      <c r="AZ156" s="14"/>
      <c r="BA156" s="14"/>
      <c r="BB156" s="14"/>
      <c r="BC156" s="14"/>
    </row>
    <row r="157" spans="1:55" x14ac:dyDescent="0.2">
      <c r="A157" s="6" t="s">
        <v>287</v>
      </c>
      <c r="B157" s="7">
        <v>181341</v>
      </c>
      <c r="C157" s="7">
        <v>113570</v>
      </c>
      <c r="D157" s="7">
        <v>32418</v>
      </c>
      <c r="E157" s="7">
        <v>36401</v>
      </c>
      <c r="F157" s="7">
        <v>-281</v>
      </c>
      <c r="G157" s="7">
        <v>86515</v>
      </c>
      <c r="H157" s="7">
        <v>19853</v>
      </c>
      <c r="I157" s="7"/>
      <c r="J157" s="7"/>
      <c r="K157" s="11">
        <v>60.1</v>
      </c>
      <c r="L157" s="10">
        <f t="shared" si="68"/>
        <v>301732.11314475874</v>
      </c>
      <c r="M157" s="10">
        <f t="shared" si="72"/>
        <v>188968.3860232945</v>
      </c>
      <c r="N157" s="10">
        <f t="shared" si="73"/>
        <v>53940.09983361065</v>
      </c>
      <c r="O157" s="10">
        <f t="shared" si="74"/>
        <v>60567.38768718802</v>
      </c>
      <c r="P157" s="10">
        <f t="shared" si="75"/>
        <v>-467.55407653910146</v>
      </c>
      <c r="Q157" s="10">
        <f t="shared" si="76"/>
        <v>143951.74708818636</v>
      </c>
      <c r="R157" s="10">
        <f t="shared" si="77"/>
        <v>33033.277870216305</v>
      </c>
      <c r="S157" s="13">
        <f t="shared" si="78"/>
        <v>12.617294860134916</v>
      </c>
      <c r="T157" s="13">
        <f t="shared" si="79"/>
        <v>12.149335010332621</v>
      </c>
      <c r="U157" s="14">
        <f t="shared" si="80"/>
        <v>10.895629447519051</v>
      </c>
      <c r="V157" s="14">
        <f t="shared" si="81"/>
        <v>11.011511870221872</v>
      </c>
      <c r="W157" s="14">
        <f t="shared" si="69"/>
        <v>11.877233432737679</v>
      </c>
      <c r="X157" s="14">
        <f t="shared" si="70"/>
        <v>10.405270752644009</v>
      </c>
      <c r="Y157" s="14">
        <f t="shared" si="71"/>
        <v>4.0960098415411617</v>
      </c>
      <c r="Z157">
        <v>149</v>
      </c>
      <c r="AA157" s="14">
        <f t="shared" si="82"/>
        <v>12.621400597958841</v>
      </c>
      <c r="AB157" s="14">
        <f t="shared" si="83"/>
        <v>12.169225543295042</v>
      </c>
      <c r="AC157" s="14">
        <f t="shared" si="84"/>
        <v>10.919272144938413</v>
      </c>
      <c r="AD157" s="14">
        <f t="shared" si="85"/>
        <v>10.932141520905564</v>
      </c>
      <c r="AE157" s="14">
        <f t="shared" si="86"/>
        <v>11.946921686562703</v>
      </c>
      <c r="AF157" s="14">
        <f t="shared" si="87"/>
        <v>10.352210865994129</v>
      </c>
      <c r="AG157" s="14">
        <f t="shared" si="88"/>
        <v>3.5898577470527195</v>
      </c>
      <c r="AH157">
        <f t="shared" si="96"/>
        <v>12.619633002192577</v>
      </c>
      <c r="AI157">
        <v>12.635988679325505</v>
      </c>
      <c r="AJ157">
        <v>12.173860864925146</v>
      </c>
      <c r="AK157">
        <v>10.883016062025421</v>
      </c>
      <c r="AL157">
        <v>11.054892469818935</v>
      </c>
      <c r="AM157">
        <v>11.873785535817191</v>
      </c>
      <c r="AN157">
        <v>10.39022532080482</v>
      </c>
      <c r="AO157">
        <v>4.0730505682445663</v>
      </c>
      <c r="AP157" s="14">
        <f t="shared" si="89"/>
        <v>-1.8693819190589878E-2</v>
      </c>
      <c r="AQ157" s="14">
        <f t="shared" si="90"/>
        <v>-2.452585459252532E-2</v>
      </c>
      <c r="AR157" s="14">
        <f t="shared" si="91"/>
        <v>1.2613385493629892E-2</v>
      </c>
      <c r="AS157" s="14">
        <f t="shared" si="92"/>
        <v>-4.3380599597062641E-2</v>
      </c>
      <c r="AT157" s="14">
        <f t="shared" si="93"/>
        <v>3.4478969204876364E-3</v>
      </c>
      <c r="AU157" s="14">
        <f t="shared" si="94"/>
        <v>1.504543183918905E-2</v>
      </c>
      <c r="AV157" s="14">
        <f t="shared" si="95"/>
        <v>2.2959273296595306E-2</v>
      </c>
      <c r="AW157" s="6"/>
      <c r="AX157" s="47"/>
      <c r="AY157" s="11"/>
      <c r="AZ157" s="14"/>
      <c r="BA157" s="14"/>
      <c r="BB157" s="14"/>
      <c r="BC157" s="14"/>
    </row>
    <row r="158" spans="1:55" x14ac:dyDescent="0.2">
      <c r="A158" s="6" t="s">
        <v>288</v>
      </c>
      <c r="B158" s="8">
        <v>181762</v>
      </c>
      <c r="C158" s="8">
        <v>115343</v>
      </c>
      <c r="D158" s="8">
        <v>32792</v>
      </c>
      <c r="E158" s="8">
        <v>35613</v>
      </c>
      <c r="F158" s="8">
        <v>-1007</v>
      </c>
      <c r="G158" s="8">
        <v>86317</v>
      </c>
      <c r="H158" s="8">
        <v>19310</v>
      </c>
      <c r="I158" s="8"/>
      <c r="J158" s="8"/>
      <c r="K158" s="12">
        <v>60.3</v>
      </c>
      <c r="L158" s="10">
        <f t="shared" si="68"/>
        <v>301429.51907131012</v>
      </c>
      <c r="M158" s="10">
        <f t="shared" si="72"/>
        <v>191281.92371475956</v>
      </c>
      <c r="N158" s="10">
        <f t="shared" si="73"/>
        <v>54381.426202321731</v>
      </c>
      <c r="O158" s="10">
        <f t="shared" si="74"/>
        <v>59059.701492537315</v>
      </c>
      <c r="P158" s="10">
        <f t="shared" si="75"/>
        <v>-1669.9834162520731</v>
      </c>
      <c r="Q158" s="10">
        <f t="shared" si="76"/>
        <v>143145.93698175787</v>
      </c>
      <c r="R158" s="10">
        <f t="shared" si="77"/>
        <v>32023.217247097844</v>
      </c>
      <c r="S158" s="13">
        <f t="shared" si="78"/>
        <v>12.616291500230464</v>
      </c>
      <c r="T158" s="13">
        <f t="shared" si="79"/>
        <v>12.161503659143321</v>
      </c>
      <c r="U158" s="14">
        <f t="shared" si="80"/>
        <v>10.903777944439126</v>
      </c>
      <c r="V158" s="14">
        <f t="shared" si="81"/>
        <v>10.986304100976595</v>
      </c>
      <c r="W158" s="14">
        <f t="shared" si="69"/>
        <v>11.871619927180795</v>
      </c>
      <c r="X158" s="14">
        <f t="shared" si="70"/>
        <v>10.374216457677512</v>
      </c>
      <c r="Y158" s="14">
        <f t="shared" si="71"/>
        <v>4.0993321037331398</v>
      </c>
      <c r="Z158">
        <v>150</v>
      </c>
      <c r="AA158" s="14">
        <f t="shared" si="82"/>
        <v>12.627394220770084</v>
      </c>
      <c r="AB158" s="14">
        <f t="shared" si="83"/>
        <v>12.175236696267461</v>
      </c>
      <c r="AC158" s="14">
        <f t="shared" si="84"/>
        <v>10.926113635500835</v>
      </c>
      <c r="AD158" s="14">
        <f t="shared" si="85"/>
        <v>10.937767002435589</v>
      </c>
      <c r="AE158" s="14">
        <f t="shared" si="86"/>
        <v>11.952116732223422</v>
      </c>
      <c r="AF158" s="14">
        <f t="shared" si="87"/>
        <v>10.358568688703608</v>
      </c>
      <c r="AG158" s="14">
        <f t="shared" si="88"/>
        <v>3.6039928393635625</v>
      </c>
      <c r="AH158">
        <f t="shared" si="96"/>
        <v>12.622458754353273</v>
      </c>
      <c r="AI158">
        <v>12.639459482497591</v>
      </c>
      <c r="AJ158">
        <v>12.179013042217028</v>
      </c>
      <c r="AK158">
        <v>10.888064461536949</v>
      </c>
      <c r="AL158">
        <v>11.046169375798081</v>
      </c>
      <c r="AM158">
        <v>11.87626349130981</v>
      </c>
      <c r="AN158">
        <v>10.394693427047628</v>
      </c>
      <c r="AO158">
        <v>4.0833352978811224</v>
      </c>
      <c r="AP158" s="14">
        <f t="shared" si="89"/>
        <v>-2.316798226712713E-2</v>
      </c>
      <c r="AQ158" s="14">
        <f t="shared" si="90"/>
        <v>-1.750938307370653E-2</v>
      </c>
      <c r="AR158" s="14">
        <f t="shared" si="91"/>
        <v>1.5713482902176779E-2</v>
      </c>
      <c r="AS158" s="14">
        <f t="shared" si="92"/>
        <v>-5.9865274821486736E-2</v>
      </c>
      <c r="AT158" s="14">
        <f t="shared" si="93"/>
        <v>-4.6435641290152319E-3</v>
      </c>
      <c r="AU158" s="14">
        <f t="shared" si="94"/>
        <v>-2.0476969370115228E-2</v>
      </c>
      <c r="AV158" s="14">
        <f t="shared" si="95"/>
        <v>1.5996805852017459E-2</v>
      </c>
      <c r="AW158" s="6"/>
      <c r="AX158" s="47"/>
      <c r="AY158" s="12"/>
      <c r="AZ158" s="14"/>
      <c r="BA158" s="14"/>
      <c r="BB158" s="14"/>
      <c r="BC158" s="14"/>
    </row>
    <row r="159" spans="1:55" x14ac:dyDescent="0.2">
      <c r="A159" s="6" t="s">
        <v>289</v>
      </c>
      <c r="B159" s="7">
        <v>182216</v>
      </c>
      <c r="C159" s="7">
        <v>116647</v>
      </c>
      <c r="D159" s="7">
        <v>33303</v>
      </c>
      <c r="E159" s="7">
        <v>34913</v>
      </c>
      <c r="F159" s="7">
        <v>-2008</v>
      </c>
      <c r="G159" s="7">
        <v>86469</v>
      </c>
      <c r="H159" s="7">
        <v>19921</v>
      </c>
      <c r="I159" s="7"/>
      <c r="J159" s="7"/>
      <c r="K159" s="11">
        <v>60.1</v>
      </c>
      <c r="L159" s="10">
        <f t="shared" si="68"/>
        <v>303188.01996672212</v>
      </c>
      <c r="M159" s="10">
        <f t="shared" si="72"/>
        <v>194088.18635607322</v>
      </c>
      <c r="N159" s="10">
        <f t="shared" si="73"/>
        <v>55412.645590682194</v>
      </c>
      <c r="O159" s="10">
        <f t="shared" si="74"/>
        <v>58091.514143094842</v>
      </c>
      <c r="P159" s="10">
        <f t="shared" si="75"/>
        <v>-3341.0981697171378</v>
      </c>
      <c r="Q159" s="10">
        <f t="shared" si="76"/>
        <v>143875.20798668885</v>
      </c>
      <c r="R159" s="10">
        <f t="shared" si="77"/>
        <v>33146.422628951746</v>
      </c>
      <c r="S159" s="13">
        <f t="shared" si="78"/>
        <v>12.622108419986628</v>
      </c>
      <c r="T159" s="13">
        <f t="shared" si="79"/>
        <v>12.176067903606084</v>
      </c>
      <c r="U159" s="14">
        <f t="shared" si="80"/>
        <v>10.922563106447686</v>
      </c>
      <c r="V159" s="14">
        <f t="shared" si="81"/>
        <v>10.96977487611589</v>
      </c>
      <c r="W159" s="14">
        <f t="shared" si="69"/>
        <v>11.876701591630011</v>
      </c>
      <c r="X159" s="14">
        <f t="shared" si="70"/>
        <v>10.408690075128714</v>
      </c>
      <c r="Y159" s="14">
        <f t="shared" si="71"/>
        <v>4.0960098415411617</v>
      </c>
      <c r="Z159">
        <v>151</v>
      </c>
      <c r="AA159" s="14">
        <f t="shared" si="82"/>
        <v>12.633387843581328</v>
      </c>
      <c r="AB159" s="14">
        <f t="shared" si="83"/>
        <v>12.181247849239881</v>
      </c>
      <c r="AC159" s="14">
        <f t="shared" si="84"/>
        <v>10.932955126063256</v>
      </c>
      <c r="AD159" s="14">
        <f t="shared" si="85"/>
        <v>10.943392483965612</v>
      </c>
      <c r="AE159" s="14">
        <f t="shared" si="86"/>
        <v>11.957311777884142</v>
      </c>
      <c r="AF159" s="14">
        <f t="shared" si="87"/>
        <v>10.364926511413085</v>
      </c>
      <c r="AG159" s="14">
        <f t="shared" si="88"/>
        <v>3.6181279316744046</v>
      </c>
      <c r="AH159">
        <f t="shared" si="96"/>
        <v>12.626218165876651</v>
      </c>
      <c r="AI159">
        <v>12.643203584382634</v>
      </c>
      <c r="AJ159">
        <v>12.184465922667446</v>
      </c>
      <c r="AK159">
        <v>10.892868708047187</v>
      </c>
      <c r="AL159">
        <v>11.037831291254141</v>
      </c>
      <c r="AM159">
        <v>11.878772259536003</v>
      </c>
      <c r="AN159">
        <v>10.399485876191568</v>
      </c>
      <c r="AO159">
        <v>4.0930012911304834</v>
      </c>
      <c r="AP159" s="14">
        <f t="shared" si="89"/>
        <v>-2.1095164396006894E-2</v>
      </c>
      <c r="AQ159" s="14">
        <f t="shared" si="90"/>
        <v>-8.3980190613619499E-3</v>
      </c>
      <c r="AR159" s="14">
        <f t="shared" si="91"/>
        <v>2.9694398400499367E-2</v>
      </c>
      <c r="AS159" s="14">
        <f t="shared" si="92"/>
        <v>-6.8056415138251225E-2</v>
      </c>
      <c r="AT159" s="14">
        <f t="shared" si="93"/>
        <v>-2.0706679059916411E-3</v>
      </c>
      <c r="AU159" s="14">
        <f t="shared" si="94"/>
        <v>9.2041989371463018E-3</v>
      </c>
      <c r="AV159" s="14">
        <f t="shared" si="95"/>
        <v>3.0085504106782679E-3</v>
      </c>
      <c r="AW159" s="6"/>
      <c r="AX159" s="47"/>
      <c r="AY159" s="11"/>
      <c r="AZ159" s="14"/>
      <c r="BA159" s="14"/>
      <c r="BB159" s="14"/>
      <c r="BC159" s="14"/>
    </row>
    <row r="160" spans="1:55" x14ac:dyDescent="0.2">
      <c r="A160" s="6" t="s">
        <v>290</v>
      </c>
      <c r="B160" s="8">
        <v>185259</v>
      </c>
      <c r="C160" s="8">
        <v>117849</v>
      </c>
      <c r="D160" s="8">
        <v>33625</v>
      </c>
      <c r="E160" s="8">
        <v>34921</v>
      </c>
      <c r="F160" s="8">
        <v>-1551</v>
      </c>
      <c r="G160" s="8">
        <v>87251</v>
      </c>
      <c r="H160" s="8">
        <v>19977</v>
      </c>
      <c r="I160" s="8"/>
      <c r="J160" s="8"/>
      <c r="K160" s="12">
        <v>60.6</v>
      </c>
      <c r="L160" s="10">
        <f t="shared" si="68"/>
        <v>305707.92079207918</v>
      </c>
      <c r="M160" s="10">
        <f t="shared" si="72"/>
        <v>194470.29702970295</v>
      </c>
      <c r="N160" s="10">
        <f t="shared" si="73"/>
        <v>55486.798679867985</v>
      </c>
      <c r="O160" s="10">
        <f t="shared" si="74"/>
        <v>57625.412541254125</v>
      </c>
      <c r="P160" s="10">
        <f t="shared" si="75"/>
        <v>-2559.4059405940593</v>
      </c>
      <c r="Q160" s="10">
        <f t="shared" si="76"/>
        <v>143978.54785478549</v>
      </c>
      <c r="R160" s="10">
        <f t="shared" si="77"/>
        <v>32965.346534653465</v>
      </c>
      <c r="S160" s="13">
        <f t="shared" si="78"/>
        <v>12.630385417886991</v>
      </c>
      <c r="T160" s="13">
        <f t="shared" si="79"/>
        <v>12.178034715878349</v>
      </c>
      <c r="U160" s="14">
        <f t="shared" si="80"/>
        <v>10.923900409816962</v>
      </c>
      <c r="V160" s="14">
        <f t="shared" si="81"/>
        <v>10.96171893934064</v>
      </c>
      <c r="W160" s="14">
        <f t="shared" si="69"/>
        <v>11.877419594229867</v>
      </c>
      <c r="X160" s="14">
        <f t="shared" si="70"/>
        <v>10.403212183691554</v>
      </c>
      <c r="Y160" s="14">
        <f t="shared" si="71"/>
        <v>4.1042948930752692</v>
      </c>
      <c r="Z160">
        <v>152</v>
      </c>
      <c r="AA160" s="14">
        <f t="shared" si="82"/>
        <v>12.639381466392571</v>
      </c>
      <c r="AB160" s="14">
        <f t="shared" si="83"/>
        <v>12.187259002212301</v>
      </c>
      <c r="AC160" s="14">
        <f t="shared" si="84"/>
        <v>10.939796616625676</v>
      </c>
      <c r="AD160" s="14">
        <f t="shared" si="85"/>
        <v>10.949017965495635</v>
      </c>
      <c r="AE160" s="14">
        <f t="shared" si="86"/>
        <v>11.96250682354486</v>
      </c>
      <c r="AF160" s="14">
        <f t="shared" si="87"/>
        <v>10.371284334122564</v>
      </c>
      <c r="AG160" s="14">
        <f t="shared" si="88"/>
        <v>3.6322630239852467</v>
      </c>
      <c r="AH160">
        <f t="shared" si="96"/>
        <v>12.630664001056214</v>
      </c>
      <c r="AI160">
        <v>12.647260376252179</v>
      </c>
      <c r="AJ160">
        <v>12.190239744876191</v>
      </c>
      <c r="AK160">
        <v>10.897421742506394</v>
      </c>
      <c r="AL160">
        <v>11.030082283680334</v>
      </c>
      <c r="AM160">
        <v>11.881381344479935</v>
      </c>
      <c r="AN160">
        <v>10.404653626064263</v>
      </c>
      <c r="AO160">
        <v>4.1020788559691175</v>
      </c>
      <c r="AP160" s="14">
        <f t="shared" si="89"/>
        <v>-1.6874958365187709E-2</v>
      </c>
      <c r="AQ160" s="14">
        <f t="shared" si="90"/>
        <v>-1.2205028997842149E-2</v>
      </c>
      <c r="AR160" s="14">
        <f t="shared" si="91"/>
        <v>2.6478667310568582E-2</v>
      </c>
      <c r="AS160" s="14">
        <f t="shared" si="92"/>
        <v>-6.8363344339694265E-2</v>
      </c>
      <c r="AT160" s="14">
        <f t="shared" si="93"/>
        <v>-3.9617502500686186E-3</v>
      </c>
      <c r="AU160" s="14">
        <f t="shared" si="94"/>
        <v>-1.4414423727089343E-3</v>
      </c>
      <c r="AV160" s="14">
        <f t="shared" si="95"/>
        <v>2.2160371061517026E-3</v>
      </c>
      <c r="AW160" s="6"/>
      <c r="AX160" s="47"/>
      <c r="AY160" s="12"/>
      <c r="AZ160" s="14"/>
      <c r="BA160" s="14"/>
      <c r="BB160" s="14"/>
      <c r="BC160" s="14"/>
    </row>
    <row r="161" spans="1:55" x14ac:dyDescent="0.2">
      <c r="A161" s="6" t="s">
        <v>291</v>
      </c>
      <c r="B161" s="7">
        <v>189690</v>
      </c>
      <c r="C161" s="7">
        <v>120546</v>
      </c>
      <c r="D161" s="7">
        <v>33972</v>
      </c>
      <c r="E161" s="7">
        <v>35774</v>
      </c>
      <c r="F161" s="7">
        <v>-652</v>
      </c>
      <c r="G161" s="7">
        <v>87667</v>
      </c>
      <c r="H161" s="7">
        <v>20026</v>
      </c>
      <c r="I161" s="7"/>
      <c r="J161" s="7"/>
      <c r="K161" s="11">
        <v>61.6</v>
      </c>
      <c r="L161" s="10">
        <f t="shared" si="68"/>
        <v>307938.31168831169</v>
      </c>
      <c r="M161" s="10">
        <f t="shared" si="72"/>
        <v>195691.55844155845</v>
      </c>
      <c r="N161" s="10">
        <f t="shared" si="73"/>
        <v>55149.35064935065</v>
      </c>
      <c r="O161" s="10">
        <f t="shared" si="74"/>
        <v>58074.675324675321</v>
      </c>
      <c r="P161" s="10">
        <f t="shared" si="75"/>
        <v>-1058.4415584415585</v>
      </c>
      <c r="Q161" s="10">
        <f t="shared" si="76"/>
        <v>142316.55844155845</v>
      </c>
      <c r="R161" s="10">
        <f t="shared" si="77"/>
        <v>32509.740259740258</v>
      </c>
      <c r="S161" s="13">
        <f t="shared" si="78"/>
        <v>12.637654755169386</v>
      </c>
      <c r="T161" s="13">
        <f t="shared" si="79"/>
        <v>12.184295017254833</v>
      </c>
      <c r="U161" s="14">
        <f t="shared" si="80"/>
        <v>10.917800250348517</v>
      </c>
      <c r="V161" s="14">
        <f t="shared" si="81"/>
        <v>10.969484967001808</v>
      </c>
      <c r="W161" s="14">
        <f t="shared" si="69"/>
        <v>11.86580914021455</v>
      </c>
      <c r="X161" s="14">
        <f t="shared" si="70"/>
        <v>10.389295023716365</v>
      </c>
      <c r="Y161" s="14">
        <f t="shared" si="71"/>
        <v>4.1206618705394744</v>
      </c>
      <c r="Z161">
        <v>153</v>
      </c>
      <c r="AA161" s="14">
        <f t="shared" si="82"/>
        <v>12.645375089203815</v>
      </c>
      <c r="AB161" s="14">
        <f t="shared" si="83"/>
        <v>12.193270155184722</v>
      </c>
      <c r="AC161" s="14">
        <f t="shared" si="84"/>
        <v>10.946638107188098</v>
      </c>
      <c r="AD161" s="14">
        <f t="shared" si="85"/>
        <v>10.95464344702566</v>
      </c>
      <c r="AE161" s="14">
        <f t="shared" si="86"/>
        <v>11.967701869205579</v>
      </c>
      <c r="AF161" s="14">
        <f t="shared" si="87"/>
        <v>10.377642156832042</v>
      </c>
      <c r="AG161" s="14">
        <f t="shared" si="88"/>
        <v>3.6463981162960888</v>
      </c>
      <c r="AH161">
        <f t="shared" si="96"/>
        <v>12.636306298400468</v>
      </c>
      <c r="AI161">
        <v>12.651656064900019</v>
      </c>
      <c r="AJ161">
        <v>12.196349498681137</v>
      </c>
      <c r="AK161">
        <v>10.901735064863827</v>
      </c>
      <c r="AL161">
        <v>11.023083885310417</v>
      </c>
      <c r="AM161">
        <v>11.884158955958332</v>
      </c>
      <c r="AN161">
        <v>10.41025338711767</v>
      </c>
      <c r="AO161">
        <v>4.1106001807174994</v>
      </c>
      <c r="AP161" s="14">
        <f t="shared" si="89"/>
        <v>-1.4001309730632627E-2</v>
      </c>
      <c r="AQ161" s="14">
        <f t="shared" si="90"/>
        <v>-1.2054481426304164E-2</v>
      </c>
      <c r="AR161" s="14">
        <f t="shared" si="91"/>
        <v>1.6065185484690048E-2</v>
      </c>
      <c r="AS161" s="14">
        <f t="shared" si="92"/>
        <v>-5.3598918308608745E-2</v>
      </c>
      <c r="AT161" s="14">
        <f t="shared" si="93"/>
        <v>-1.8349815743782472E-2</v>
      </c>
      <c r="AU161" s="14">
        <f t="shared" si="94"/>
        <v>-2.0958363401305746E-2</v>
      </c>
      <c r="AV161" s="14">
        <f t="shared" si="95"/>
        <v>1.0061689821974973E-2</v>
      </c>
      <c r="AW161" s="6"/>
      <c r="AX161" s="47"/>
      <c r="AY161" s="11"/>
      <c r="AZ161" s="14"/>
      <c r="BA161" s="14"/>
      <c r="BB161" s="14"/>
      <c r="BC161" s="14"/>
    </row>
    <row r="162" spans="1:55" x14ac:dyDescent="0.2">
      <c r="A162" s="6" t="s">
        <v>292</v>
      </c>
      <c r="B162" s="8">
        <v>190122</v>
      </c>
      <c r="C162" s="8">
        <v>121790</v>
      </c>
      <c r="D162" s="8">
        <v>33216</v>
      </c>
      <c r="E162" s="8">
        <v>35479</v>
      </c>
      <c r="F162" s="8">
        <v>-1255</v>
      </c>
      <c r="G162" s="8">
        <v>88852</v>
      </c>
      <c r="H162" s="8">
        <v>19610</v>
      </c>
      <c r="I162" s="8"/>
      <c r="J162" s="8"/>
      <c r="K162" s="12">
        <v>61.5</v>
      </c>
      <c r="L162" s="10">
        <f t="shared" si="68"/>
        <v>309141.46341463417</v>
      </c>
      <c r="M162" s="10">
        <f t="shared" si="72"/>
        <v>198032.52032520325</v>
      </c>
      <c r="N162" s="10">
        <f t="shared" si="73"/>
        <v>54009.756097560974</v>
      </c>
      <c r="O162" s="10">
        <f t="shared" si="74"/>
        <v>57689.430894308942</v>
      </c>
      <c r="P162" s="10">
        <f t="shared" si="75"/>
        <v>-2040.6504065040651</v>
      </c>
      <c r="Q162" s="10">
        <f t="shared" si="76"/>
        <v>144474.79674796748</v>
      </c>
      <c r="R162" s="10">
        <f t="shared" si="77"/>
        <v>31886.17886178862</v>
      </c>
      <c r="S162" s="13">
        <f t="shared" si="78"/>
        <v>12.641554261520019</v>
      </c>
      <c r="T162" s="13">
        <f t="shared" si="79"/>
        <v>12.196186540256775</v>
      </c>
      <c r="U162" s="14">
        <f t="shared" si="80"/>
        <v>10.896919977701179</v>
      </c>
      <c r="V162" s="14">
        <f t="shared" si="81"/>
        <v>10.962829262309036</v>
      </c>
      <c r="W162" s="14">
        <f t="shared" si="69"/>
        <v>11.880860354353132</v>
      </c>
      <c r="X162" s="14">
        <f t="shared" si="70"/>
        <v>10.369927930366011</v>
      </c>
      <c r="Y162" s="14">
        <f t="shared" si="71"/>
        <v>4.1190371748124726</v>
      </c>
      <c r="Z162">
        <v>154</v>
      </c>
      <c r="AA162" s="14">
        <f t="shared" si="82"/>
        <v>12.651368712015058</v>
      </c>
      <c r="AB162" s="14">
        <f t="shared" si="83"/>
        <v>12.199281308157142</v>
      </c>
      <c r="AC162" s="14">
        <f t="shared" si="84"/>
        <v>10.953479597750519</v>
      </c>
      <c r="AD162" s="14">
        <f t="shared" si="85"/>
        <v>10.960268928555683</v>
      </c>
      <c r="AE162" s="14">
        <f t="shared" si="86"/>
        <v>11.972896914866299</v>
      </c>
      <c r="AF162" s="14">
        <f t="shared" si="87"/>
        <v>10.383999979541521</v>
      </c>
      <c r="AG162" s="14">
        <f t="shared" si="88"/>
        <v>3.6605332086069309</v>
      </c>
      <c r="AH162">
        <f t="shared" si="96"/>
        <v>12.64376892710216</v>
      </c>
      <c r="AI162">
        <v>12.656406310270974</v>
      </c>
      <c r="AJ162">
        <v>12.202802545777038</v>
      </c>
      <c r="AK162">
        <v>10.905836724235815</v>
      </c>
      <c r="AL162">
        <v>11.016954901287933</v>
      </c>
      <c r="AM162">
        <v>11.887170827694012</v>
      </c>
      <c r="AN162">
        <v>10.416340968902267</v>
      </c>
      <c r="AO162">
        <v>4.1185988387192962</v>
      </c>
      <c r="AP162" s="14">
        <f t="shared" si="89"/>
        <v>-1.4852048750954694E-2</v>
      </c>
      <c r="AQ162" s="14">
        <f t="shared" si="90"/>
        <v>-6.6160055202626467E-3</v>
      </c>
      <c r="AR162" s="14">
        <f t="shared" si="91"/>
        <v>-8.9167465346360331E-3</v>
      </c>
      <c r="AS162" s="14">
        <f t="shared" si="92"/>
        <v>-5.4125638978897328E-2</v>
      </c>
      <c r="AT162" s="14">
        <f t="shared" si="93"/>
        <v>-6.3104733408803071E-3</v>
      </c>
      <c r="AU162" s="14">
        <f t="shared" si="94"/>
        <v>-4.6413038536256224E-2</v>
      </c>
      <c r="AV162" s="14">
        <f t="shared" si="95"/>
        <v>4.3833609317633915E-4</v>
      </c>
      <c r="AW162" s="6"/>
      <c r="AX162" s="47"/>
      <c r="AY162" s="12"/>
      <c r="AZ162" s="14"/>
      <c r="BA162" s="14"/>
      <c r="BB162" s="14"/>
      <c r="BC162" s="14"/>
    </row>
    <row r="163" spans="1:55" x14ac:dyDescent="0.2">
      <c r="A163" s="6" t="s">
        <v>293</v>
      </c>
      <c r="B163" s="7">
        <v>193481</v>
      </c>
      <c r="C163" s="7">
        <v>124454</v>
      </c>
      <c r="D163" s="7">
        <v>33745</v>
      </c>
      <c r="E163" s="7">
        <v>35602</v>
      </c>
      <c r="F163" s="7">
        <v>-632</v>
      </c>
      <c r="G163" s="7">
        <v>89851</v>
      </c>
      <c r="H163" s="7">
        <v>20055</v>
      </c>
      <c r="I163" s="7"/>
      <c r="J163" s="7"/>
      <c r="K163" s="11">
        <v>62.1</v>
      </c>
      <c r="L163" s="10">
        <f t="shared" si="68"/>
        <v>311563.60708534619</v>
      </c>
      <c r="M163" s="10">
        <f t="shared" si="72"/>
        <v>200409.01771336552</v>
      </c>
      <c r="N163" s="10">
        <f t="shared" si="73"/>
        <v>54339.77455716586</v>
      </c>
      <c r="O163" s="10">
        <f t="shared" si="74"/>
        <v>57330.11272141707</v>
      </c>
      <c r="P163" s="10">
        <f t="shared" si="75"/>
        <v>-1017.7133655394525</v>
      </c>
      <c r="Q163" s="10">
        <f t="shared" si="76"/>
        <v>144687.60064412237</v>
      </c>
      <c r="R163" s="10">
        <f t="shared" si="77"/>
        <v>32294.685990338163</v>
      </c>
      <c r="S163" s="13">
        <f t="shared" si="78"/>
        <v>12.649358792465089</v>
      </c>
      <c r="T163" s="13">
        <f t="shared" si="79"/>
        <v>12.20811564575013</v>
      </c>
      <c r="U163" s="14">
        <f t="shared" si="80"/>
        <v>10.903011734226165</v>
      </c>
      <c r="V163" s="14">
        <f t="shared" si="81"/>
        <v>10.956581292086037</v>
      </c>
      <c r="W163" s="14">
        <f t="shared" si="69"/>
        <v>11.882332218858975</v>
      </c>
      <c r="X163" s="14">
        <f t="shared" si="70"/>
        <v>10.382657975252812</v>
      </c>
      <c r="Y163" s="14">
        <f t="shared" si="71"/>
        <v>4.1287459889394329</v>
      </c>
      <c r="Z163">
        <v>155</v>
      </c>
      <c r="AA163" s="14">
        <f t="shared" si="82"/>
        <v>12.657362334826303</v>
      </c>
      <c r="AB163" s="14">
        <f t="shared" si="83"/>
        <v>12.205292461129561</v>
      </c>
      <c r="AC163" s="14">
        <f t="shared" si="84"/>
        <v>10.96032108831294</v>
      </c>
      <c r="AD163" s="14">
        <f t="shared" si="85"/>
        <v>10.965894410085706</v>
      </c>
      <c r="AE163" s="14">
        <f t="shared" si="86"/>
        <v>11.978091960527017</v>
      </c>
      <c r="AF163" s="14">
        <f t="shared" si="87"/>
        <v>10.390357802251</v>
      </c>
      <c r="AG163" s="14">
        <f t="shared" si="88"/>
        <v>3.674668300917773</v>
      </c>
      <c r="AH163">
        <f t="shared" si="96"/>
        <v>12.652099693077057</v>
      </c>
      <c r="AI163">
        <v>12.661518021491283</v>
      </c>
      <c r="AJ163">
        <v>12.209598713807758</v>
      </c>
      <c r="AK163">
        <v>10.909764810479617</v>
      </c>
      <c r="AL163">
        <v>11.011780637432489</v>
      </c>
      <c r="AM163">
        <v>11.890471224774958</v>
      </c>
      <c r="AN163">
        <v>10.422959081991404</v>
      </c>
      <c r="AO163">
        <v>4.1261146918743137</v>
      </c>
      <c r="AP163" s="14">
        <f t="shared" si="89"/>
        <v>-1.2159229026194041E-2</v>
      </c>
      <c r="AQ163" s="14">
        <f t="shared" si="90"/>
        <v>-1.4830680576274347E-3</v>
      </c>
      <c r="AR163" s="14">
        <f t="shared" si="91"/>
        <v>-6.75307625345134E-3</v>
      </c>
      <c r="AS163" s="14">
        <f t="shared" si="92"/>
        <v>-5.5199345346451878E-2</v>
      </c>
      <c r="AT163" s="14">
        <f t="shared" si="93"/>
        <v>-8.139005915982267E-3</v>
      </c>
      <c r="AU163" s="14">
        <f t="shared" si="94"/>
        <v>-4.0301106738592551E-2</v>
      </c>
      <c r="AV163" s="14">
        <f t="shared" si="95"/>
        <v>2.6312970651192202E-3</v>
      </c>
      <c r="AW163" s="6"/>
      <c r="AX163" s="47"/>
      <c r="AY163" s="11"/>
      <c r="AZ163" s="14"/>
      <c r="BA163" s="14"/>
      <c r="BB163" s="14"/>
      <c r="BC163" s="14"/>
    </row>
    <row r="164" spans="1:55" x14ac:dyDescent="0.2">
      <c r="A164" s="6" t="s">
        <v>294</v>
      </c>
      <c r="B164" s="8">
        <v>195866</v>
      </c>
      <c r="C164" s="8">
        <v>126344</v>
      </c>
      <c r="D164" s="8">
        <v>34096</v>
      </c>
      <c r="E164" s="8">
        <v>36544</v>
      </c>
      <c r="F164" s="8">
        <v>-119</v>
      </c>
      <c r="G164" s="8">
        <v>90956</v>
      </c>
      <c r="H164" s="8">
        <v>21167</v>
      </c>
      <c r="I164" s="8"/>
      <c r="J164" s="8"/>
      <c r="K164" s="12">
        <v>62.4</v>
      </c>
      <c r="L164" s="10">
        <f t="shared" si="68"/>
        <v>313887.8205128205</v>
      </c>
      <c r="M164" s="10">
        <f t="shared" si="72"/>
        <v>202474.35897435897</v>
      </c>
      <c r="N164" s="10">
        <f t="shared" si="73"/>
        <v>54641.025641025641</v>
      </c>
      <c r="O164" s="10">
        <f t="shared" si="74"/>
        <v>58564.102564102563</v>
      </c>
      <c r="P164" s="10">
        <f t="shared" si="75"/>
        <v>-190.7051282051282</v>
      </c>
      <c r="Q164" s="10">
        <f t="shared" si="76"/>
        <v>145762.82051282053</v>
      </c>
      <c r="R164" s="10">
        <f t="shared" si="77"/>
        <v>33921.474358974359</v>
      </c>
      <c r="S164" s="13">
        <f t="shared" si="78"/>
        <v>12.656790941544696</v>
      </c>
      <c r="T164" s="13">
        <f t="shared" si="79"/>
        <v>12.2183685351626</v>
      </c>
      <c r="U164" s="14">
        <f t="shared" si="80"/>
        <v>10.908540264951109</v>
      </c>
      <c r="V164" s="14">
        <f t="shared" si="81"/>
        <v>10.977877203628392</v>
      </c>
      <c r="W164" s="14">
        <f t="shared" si="69"/>
        <v>11.889736062696391</v>
      </c>
      <c r="X164" s="14">
        <f t="shared" si="70"/>
        <v>10.43180355473288</v>
      </c>
      <c r="Y164" s="14">
        <f t="shared" si="71"/>
        <v>4.133565275375382</v>
      </c>
      <c r="Z164">
        <v>156</v>
      </c>
      <c r="AA164" s="14">
        <f t="shared" si="82"/>
        <v>12.663355957637545</v>
      </c>
      <c r="AB164" s="14">
        <f t="shared" si="83"/>
        <v>12.211303614101981</v>
      </c>
      <c r="AC164" s="14">
        <f t="shared" si="84"/>
        <v>10.967162578875362</v>
      </c>
      <c r="AD164" s="14">
        <f t="shared" si="85"/>
        <v>10.971519891615731</v>
      </c>
      <c r="AE164" s="14">
        <f t="shared" si="86"/>
        <v>11.983287006187735</v>
      </c>
      <c r="AF164" s="14">
        <f t="shared" si="87"/>
        <v>10.396715624960478</v>
      </c>
      <c r="AG164" s="14">
        <f t="shared" si="88"/>
        <v>3.6888033932286159</v>
      </c>
      <c r="AH164">
        <f t="shared" si="96"/>
        <v>12.660657459463268</v>
      </c>
      <c r="AI164">
        <v>12.666988825156714</v>
      </c>
      <c r="AJ164">
        <v>12.216733695413707</v>
      </c>
      <c r="AK164">
        <v>10.913551840485903</v>
      </c>
      <c r="AL164">
        <v>11.007612571039324</v>
      </c>
      <c r="AM164">
        <v>11.89411046824331</v>
      </c>
      <c r="AN164">
        <v>10.430121428809349</v>
      </c>
      <c r="AO164">
        <v>4.1331878760424159</v>
      </c>
      <c r="AP164" s="14">
        <f t="shared" si="89"/>
        <v>-1.0197883612018899E-2</v>
      </c>
      <c r="AQ164" s="14">
        <f t="shared" si="90"/>
        <v>1.6348397488936683E-3</v>
      </c>
      <c r="AR164" s="14">
        <f t="shared" si="91"/>
        <v>-5.0115755347945878E-3</v>
      </c>
      <c r="AS164" s="14">
        <f t="shared" si="92"/>
        <v>-2.9735367410932412E-2</v>
      </c>
      <c r="AT164" s="14">
        <f t="shared" si="93"/>
        <v>-4.3744055469190357E-3</v>
      </c>
      <c r="AU164" s="14">
        <f t="shared" si="94"/>
        <v>1.6821259235317854E-3</v>
      </c>
      <c r="AV164" s="14">
        <f t="shared" si="95"/>
        <v>3.7739933296609962E-4</v>
      </c>
      <c r="AW164" s="6"/>
      <c r="AX164" s="47"/>
      <c r="AY164" s="12"/>
      <c r="AZ164" s="14"/>
      <c r="BA164" s="14"/>
      <c r="BB164" s="14"/>
      <c r="BC164" s="14"/>
    </row>
    <row r="165" spans="1:55" x14ac:dyDescent="0.2">
      <c r="A165" s="6" t="s">
        <v>295</v>
      </c>
      <c r="B165" s="7">
        <v>198814</v>
      </c>
      <c r="C165" s="7">
        <v>127460</v>
      </c>
      <c r="D165" s="7">
        <v>34768</v>
      </c>
      <c r="E165" s="7">
        <v>36790</v>
      </c>
      <c r="F165" s="7">
        <v>-53</v>
      </c>
      <c r="G165" s="7">
        <v>91426</v>
      </c>
      <c r="H165" s="7">
        <v>20948</v>
      </c>
      <c r="I165" s="7"/>
      <c r="J165" s="7"/>
      <c r="K165" s="11">
        <v>62.6</v>
      </c>
      <c r="L165" s="10">
        <f t="shared" si="68"/>
        <v>317594.24920127797</v>
      </c>
      <c r="M165" s="10">
        <f t="shared" si="72"/>
        <v>203610.22364217252</v>
      </c>
      <c r="N165" s="10">
        <f t="shared" si="73"/>
        <v>55539.936102236417</v>
      </c>
      <c r="O165" s="10">
        <f t="shared" si="74"/>
        <v>58769.968051118209</v>
      </c>
      <c r="P165" s="10">
        <f t="shared" si="75"/>
        <v>-84.66453674121405</v>
      </c>
      <c r="Q165" s="10">
        <f t="shared" si="76"/>
        <v>146047.9233226837</v>
      </c>
      <c r="R165" s="10">
        <f t="shared" si="77"/>
        <v>33463.258785942489</v>
      </c>
      <c r="S165" s="13">
        <f t="shared" si="78"/>
        <v>12.66852990114231</v>
      </c>
      <c r="T165" s="13">
        <f t="shared" si="79"/>
        <v>12.223962776750323</v>
      </c>
      <c r="U165" s="14">
        <f t="shared" si="80"/>
        <v>10.924857610378249</v>
      </c>
      <c r="V165" s="14">
        <f t="shared" si="81"/>
        <v>10.981386255980858</v>
      </c>
      <c r="W165" s="14">
        <f t="shared" si="69"/>
        <v>11.891690088767065</v>
      </c>
      <c r="X165" s="14">
        <f t="shared" si="70"/>
        <v>10.418203363281417</v>
      </c>
      <c r="Y165" s="14">
        <f t="shared" si="71"/>
        <v>4.1367652781060524</v>
      </c>
      <c r="Z165">
        <v>157</v>
      </c>
      <c r="AA165" s="14">
        <f t="shared" si="82"/>
        <v>12.66934958044879</v>
      </c>
      <c r="AB165" s="14">
        <f t="shared" si="83"/>
        <v>12.217314767074402</v>
      </c>
      <c r="AC165" s="14">
        <f t="shared" si="84"/>
        <v>10.974004069437783</v>
      </c>
      <c r="AD165" s="14">
        <f t="shared" si="85"/>
        <v>10.977145373145754</v>
      </c>
      <c r="AE165" s="14">
        <f t="shared" si="86"/>
        <v>11.988482051848456</v>
      </c>
      <c r="AF165" s="14">
        <f t="shared" si="87"/>
        <v>10.403073447669955</v>
      </c>
      <c r="AG165" s="14">
        <f t="shared" si="88"/>
        <v>3.702938485539458</v>
      </c>
      <c r="AH165">
        <f t="shared" si="96"/>
        <v>12.669196897641045</v>
      </c>
      <c r="AI165">
        <v>12.672808748344895</v>
      </c>
      <c r="AJ165">
        <v>12.224202256317762</v>
      </c>
      <c r="AK165">
        <v>10.91722611047269</v>
      </c>
      <c r="AL165">
        <v>11.004467679812839</v>
      </c>
      <c r="AM165">
        <v>11.898133792262515</v>
      </c>
      <c r="AN165">
        <v>10.437816523588653</v>
      </c>
      <c r="AO165">
        <v>4.1398601716441323</v>
      </c>
      <c r="AP165" s="14">
        <f t="shared" si="89"/>
        <v>-4.2788472025847568E-3</v>
      </c>
      <c r="AQ165" s="14">
        <f t="shared" si="90"/>
        <v>-2.3947956743874954E-4</v>
      </c>
      <c r="AR165" s="14">
        <f t="shared" si="91"/>
        <v>7.6314999055586696E-3</v>
      </c>
      <c r="AS165" s="14">
        <f t="shared" si="92"/>
        <v>-2.308142383198053E-2</v>
      </c>
      <c r="AT165" s="14">
        <f t="shared" si="93"/>
        <v>-6.4437034954494266E-3</v>
      </c>
      <c r="AU165" s="14">
        <f t="shared" si="94"/>
        <v>-1.9613160307235589E-2</v>
      </c>
      <c r="AV165" s="14">
        <f t="shared" si="95"/>
        <v>-3.0948935380799014E-3</v>
      </c>
      <c r="AW165" s="6"/>
      <c r="AX165" s="47"/>
      <c r="AY165" s="11"/>
      <c r="AZ165" s="14"/>
      <c r="BA165" s="14"/>
      <c r="BB165" s="14"/>
      <c r="BC165" s="14"/>
    </row>
    <row r="166" spans="1:55" x14ac:dyDescent="0.2">
      <c r="A166" s="6" t="s">
        <v>296</v>
      </c>
      <c r="B166" s="8">
        <v>200550</v>
      </c>
      <c r="C166" s="8">
        <v>128547</v>
      </c>
      <c r="D166" s="8">
        <v>34527</v>
      </c>
      <c r="E166" s="8">
        <v>36535</v>
      </c>
      <c r="F166" s="8">
        <v>-642</v>
      </c>
      <c r="G166" s="8">
        <v>91461</v>
      </c>
      <c r="H166" s="8">
        <v>21026</v>
      </c>
      <c r="I166" s="8"/>
      <c r="J166" s="8"/>
      <c r="K166" s="12">
        <v>62.4</v>
      </c>
      <c r="L166" s="10">
        <f t="shared" si="68"/>
        <v>321394.23076923075</v>
      </c>
      <c r="M166" s="10">
        <f t="shared" si="72"/>
        <v>206004.80769230769</v>
      </c>
      <c r="N166" s="10">
        <f t="shared" si="73"/>
        <v>55331.730769230773</v>
      </c>
      <c r="O166" s="10">
        <f t="shared" si="74"/>
        <v>58549.679487179492</v>
      </c>
      <c r="P166" s="10">
        <f t="shared" si="75"/>
        <v>-1028.8461538461538</v>
      </c>
      <c r="Q166" s="10">
        <f t="shared" si="76"/>
        <v>146572.11538461538</v>
      </c>
      <c r="R166" s="10">
        <f t="shared" si="77"/>
        <v>33695.51282051282</v>
      </c>
      <c r="S166" s="13">
        <f t="shared" si="78"/>
        <v>12.680423781810909</v>
      </c>
      <c r="T166" s="13">
        <f t="shared" si="79"/>
        <v>12.235654785811557</v>
      </c>
      <c r="U166" s="14">
        <f t="shared" si="80"/>
        <v>10.92110181624931</v>
      </c>
      <c r="V166" s="14">
        <f t="shared" si="81"/>
        <v>10.977630894838027</v>
      </c>
      <c r="W166" s="14">
        <f t="shared" si="69"/>
        <v>11.895272841506509</v>
      </c>
      <c r="X166" s="14">
        <f t="shared" si="70"/>
        <v>10.425119956748485</v>
      </c>
      <c r="Y166" s="14">
        <f t="shared" si="71"/>
        <v>4.133565275375382</v>
      </c>
      <c r="Z166">
        <v>158</v>
      </c>
      <c r="AA166" s="14">
        <f t="shared" si="82"/>
        <v>12.675343203260033</v>
      </c>
      <c r="AB166" s="14">
        <f t="shared" si="83"/>
        <v>12.223325920046822</v>
      </c>
      <c r="AC166" s="14">
        <f t="shared" si="84"/>
        <v>10.980845560000203</v>
      </c>
      <c r="AD166" s="14">
        <f t="shared" si="85"/>
        <v>10.982770854675779</v>
      </c>
      <c r="AE166" s="14">
        <f t="shared" si="86"/>
        <v>11.993677097509174</v>
      </c>
      <c r="AF166" s="14">
        <f t="shared" si="87"/>
        <v>10.409431270379434</v>
      </c>
      <c r="AG166" s="14">
        <f t="shared" si="88"/>
        <v>3.7170735778503001</v>
      </c>
      <c r="AH166">
        <f t="shared" si="96"/>
        <v>12.677658187559599</v>
      </c>
      <c r="AI166">
        <v>12.678961444456196</v>
      </c>
      <c r="AJ166">
        <v>12.232000184017643</v>
      </c>
      <c r="AK166">
        <v>10.920812784423282</v>
      </c>
      <c r="AL166">
        <v>11.002344356852801</v>
      </c>
      <c r="AM166">
        <v>11.902583696992549</v>
      </c>
      <c r="AN166">
        <v>10.446033931890575</v>
      </c>
      <c r="AO166">
        <v>4.1461735949745764</v>
      </c>
      <c r="AP166" s="14">
        <f t="shared" si="89"/>
        <v>1.462337354713128E-3</v>
      </c>
      <c r="AQ166" s="14">
        <f t="shared" si="90"/>
        <v>3.6546017939134146E-3</v>
      </c>
      <c r="AR166" s="14">
        <f t="shared" si="91"/>
        <v>2.89031826028463E-4</v>
      </c>
      <c r="AS166" s="14">
        <f t="shared" si="92"/>
        <v>-2.4713462014773313E-2</v>
      </c>
      <c r="AT166" s="14">
        <f t="shared" si="93"/>
        <v>-7.3108554860397135E-3</v>
      </c>
      <c r="AU166" s="14">
        <f t="shared" si="94"/>
        <v>-2.0913975142089924E-2</v>
      </c>
      <c r="AV166" s="14">
        <f t="shared" si="95"/>
        <v>-1.2608319599194395E-2</v>
      </c>
      <c r="AW166" s="6"/>
      <c r="AX166" s="47"/>
      <c r="AY166" s="12"/>
      <c r="AZ166" s="14"/>
      <c r="BA166" s="14"/>
      <c r="BB166" s="14"/>
      <c r="BC166" s="14"/>
    </row>
    <row r="167" spans="1:55" x14ac:dyDescent="0.2">
      <c r="A167" s="6" t="s">
        <v>297</v>
      </c>
      <c r="B167" s="7">
        <v>202863</v>
      </c>
      <c r="C167" s="7">
        <v>129953</v>
      </c>
      <c r="D167" s="7">
        <v>35376</v>
      </c>
      <c r="E167" s="7">
        <v>36911</v>
      </c>
      <c r="F167" s="7">
        <v>283</v>
      </c>
      <c r="G167" s="7">
        <v>93024</v>
      </c>
      <c r="H167" s="7">
        <v>21999</v>
      </c>
      <c r="I167" s="7"/>
      <c r="J167" s="7"/>
      <c r="K167" s="11">
        <v>62.5</v>
      </c>
      <c r="L167" s="10">
        <f t="shared" si="68"/>
        <v>324580.8</v>
      </c>
      <c r="M167" s="10">
        <f t="shared" si="72"/>
        <v>207924.8</v>
      </c>
      <c r="N167" s="10">
        <f t="shared" si="73"/>
        <v>56601.599999999999</v>
      </c>
      <c r="O167" s="10">
        <f t="shared" si="74"/>
        <v>59057.599999999999</v>
      </c>
      <c r="P167" s="10">
        <f t="shared" si="75"/>
        <v>452.8</v>
      </c>
      <c r="Q167" s="10">
        <f t="shared" si="76"/>
        <v>148838.39999999999</v>
      </c>
      <c r="R167" s="10">
        <f t="shared" si="77"/>
        <v>35198.400000000001</v>
      </c>
      <c r="S167" s="13">
        <f t="shared" si="78"/>
        <v>12.690289782590478</v>
      </c>
      <c r="T167" s="13">
        <f t="shared" si="79"/>
        <v>12.24493175485113</v>
      </c>
      <c r="U167" s="14">
        <f t="shared" si="80"/>
        <v>10.943792532342963</v>
      </c>
      <c r="V167" s="14">
        <f t="shared" si="81"/>
        <v>10.986268517831519</v>
      </c>
      <c r="W167" s="14">
        <f t="shared" si="69"/>
        <v>11.910616432604337</v>
      </c>
      <c r="X167" s="14">
        <f t="shared" si="70"/>
        <v>10.468755906007646</v>
      </c>
      <c r="Y167" s="14">
        <f t="shared" si="71"/>
        <v>4.1351665567423561</v>
      </c>
      <c r="Z167">
        <v>159</v>
      </c>
      <c r="AA167" s="14">
        <f t="shared" si="82"/>
        <v>12.681336826071277</v>
      </c>
      <c r="AB167" s="14">
        <f t="shared" si="83"/>
        <v>12.229337073019241</v>
      </c>
      <c r="AC167" s="14">
        <f t="shared" si="84"/>
        <v>10.987687050562624</v>
      </c>
      <c r="AD167" s="14">
        <f t="shared" si="85"/>
        <v>10.988396336205803</v>
      </c>
      <c r="AE167" s="14">
        <f t="shared" si="86"/>
        <v>11.998872143169892</v>
      </c>
      <c r="AF167" s="14">
        <f t="shared" si="87"/>
        <v>10.415789093088913</v>
      </c>
      <c r="AG167" s="14">
        <f t="shared" si="88"/>
        <v>3.7312086701611422</v>
      </c>
      <c r="AH167">
        <f t="shared" si="96"/>
        <v>12.685558757577018</v>
      </c>
      <c r="AI167">
        <v>12.685427892611482</v>
      </c>
      <c r="AJ167">
        <v>12.24012311633634</v>
      </c>
      <c r="AK167">
        <v>10.924341796008424</v>
      </c>
      <c r="AL167">
        <v>11.001226569369082</v>
      </c>
      <c r="AM167">
        <v>11.907498655278705</v>
      </c>
      <c r="AN167">
        <v>10.454750961051179</v>
      </c>
      <c r="AO167">
        <v>4.1521682280203995</v>
      </c>
      <c r="AP167" s="14">
        <f t="shared" si="89"/>
        <v>4.8618899789953929E-3</v>
      </c>
      <c r="AQ167" s="14">
        <f t="shared" si="90"/>
        <v>4.8086385147900756E-3</v>
      </c>
      <c r="AR167" s="14">
        <f t="shared" si="91"/>
        <v>1.9450736334539087E-2</v>
      </c>
      <c r="AS167" s="14">
        <f t="shared" si="92"/>
        <v>-1.4958051537563577E-2</v>
      </c>
      <c r="AT167" s="14">
        <f t="shared" si="93"/>
        <v>3.1177773256327868E-3</v>
      </c>
      <c r="AU167" s="14">
        <f t="shared" si="94"/>
        <v>1.4004944956466758E-2</v>
      </c>
      <c r="AV167" s="14">
        <f t="shared" si="95"/>
        <v>-1.7001671278043418E-2</v>
      </c>
      <c r="AW167" s="6"/>
      <c r="AX167" s="47"/>
      <c r="AY167" s="11"/>
      <c r="AZ167" s="14"/>
      <c r="BA167" s="14"/>
      <c r="BB167" s="14"/>
      <c r="BC167" s="14"/>
    </row>
    <row r="168" spans="1:55" x14ac:dyDescent="0.2">
      <c r="A168" s="6" t="s">
        <v>298</v>
      </c>
      <c r="B168" s="8">
        <v>207259</v>
      </c>
      <c r="C168" s="8">
        <v>131701</v>
      </c>
      <c r="D168" s="8">
        <v>35741</v>
      </c>
      <c r="E168" s="8">
        <v>37596</v>
      </c>
      <c r="F168" s="8">
        <v>227</v>
      </c>
      <c r="G168" s="8">
        <v>94125</v>
      </c>
      <c r="H168" s="8">
        <v>22366</v>
      </c>
      <c r="I168" s="8"/>
      <c r="J168" s="8"/>
      <c r="K168" s="12">
        <v>63.4</v>
      </c>
      <c r="L168" s="10">
        <f t="shared" si="68"/>
        <v>326906.94006309152</v>
      </c>
      <c r="M168" s="10">
        <f t="shared" si="72"/>
        <v>207730.28391167193</v>
      </c>
      <c r="N168" s="10">
        <f t="shared" si="73"/>
        <v>56373.817034700318</v>
      </c>
      <c r="O168" s="10">
        <f t="shared" si="74"/>
        <v>59299.68454258675</v>
      </c>
      <c r="P168" s="10">
        <f t="shared" si="75"/>
        <v>358.0441640378549</v>
      </c>
      <c r="Q168" s="10">
        <f t="shared" si="76"/>
        <v>148462.14511041009</v>
      </c>
      <c r="R168" s="10">
        <f t="shared" si="77"/>
        <v>35277.602523659305</v>
      </c>
      <c r="S168" s="13">
        <f t="shared" si="78"/>
        <v>12.697430822413814</v>
      </c>
      <c r="T168" s="13">
        <f t="shared" si="79"/>
        <v>12.243995805261884</v>
      </c>
      <c r="U168" s="14">
        <f t="shared" si="80"/>
        <v>10.939760092721405</v>
      </c>
      <c r="V168" s="14">
        <f t="shared" si="81"/>
        <v>10.990359265285104</v>
      </c>
      <c r="W168" s="14">
        <f t="shared" si="69"/>
        <v>11.908085289647106</v>
      </c>
      <c r="X168" s="14">
        <f t="shared" si="70"/>
        <v>10.471003552133045</v>
      </c>
      <c r="Y168" s="14">
        <f t="shared" si="71"/>
        <v>4.1494638614431798</v>
      </c>
      <c r="Z168">
        <v>160</v>
      </c>
      <c r="AA168" s="14">
        <f t="shared" si="82"/>
        <v>12.68733044888252</v>
      </c>
      <c r="AB168" s="14">
        <f t="shared" si="83"/>
        <v>12.235348225991661</v>
      </c>
      <c r="AC168" s="14">
        <f t="shared" si="84"/>
        <v>10.994528541125046</v>
      </c>
      <c r="AD168" s="14">
        <f t="shared" si="85"/>
        <v>10.994021817735826</v>
      </c>
      <c r="AE168" s="14">
        <f t="shared" si="86"/>
        <v>12.004067188830613</v>
      </c>
      <c r="AF168" s="14">
        <f t="shared" si="87"/>
        <v>10.422146915798391</v>
      </c>
      <c r="AG168" s="14">
        <f t="shared" si="88"/>
        <v>3.7453437624719843</v>
      </c>
      <c r="AH168">
        <f t="shared" si="96"/>
        <v>12.69378692947404</v>
      </c>
      <c r="AI168">
        <v>12.692189985892471</v>
      </c>
      <c r="AJ168">
        <v>12.248568975222963</v>
      </c>
      <c r="AK168">
        <v>10.927843259543753</v>
      </c>
      <c r="AL168">
        <v>11.001082838657798</v>
      </c>
      <c r="AM168">
        <v>11.912912570681595</v>
      </c>
      <c r="AN168">
        <v>10.463931847172063</v>
      </c>
      <c r="AO168">
        <v>4.1578762725685037</v>
      </c>
      <c r="AP168" s="14">
        <f t="shared" si="89"/>
        <v>5.2408365213434394E-3</v>
      </c>
      <c r="AQ168" s="14">
        <f t="shared" si="90"/>
        <v>-4.5731699610787047E-3</v>
      </c>
      <c r="AR168" s="14">
        <f t="shared" si="91"/>
        <v>1.1916833177652464E-2</v>
      </c>
      <c r="AS168" s="14">
        <f t="shared" si="92"/>
        <v>-1.0723573372693807E-2</v>
      </c>
      <c r="AT168" s="14">
        <f t="shared" si="93"/>
        <v>-4.8272810344887063E-3</v>
      </c>
      <c r="AU168" s="14">
        <f t="shared" si="94"/>
        <v>7.0717049609818616E-3</v>
      </c>
      <c r="AV168" s="14">
        <f t="shared" si="95"/>
        <v>-8.4124111253238709E-3</v>
      </c>
      <c r="AW168" s="6"/>
      <c r="AX168" s="47"/>
      <c r="AY168" s="12"/>
      <c r="AZ168" s="14"/>
      <c r="BA168" s="14"/>
      <c r="BB168" s="14"/>
      <c r="BC168" s="14"/>
    </row>
    <row r="169" spans="1:55" x14ac:dyDescent="0.2">
      <c r="A169" s="6" t="s">
        <v>299</v>
      </c>
      <c r="B169" s="7">
        <v>208283</v>
      </c>
      <c r="C169" s="7">
        <v>132925</v>
      </c>
      <c r="D169" s="7">
        <v>35974</v>
      </c>
      <c r="E169" s="7">
        <v>37043</v>
      </c>
      <c r="F169" s="7">
        <v>3137</v>
      </c>
      <c r="G169" s="7">
        <v>94982</v>
      </c>
      <c r="H169" s="7">
        <v>22462</v>
      </c>
      <c r="I169" s="7"/>
      <c r="J169" s="7"/>
      <c r="K169" s="11">
        <v>63.5</v>
      </c>
      <c r="L169" s="10">
        <f t="shared" si="68"/>
        <v>328004.7244094488</v>
      </c>
      <c r="M169" s="10">
        <f t="shared" si="72"/>
        <v>209330.70866141733</v>
      </c>
      <c r="N169" s="10">
        <f t="shared" si="73"/>
        <v>56651.968503937009</v>
      </c>
      <c r="O169" s="10">
        <f t="shared" si="74"/>
        <v>58335.433070866144</v>
      </c>
      <c r="P169" s="10">
        <f t="shared" si="75"/>
        <v>4940.1574803149606</v>
      </c>
      <c r="Q169" s="10">
        <f t="shared" si="76"/>
        <v>149577.95275590551</v>
      </c>
      <c r="R169" s="10">
        <f t="shared" si="77"/>
        <v>35373.228346456694</v>
      </c>
      <c r="S169" s="13">
        <f t="shared" si="78"/>
        <v>12.700783290949893</v>
      </c>
      <c r="T169" s="13">
        <f t="shared" si="79"/>
        <v>12.251670618461985</v>
      </c>
      <c r="U169" s="14">
        <f t="shared" si="80"/>
        <v>10.944682014377362</v>
      </c>
      <c r="V169" s="14">
        <f t="shared" si="81"/>
        <v>10.973964959090281</v>
      </c>
      <c r="W169" s="14">
        <f t="shared" si="69"/>
        <v>11.915572959035506</v>
      </c>
      <c r="X169" s="14">
        <f t="shared" si="70"/>
        <v>10.473710551612427</v>
      </c>
      <c r="Y169" s="14">
        <f t="shared" si="71"/>
        <v>4.1510399058986458</v>
      </c>
      <c r="Z169">
        <v>161</v>
      </c>
      <c r="AA169" s="14">
        <f t="shared" si="82"/>
        <v>12.693324071693764</v>
      </c>
      <c r="AB169" s="14">
        <f t="shared" si="83"/>
        <v>12.241359378964082</v>
      </c>
      <c r="AC169" s="14">
        <f t="shared" si="84"/>
        <v>11.001370031687467</v>
      </c>
      <c r="AD169" s="14">
        <f t="shared" si="85"/>
        <v>10.999647299265851</v>
      </c>
      <c r="AE169" s="14">
        <f t="shared" si="86"/>
        <v>12.009262234491331</v>
      </c>
      <c r="AF169" s="14">
        <f t="shared" si="87"/>
        <v>10.42850473850787</v>
      </c>
      <c r="AG169" s="14">
        <f t="shared" si="88"/>
        <v>3.7594788547828264</v>
      </c>
      <c r="AH169">
        <f t="shared" si="96"/>
        <v>12.700497742868864</v>
      </c>
      <c r="AI169">
        <v>12.699232656062113</v>
      </c>
      <c r="AJ169">
        <v>12.257338688025694</v>
      </c>
      <c r="AK169">
        <v>10.931359446055117</v>
      </c>
      <c r="AL169">
        <v>11.00187233723285</v>
      </c>
      <c r="AM169">
        <v>11.918861295372665</v>
      </c>
      <c r="AN169">
        <v>10.473549579445427</v>
      </c>
      <c r="AO169">
        <v>4.1633193043612424</v>
      </c>
      <c r="AP169" s="14">
        <f t="shared" si="89"/>
        <v>1.5506348877796228E-3</v>
      </c>
      <c r="AQ169" s="14">
        <f t="shared" si="90"/>
        <v>-5.6680695637094658E-3</v>
      </c>
      <c r="AR169" s="14">
        <f t="shared" si="91"/>
        <v>1.3322568322244877E-2</v>
      </c>
      <c r="AS169" s="14">
        <f t="shared" si="92"/>
        <v>-2.7907378142568717E-2</v>
      </c>
      <c r="AT169" s="14">
        <f t="shared" si="93"/>
        <v>-3.2883363371585261E-3</v>
      </c>
      <c r="AU169" s="14">
        <f t="shared" si="94"/>
        <v>1.6097216700039496E-4</v>
      </c>
      <c r="AV169" s="14">
        <f t="shared" si="95"/>
        <v>-1.2279398462596625E-2</v>
      </c>
      <c r="AW169" s="6"/>
      <c r="AX169" s="47"/>
      <c r="AY169" s="11"/>
      <c r="AZ169" s="14"/>
      <c r="BA169" s="14"/>
      <c r="BB169" s="14"/>
      <c r="BC169" s="14"/>
    </row>
    <row r="170" spans="1:55" x14ac:dyDescent="0.2">
      <c r="A170" s="6" t="s">
        <v>300</v>
      </c>
      <c r="B170" s="8">
        <v>210739</v>
      </c>
      <c r="C170" s="8">
        <v>134942</v>
      </c>
      <c r="D170" s="8">
        <v>36355</v>
      </c>
      <c r="E170" s="8">
        <v>37815</v>
      </c>
      <c r="F170" s="8">
        <v>-571</v>
      </c>
      <c r="G170" s="8">
        <v>96207</v>
      </c>
      <c r="H170" s="8">
        <v>23525</v>
      </c>
      <c r="I170" s="8"/>
      <c r="J170" s="8"/>
      <c r="K170" s="12">
        <v>64</v>
      </c>
      <c r="L170" s="10">
        <f t="shared" si="68"/>
        <v>329279.6875</v>
      </c>
      <c r="M170" s="10">
        <f t="shared" si="72"/>
        <v>210846.875</v>
      </c>
      <c r="N170" s="10">
        <f t="shared" si="73"/>
        <v>56804.6875</v>
      </c>
      <c r="O170" s="10">
        <f t="shared" si="74"/>
        <v>59085.9375</v>
      </c>
      <c r="P170" s="10">
        <f t="shared" si="75"/>
        <v>-892.1875</v>
      </c>
      <c r="Q170" s="10">
        <f t="shared" si="76"/>
        <v>150323.4375</v>
      </c>
      <c r="R170" s="10">
        <f t="shared" si="77"/>
        <v>36757.8125</v>
      </c>
      <c r="S170" s="13">
        <f t="shared" si="78"/>
        <v>12.704662782587041</v>
      </c>
      <c r="T170" s="13">
        <f t="shared" si="79"/>
        <v>12.258887438102105</v>
      </c>
      <c r="U170" s="14">
        <f t="shared" si="80"/>
        <v>10.947374127712576</v>
      </c>
      <c r="V170" s="14">
        <f t="shared" si="81"/>
        <v>10.986748230918549</v>
      </c>
      <c r="W170" s="14">
        <f t="shared" si="69"/>
        <v>11.920544501707733</v>
      </c>
      <c r="X170" s="14">
        <f t="shared" si="70"/>
        <v>10.512106067082</v>
      </c>
      <c r="Y170" s="14">
        <f t="shared" si="71"/>
        <v>4.1588830833596715</v>
      </c>
      <c r="Z170">
        <v>162</v>
      </c>
      <c r="AA170" s="14">
        <f t="shared" si="82"/>
        <v>12.699317694505007</v>
      </c>
      <c r="AB170" s="14">
        <f t="shared" si="83"/>
        <v>12.247370531936502</v>
      </c>
      <c r="AC170" s="14">
        <f t="shared" si="84"/>
        <v>11.008211522249887</v>
      </c>
      <c r="AD170" s="14">
        <f t="shared" si="85"/>
        <v>11.005272780795874</v>
      </c>
      <c r="AE170" s="14">
        <f t="shared" si="86"/>
        <v>12.014457280152049</v>
      </c>
      <c r="AF170" s="14">
        <f t="shared" si="87"/>
        <v>10.434862561217347</v>
      </c>
      <c r="AG170" s="14">
        <f t="shared" si="88"/>
        <v>3.7736139470936694</v>
      </c>
      <c r="AH170">
        <f t="shared" si="96"/>
        <v>12.70650135193033</v>
      </c>
      <c r="AI170">
        <v>12.70654411040619</v>
      </c>
      <c r="AJ170">
        <v>12.266430323861496</v>
      </c>
      <c r="AK170">
        <v>10.9349400745891</v>
      </c>
      <c r="AL170">
        <v>11.003547535374789</v>
      </c>
      <c r="AM170">
        <v>11.925377664472714</v>
      </c>
      <c r="AN170">
        <v>10.483581566879074</v>
      </c>
      <c r="AO170">
        <v>4.1685136413840169</v>
      </c>
      <c r="AP170" s="14">
        <f t="shared" si="89"/>
        <v>-1.881327819148737E-3</v>
      </c>
      <c r="AQ170" s="14">
        <f t="shared" si="90"/>
        <v>-7.5428857593902165E-3</v>
      </c>
      <c r="AR170" s="14">
        <f t="shared" si="91"/>
        <v>1.2434053123476119E-2</v>
      </c>
      <c r="AS170" s="14">
        <f t="shared" si="92"/>
        <v>-1.6799304456240449E-2</v>
      </c>
      <c r="AT170" s="14">
        <f t="shared" si="93"/>
        <v>-4.83316276498158E-3</v>
      </c>
      <c r="AU170" s="14">
        <f t="shared" si="94"/>
        <v>2.8524500202925296E-2</v>
      </c>
      <c r="AV170" s="14">
        <f t="shared" si="95"/>
        <v>-9.6305580243454258E-3</v>
      </c>
      <c r="AW170" s="6"/>
      <c r="AX170" s="47"/>
      <c r="AY170" s="12"/>
      <c r="AZ170" s="14"/>
      <c r="BA170" s="14"/>
      <c r="BB170" s="14"/>
      <c r="BC170" s="14"/>
    </row>
    <row r="171" spans="1:55" x14ac:dyDescent="0.2">
      <c r="A171" s="6" t="s">
        <v>301</v>
      </c>
      <c r="B171" s="7">
        <v>214461</v>
      </c>
      <c r="C171" s="7">
        <v>137251</v>
      </c>
      <c r="D171" s="7">
        <v>36452</v>
      </c>
      <c r="E171" s="7">
        <v>38723</v>
      </c>
      <c r="F171" s="7">
        <v>-934</v>
      </c>
      <c r="G171" s="7">
        <v>97087</v>
      </c>
      <c r="H171" s="7">
        <v>23502</v>
      </c>
      <c r="I171" s="7"/>
      <c r="J171" s="7"/>
      <c r="K171" s="11">
        <v>64.5</v>
      </c>
      <c r="L171" s="10">
        <f t="shared" si="68"/>
        <v>332497.67441860464</v>
      </c>
      <c r="M171" s="10">
        <f t="shared" si="72"/>
        <v>212792.24806201551</v>
      </c>
      <c r="N171" s="10">
        <f t="shared" si="73"/>
        <v>56514.728682170542</v>
      </c>
      <c r="O171" s="10">
        <f t="shared" si="74"/>
        <v>60035.65891472868</v>
      </c>
      <c r="P171" s="10">
        <f t="shared" si="75"/>
        <v>-1448.062015503876</v>
      </c>
      <c r="Q171" s="10">
        <f t="shared" si="76"/>
        <v>150522.48062015505</v>
      </c>
      <c r="R171" s="10">
        <f t="shared" si="77"/>
        <v>36437.20930232558</v>
      </c>
      <c r="S171" s="13">
        <f t="shared" si="78"/>
        <v>12.714388144823825</v>
      </c>
      <c r="T171" s="13">
        <f t="shared" si="79"/>
        <v>12.268071607506098</v>
      </c>
      <c r="U171" s="14">
        <f t="shared" si="80"/>
        <v>10.942256567802382</v>
      </c>
      <c r="V171" s="14">
        <f t="shared" si="81"/>
        <v>11.002693979914351</v>
      </c>
      <c r="W171" s="14">
        <f t="shared" si="69"/>
        <v>11.921867724907443</v>
      </c>
      <c r="X171" s="14">
        <f t="shared" si="70"/>
        <v>10.503345765080251</v>
      </c>
      <c r="Y171" s="14">
        <f t="shared" si="71"/>
        <v>4.1666652238017265</v>
      </c>
      <c r="Z171">
        <v>163</v>
      </c>
      <c r="AA171" s="14">
        <f t="shared" si="82"/>
        <v>12.705311317316252</v>
      </c>
      <c r="AB171" s="14">
        <f t="shared" si="83"/>
        <v>12.253381684908922</v>
      </c>
      <c r="AC171" s="14">
        <f t="shared" si="84"/>
        <v>11.015053012812309</v>
      </c>
      <c r="AD171" s="14">
        <f t="shared" si="85"/>
        <v>11.010898262325899</v>
      </c>
      <c r="AE171" s="14">
        <f t="shared" si="86"/>
        <v>12.019652325812769</v>
      </c>
      <c r="AF171" s="14">
        <f t="shared" si="87"/>
        <v>10.441220383926826</v>
      </c>
      <c r="AG171" s="14">
        <f t="shared" si="88"/>
        <v>3.7877490394045115</v>
      </c>
      <c r="AH171">
        <f t="shared" si="96"/>
        <v>12.711502507451765</v>
      </c>
      <c r="AI171">
        <v>12.714113525357286</v>
      </c>
      <c r="AJ171">
        <v>12.275838409303848</v>
      </c>
      <c r="AK171">
        <v>10.938643190797491</v>
      </c>
      <c r="AL171">
        <v>11.006043461252823</v>
      </c>
      <c r="AM171">
        <v>11.93249245789233</v>
      </c>
      <c r="AN171">
        <v>10.49400531908841</v>
      </c>
      <c r="AO171">
        <v>4.1734679269981889</v>
      </c>
      <c r="AP171" s="14">
        <f t="shared" si="89"/>
        <v>2.746194665395052E-4</v>
      </c>
      <c r="AQ171" s="14">
        <f t="shared" si="90"/>
        <v>-7.7668017977501336E-3</v>
      </c>
      <c r="AR171" s="14">
        <f t="shared" si="91"/>
        <v>3.6133770048909497E-3</v>
      </c>
      <c r="AS171" s="14">
        <f t="shared" si="92"/>
        <v>-3.3494813384713495E-3</v>
      </c>
      <c r="AT171" s="14">
        <f t="shared" si="93"/>
        <v>-1.0624732984886975E-2</v>
      </c>
      <c r="AU171" s="14">
        <f t="shared" si="94"/>
        <v>9.3404459918406957E-3</v>
      </c>
      <c r="AV171" s="14">
        <f t="shared" si="95"/>
        <v>-6.8027031964623674E-3</v>
      </c>
      <c r="AW171" s="6"/>
      <c r="AX171" s="47"/>
      <c r="AY171" s="11"/>
      <c r="AZ171" s="14"/>
      <c r="BA171" s="14"/>
      <c r="BB171" s="14"/>
      <c r="BC171" s="14"/>
    </row>
    <row r="172" spans="1:55" x14ac:dyDescent="0.2">
      <c r="A172" s="6" t="s">
        <v>302</v>
      </c>
      <c r="B172" s="8">
        <v>216698</v>
      </c>
      <c r="C172" s="8">
        <v>139304</v>
      </c>
      <c r="D172" s="8">
        <v>36966</v>
      </c>
      <c r="E172" s="8">
        <v>39723</v>
      </c>
      <c r="F172" s="8">
        <v>685</v>
      </c>
      <c r="G172" s="8">
        <v>98565</v>
      </c>
      <c r="H172" s="8">
        <v>23998</v>
      </c>
      <c r="I172" s="8"/>
      <c r="J172" s="8"/>
      <c r="K172" s="12">
        <v>65.099999999999994</v>
      </c>
      <c r="L172" s="10">
        <f t="shared" si="68"/>
        <v>332869.4316436252</v>
      </c>
      <c r="M172" s="10">
        <f t="shared" si="72"/>
        <v>213984.6390168971</v>
      </c>
      <c r="N172" s="10">
        <f t="shared" si="73"/>
        <v>56783.410138248852</v>
      </c>
      <c r="O172" s="10">
        <f t="shared" si="74"/>
        <v>61018.433179723506</v>
      </c>
      <c r="P172" s="10">
        <f t="shared" si="75"/>
        <v>1052.2273425499234</v>
      </c>
      <c r="Q172" s="10">
        <f t="shared" si="76"/>
        <v>151405.52995391705</v>
      </c>
      <c r="R172" s="10">
        <f t="shared" si="77"/>
        <v>36863.287250384026</v>
      </c>
      <c r="S172" s="13">
        <f t="shared" si="78"/>
        <v>12.715505594906096</v>
      </c>
      <c r="T172" s="13">
        <f t="shared" si="79"/>
        <v>12.273659511132786</v>
      </c>
      <c r="U172" s="14">
        <f t="shared" si="80"/>
        <v>10.946999487016194</v>
      </c>
      <c r="V172" s="14">
        <f t="shared" si="81"/>
        <v>11.018931280781434</v>
      </c>
      <c r="W172" s="14">
        <f t="shared" si="69"/>
        <v>11.927717144773645</v>
      </c>
      <c r="X172" s="14">
        <f t="shared" si="70"/>
        <v>10.514971409297901</v>
      </c>
      <c r="Y172" s="14">
        <f t="shared" si="71"/>
        <v>4.1759245492145238</v>
      </c>
      <c r="Z172">
        <v>164</v>
      </c>
      <c r="AA172" s="14">
        <f t="shared" si="82"/>
        <v>12.711304940127494</v>
      </c>
      <c r="AB172" s="14">
        <f t="shared" si="83"/>
        <v>12.259392837881343</v>
      </c>
      <c r="AC172" s="14">
        <f t="shared" si="84"/>
        <v>11.02189450337473</v>
      </c>
      <c r="AD172" s="14">
        <f t="shared" si="85"/>
        <v>11.016523743855922</v>
      </c>
      <c r="AE172" s="14">
        <f t="shared" si="86"/>
        <v>12.024847371473488</v>
      </c>
      <c r="AF172" s="14">
        <f t="shared" si="87"/>
        <v>10.447578206636305</v>
      </c>
      <c r="AG172" s="14">
        <f t="shared" si="88"/>
        <v>3.8018841317153536</v>
      </c>
      <c r="AH172">
        <f t="shared" si="96"/>
        <v>12.717196028532578</v>
      </c>
      <c r="AI172">
        <v>12.721928901518098</v>
      </c>
      <c r="AJ172">
        <v>12.285552756622634</v>
      </c>
      <c r="AK172">
        <v>10.942534611615276</v>
      </c>
      <c r="AL172">
        <v>11.009284643470872</v>
      </c>
      <c r="AM172">
        <v>11.940233434815372</v>
      </c>
      <c r="AN172">
        <v>10.504816173501467</v>
      </c>
      <c r="AO172">
        <v>4.1781847854663541</v>
      </c>
      <c r="AP172" s="14">
        <f t="shared" si="89"/>
        <v>-6.4233066120014115E-3</v>
      </c>
      <c r="AQ172" s="14">
        <f t="shared" si="90"/>
        <v>-1.1893245489847715E-2</v>
      </c>
      <c r="AR172" s="14">
        <f t="shared" si="91"/>
        <v>4.4648754009184444E-3</v>
      </c>
      <c r="AS172" s="14">
        <f t="shared" si="92"/>
        <v>9.6466373105617009E-3</v>
      </c>
      <c r="AT172" s="14">
        <f t="shared" si="93"/>
        <v>-1.2516290041727274E-2</v>
      </c>
      <c r="AU172" s="14">
        <f t="shared" si="94"/>
        <v>1.015523579643407E-2</v>
      </c>
      <c r="AV172" s="14">
        <f t="shared" si="95"/>
        <v>-2.2602362518302499E-3</v>
      </c>
      <c r="AW172" s="6"/>
      <c r="AX172" s="47"/>
      <c r="AY172" s="12"/>
      <c r="AZ172" s="14"/>
      <c r="BA172" s="14"/>
      <c r="BB172" s="14"/>
      <c r="BC172" s="14"/>
    </row>
    <row r="173" spans="1:55" x14ac:dyDescent="0.2">
      <c r="A173" s="6" t="s">
        <v>303</v>
      </c>
      <c r="B173" s="7">
        <v>220219</v>
      </c>
      <c r="C173" s="7">
        <v>142091</v>
      </c>
      <c r="D173" s="7">
        <v>38189</v>
      </c>
      <c r="E173" s="7">
        <v>41230</v>
      </c>
      <c r="F173" s="7">
        <v>-564</v>
      </c>
      <c r="G173" s="7">
        <v>99401</v>
      </c>
      <c r="H173" s="7">
        <v>24047</v>
      </c>
      <c r="I173" s="7"/>
      <c r="J173" s="7"/>
      <c r="K173" s="11">
        <v>65.7</v>
      </c>
      <c r="L173" s="10">
        <f t="shared" si="68"/>
        <v>335188.73668188736</v>
      </c>
      <c r="M173" s="10">
        <f t="shared" si="72"/>
        <v>216272.4505327245</v>
      </c>
      <c r="N173" s="10">
        <f t="shared" si="73"/>
        <v>58126.331811263313</v>
      </c>
      <c r="O173" s="10">
        <f t="shared" si="74"/>
        <v>62754.946727549468</v>
      </c>
      <c r="P173" s="10">
        <f t="shared" si="75"/>
        <v>-858.44748858447485</v>
      </c>
      <c r="Q173" s="10">
        <f t="shared" si="76"/>
        <v>151295.2815829528</v>
      </c>
      <c r="R173" s="10">
        <f t="shared" si="77"/>
        <v>36601.217656012173</v>
      </c>
      <c r="S173" s="13">
        <f t="shared" si="78"/>
        <v>12.722449045241166</v>
      </c>
      <c r="T173" s="13">
        <f t="shared" si="79"/>
        <v>12.28429423689783</v>
      </c>
      <c r="U173" s="14">
        <f t="shared" si="80"/>
        <v>10.970374055509112</v>
      </c>
      <c r="V173" s="14">
        <f t="shared" si="81"/>
        <v>11.046992686198472</v>
      </c>
      <c r="W173" s="14">
        <f t="shared" si="69"/>
        <v>11.92698871345376</v>
      </c>
      <c r="X173" s="14">
        <f t="shared" si="70"/>
        <v>10.507836788125998</v>
      </c>
      <c r="Y173" s="14">
        <f t="shared" si="71"/>
        <v>4.1850989254905651</v>
      </c>
      <c r="Z173">
        <v>165</v>
      </c>
      <c r="AA173" s="14">
        <f t="shared" si="82"/>
        <v>12.717298562938739</v>
      </c>
      <c r="AB173" s="14">
        <f t="shared" si="83"/>
        <v>12.265403990853763</v>
      </c>
      <c r="AC173" s="14">
        <f t="shared" si="84"/>
        <v>11.028735993937151</v>
      </c>
      <c r="AD173" s="14">
        <f t="shared" si="85"/>
        <v>11.022149225385945</v>
      </c>
      <c r="AE173" s="14">
        <f t="shared" si="86"/>
        <v>12.030042417134208</v>
      </c>
      <c r="AF173" s="14">
        <f t="shared" si="87"/>
        <v>10.453936029345783</v>
      </c>
      <c r="AG173" s="14">
        <f t="shared" si="88"/>
        <v>3.8160192240261956</v>
      </c>
      <c r="AH173">
        <f t="shared" si="96"/>
        <v>12.724198720410971</v>
      </c>
      <c r="AI173">
        <v>12.729978411128492</v>
      </c>
      <c r="AJ173">
        <v>12.295558323836614</v>
      </c>
      <c r="AK173">
        <v>10.946682412338072</v>
      </c>
      <c r="AL173">
        <v>11.013193517207025</v>
      </c>
      <c r="AM173">
        <v>11.948621713967587</v>
      </c>
      <c r="AN173">
        <v>10.516015305325023</v>
      </c>
      <c r="AO173">
        <v>4.1826625893616116</v>
      </c>
      <c r="AP173" s="14">
        <f t="shared" si="89"/>
        <v>-7.5293658873256675E-3</v>
      </c>
      <c r="AQ173" s="14">
        <f t="shared" si="90"/>
        <v>-1.126408693878389E-2</v>
      </c>
      <c r="AR173" s="14">
        <f t="shared" si="91"/>
        <v>2.3691643171039445E-2</v>
      </c>
      <c r="AS173" s="14">
        <f t="shared" si="92"/>
        <v>3.3799168991446749E-2</v>
      </c>
      <c r="AT173" s="14">
        <f t="shared" si="93"/>
        <v>-2.1633000513826772E-2</v>
      </c>
      <c r="AU173" s="14">
        <f t="shared" si="94"/>
        <v>-8.1785171990258476E-3</v>
      </c>
      <c r="AV173" s="14">
        <f t="shared" si="95"/>
        <v>2.4363361289534424E-3</v>
      </c>
      <c r="AW173" s="6"/>
      <c r="AX173" s="47"/>
      <c r="AY173" s="11"/>
      <c r="AZ173" s="14"/>
      <c r="BA173" s="14"/>
      <c r="BB173" s="14"/>
      <c r="BC173" s="14"/>
    </row>
    <row r="174" spans="1:55" x14ac:dyDescent="0.2">
      <c r="A174" s="6" t="s">
        <v>304</v>
      </c>
      <c r="B174" s="8">
        <v>224881</v>
      </c>
      <c r="C174" s="8">
        <v>144839</v>
      </c>
      <c r="D174" s="8">
        <v>37623</v>
      </c>
      <c r="E174" s="8">
        <v>43051</v>
      </c>
      <c r="F174" s="8">
        <v>166</v>
      </c>
      <c r="G174" s="8">
        <v>100733</v>
      </c>
      <c r="H174" s="8">
        <v>24179</v>
      </c>
      <c r="I174" s="8"/>
      <c r="J174" s="8"/>
      <c r="K174" s="12">
        <v>66.900000000000006</v>
      </c>
      <c r="L174" s="10">
        <f t="shared" si="68"/>
        <v>336144.9925261584</v>
      </c>
      <c r="M174" s="10">
        <f t="shared" si="72"/>
        <v>216500.74738415543</v>
      </c>
      <c r="N174" s="10">
        <f t="shared" si="73"/>
        <v>56237.668161434973</v>
      </c>
      <c r="O174" s="10">
        <f t="shared" si="74"/>
        <v>64351.270553064271</v>
      </c>
      <c r="P174" s="10">
        <f t="shared" si="75"/>
        <v>248.13153961136021</v>
      </c>
      <c r="Q174" s="10">
        <f t="shared" si="76"/>
        <v>150572.4962630792</v>
      </c>
      <c r="R174" s="10">
        <f t="shared" si="77"/>
        <v>36142.002989536617</v>
      </c>
      <c r="S174" s="13">
        <f t="shared" si="78"/>
        <v>12.725297871240514</v>
      </c>
      <c r="T174" s="13">
        <f t="shared" si="79"/>
        <v>12.285349278539533</v>
      </c>
      <c r="U174" s="14">
        <f t="shared" si="80"/>
        <v>10.937342063346067</v>
      </c>
      <c r="V174" s="14">
        <f t="shared" si="81"/>
        <v>11.072111957243717</v>
      </c>
      <c r="W174" s="14">
        <f t="shared" si="69"/>
        <v>11.922199949934257</v>
      </c>
      <c r="X174" s="14">
        <f t="shared" si="70"/>
        <v>10.49521098567452</v>
      </c>
      <c r="Y174" s="14">
        <f t="shared" si="71"/>
        <v>4.203198967134183</v>
      </c>
      <c r="Z174">
        <v>166</v>
      </c>
      <c r="AA174" s="14">
        <f t="shared" si="82"/>
        <v>12.723292185749981</v>
      </c>
      <c r="AB174" s="14">
        <f t="shared" si="83"/>
        <v>12.271415143826182</v>
      </c>
      <c r="AC174" s="14">
        <f t="shared" si="84"/>
        <v>11.035577484499573</v>
      </c>
      <c r="AD174" s="14">
        <f t="shared" si="85"/>
        <v>11.02777470691597</v>
      </c>
      <c r="AE174" s="14">
        <f t="shared" si="86"/>
        <v>12.035237462794926</v>
      </c>
      <c r="AF174" s="14">
        <f t="shared" si="87"/>
        <v>10.460293852055262</v>
      </c>
      <c r="AG174" s="14">
        <f t="shared" si="88"/>
        <v>3.8301543163370377</v>
      </c>
      <c r="AH174">
        <f t="shared" si="96"/>
        <v>12.733458022636082</v>
      </c>
      <c r="AI174">
        <v>12.738246211861703</v>
      </c>
      <c r="AJ174">
        <v>12.305832635686119</v>
      </c>
      <c r="AK174">
        <v>10.951157458808623</v>
      </c>
      <c r="AL174">
        <v>11.017698546787688</v>
      </c>
      <c r="AM174">
        <v>11.957670591393443</v>
      </c>
      <c r="AN174">
        <v>10.527610236788231</v>
      </c>
      <c r="AO174">
        <v>4.1868982986094041</v>
      </c>
      <c r="AP174" s="14">
        <f t="shared" si="89"/>
        <v>-1.2948340621189658E-2</v>
      </c>
      <c r="AQ174" s="14">
        <f t="shared" si="90"/>
        <v>-2.0483357146586556E-2</v>
      </c>
      <c r="AR174" s="14">
        <f t="shared" si="91"/>
        <v>-1.3815395462556168E-2</v>
      </c>
      <c r="AS174" s="14">
        <f t="shared" si="92"/>
        <v>5.4413410456028544E-2</v>
      </c>
      <c r="AT174" s="14">
        <f t="shared" si="93"/>
        <v>-3.5470641459186325E-2</v>
      </c>
      <c r="AU174" s="14">
        <f t="shared" si="94"/>
        <v>-3.2399251113711003E-2</v>
      </c>
      <c r="AV174" s="14">
        <f t="shared" si="95"/>
        <v>1.630066852477885E-2</v>
      </c>
      <c r="AW174" s="6"/>
      <c r="AX174" s="47"/>
      <c r="AY174" s="12"/>
      <c r="AZ174" s="14"/>
      <c r="BA174" s="14"/>
      <c r="BB174" s="14"/>
      <c r="BC174" s="14"/>
    </row>
    <row r="175" spans="1:55" x14ac:dyDescent="0.2">
      <c r="A175" s="6" t="s">
        <v>305</v>
      </c>
      <c r="B175" s="7">
        <v>229294</v>
      </c>
      <c r="C175" s="7">
        <v>147270</v>
      </c>
      <c r="D175" s="7">
        <v>37783</v>
      </c>
      <c r="E175" s="7">
        <v>42933</v>
      </c>
      <c r="F175" s="7">
        <v>692</v>
      </c>
      <c r="G175" s="7">
        <v>102145</v>
      </c>
      <c r="H175" s="7">
        <v>24442</v>
      </c>
      <c r="I175" s="7"/>
      <c r="J175" s="7"/>
      <c r="K175" s="11">
        <v>67.400000000000006</v>
      </c>
      <c r="L175" s="10">
        <f t="shared" si="68"/>
        <v>340198.81305637979</v>
      </c>
      <c r="M175" s="10">
        <f t="shared" si="72"/>
        <v>218501.4836795252</v>
      </c>
      <c r="N175" s="10">
        <f t="shared" si="73"/>
        <v>56057.863501483676</v>
      </c>
      <c r="O175" s="10">
        <f t="shared" si="74"/>
        <v>63698.813056379819</v>
      </c>
      <c r="P175" s="10">
        <f t="shared" si="75"/>
        <v>1026.7062314540058</v>
      </c>
      <c r="Q175" s="10">
        <f t="shared" si="76"/>
        <v>151550.44510385755</v>
      </c>
      <c r="R175" s="10">
        <f t="shared" si="77"/>
        <v>36264.094955489614</v>
      </c>
      <c r="S175" s="13">
        <f t="shared" si="78"/>
        <v>12.737285469979494</v>
      </c>
      <c r="T175" s="13">
        <f t="shared" si="79"/>
        <v>12.294548083790037</v>
      </c>
      <c r="U175" s="14">
        <f t="shared" si="80"/>
        <v>10.934139713066454</v>
      </c>
      <c r="V175" s="14">
        <f t="shared" si="81"/>
        <v>11.061921208048815</v>
      </c>
      <c r="W175" s="14">
        <f t="shared" si="69"/>
        <v>11.928673819491584</v>
      </c>
      <c r="X175" s="14">
        <f t="shared" si="70"/>
        <v>10.498583411067775</v>
      </c>
      <c r="Y175" s="14">
        <f t="shared" si="71"/>
        <v>4.2106450179182611</v>
      </c>
      <c r="Z175">
        <v>167</v>
      </c>
      <c r="AA175" s="14">
        <f t="shared" si="82"/>
        <v>12.729285808561226</v>
      </c>
      <c r="AB175" s="14">
        <f t="shared" si="83"/>
        <v>12.277426296798602</v>
      </c>
      <c r="AC175" s="14">
        <f t="shared" si="84"/>
        <v>11.042418975061993</v>
      </c>
      <c r="AD175" s="14">
        <f t="shared" si="85"/>
        <v>11.033400188445993</v>
      </c>
      <c r="AE175" s="14">
        <f t="shared" si="86"/>
        <v>12.040432508455645</v>
      </c>
      <c r="AF175" s="14">
        <f t="shared" si="87"/>
        <v>10.466651674764741</v>
      </c>
      <c r="AG175" s="14">
        <f t="shared" si="88"/>
        <v>3.8442894086478798</v>
      </c>
      <c r="AH175">
        <f t="shared" si="96"/>
        <v>12.742502846363028</v>
      </c>
      <c r="AI175">
        <v>12.746711755537286</v>
      </c>
      <c r="AJ175">
        <v>12.316346176857142</v>
      </c>
      <c r="AK175">
        <v>10.956045424146655</v>
      </c>
      <c r="AL175">
        <v>11.022749321019889</v>
      </c>
      <c r="AM175">
        <v>11.96737984251209</v>
      </c>
      <c r="AN175">
        <v>10.539603378546991</v>
      </c>
      <c r="AO175">
        <v>4.1908903958452539</v>
      </c>
      <c r="AP175" s="14">
        <f t="shared" si="89"/>
        <v>-9.4262855577920135E-3</v>
      </c>
      <c r="AQ175" s="14">
        <f t="shared" si="90"/>
        <v>-2.1798093067104674E-2</v>
      </c>
      <c r="AR175" s="14">
        <f t="shared" si="91"/>
        <v>-2.1905711080201229E-2</v>
      </c>
      <c r="AS175" s="14">
        <f t="shared" si="92"/>
        <v>3.9171887028926378E-2</v>
      </c>
      <c r="AT175" s="14">
        <f t="shared" si="93"/>
        <v>-3.8706023020505853E-2</v>
      </c>
      <c r="AU175" s="14">
        <f t="shared" si="94"/>
        <v>-4.1019967479215325E-2</v>
      </c>
      <c r="AV175" s="14">
        <f t="shared" si="95"/>
        <v>1.9754622073007155E-2</v>
      </c>
      <c r="AW175" s="6"/>
      <c r="AX175" s="47"/>
      <c r="AY175" s="11"/>
      <c r="AZ175" s="14"/>
      <c r="BA175" s="14"/>
      <c r="BB175" s="14"/>
      <c r="BC175" s="14"/>
    </row>
    <row r="176" spans="1:55" x14ac:dyDescent="0.2">
      <c r="A176" s="6" t="s">
        <v>306</v>
      </c>
      <c r="B176" s="8">
        <v>232871</v>
      </c>
      <c r="C176" s="8">
        <v>149772</v>
      </c>
      <c r="D176" s="8">
        <v>38031</v>
      </c>
      <c r="E176" s="8">
        <v>41317</v>
      </c>
      <c r="F176" s="8">
        <v>1231</v>
      </c>
      <c r="G176" s="8">
        <v>102999</v>
      </c>
      <c r="H176" s="8">
        <v>24764</v>
      </c>
      <c r="I176" s="8"/>
      <c r="J176" s="8"/>
      <c r="K176" s="12">
        <v>67.599999999999994</v>
      </c>
      <c r="L176" s="10">
        <f t="shared" si="68"/>
        <v>344483.72781065089</v>
      </c>
      <c r="M176" s="10">
        <f t="shared" si="72"/>
        <v>221556.21301775149</v>
      </c>
      <c r="N176" s="10">
        <f t="shared" si="73"/>
        <v>56258.875739644973</v>
      </c>
      <c r="O176" s="10">
        <f t="shared" si="74"/>
        <v>61119.822485207107</v>
      </c>
      <c r="P176" s="10">
        <f t="shared" si="75"/>
        <v>1821.0059171597634</v>
      </c>
      <c r="Q176" s="10">
        <f t="shared" si="76"/>
        <v>152365.38461538462</v>
      </c>
      <c r="R176" s="10">
        <f t="shared" si="77"/>
        <v>36633.136094674563</v>
      </c>
      <c r="S176" s="13">
        <f t="shared" si="78"/>
        <v>12.749802134098656</v>
      </c>
      <c r="T176" s="13">
        <f t="shared" si="79"/>
        <v>12.308431619645628</v>
      </c>
      <c r="U176" s="14">
        <f t="shared" si="80"/>
        <v>10.93771909854601</v>
      </c>
      <c r="V176" s="14">
        <f t="shared" si="81"/>
        <v>11.020591519471118</v>
      </c>
      <c r="W176" s="14">
        <f t="shared" si="69"/>
        <v>11.934036761365952</v>
      </c>
      <c r="X176" s="14">
        <f t="shared" si="70"/>
        <v>10.508708467578296</v>
      </c>
      <c r="Y176" s="14">
        <f t="shared" si="71"/>
        <v>4.2136079830489184</v>
      </c>
      <c r="Z176">
        <v>168</v>
      </c>
      <c r="AA176" s="14">
        <f t="shared" si="82"/>
        <v>12.735279431372469</v>
      </c>
      <c r="AB176" s="14">
        <f t="shared" si="83"/>
        <v>12.283437449771023</v>
      </c>
      <c r="AC176" s="14">
        <f t="shared" si="84"/>
        <v>11.049260465624414</v>
      </c>
      <c r="AD176" s="14">
        <f t="shared" si="85"/>
        <v>11.039025669976018</v>
      </c>
      <c r="AE176" s="14">
        <f t="shared" si="86"/>
        <v>12.045627554116365</v>
      </c>
      <c r="AF176" s="14">
        <f t="shared" si="87"/>
        <v>10.473009497474218</v>
      </c>
      <c r="AG176" s="14">
        <f t="shared" si="88"/>
        <v>3.8584245009587219</v>
      </c>
      <c r="AH176">
        <f t="shared" si="96"/>
        <v>12.752400106112036</v>
      </c>
      <c r="AI176">
        <v>12.755346401261905</v>
      </c>
      <c r="AJ176">
        <v>12.327056629937458</v>
      </c>
      <c r="AK176">
        <v>10.961423346849729</v>
      </c>
      <c r="AL176">
        <v>11.028329437092189</v>
      </c>
      <c r="AM176">
        <v>11.977727073591765</v>
      </c>
      <c r="AN176">
        <v>10.551976891725259</v>
      </c>
      <c r="AO176">
        <v>4.194647551622511</v>
      </c>
      <c r="AP176" s="14">
        <f t="shared" si="89"/>
        <v>-5.5442671632484064E-3</v>
      </c>
      <c r="AQ176" s="14">
        <f t="shared" si="90"/>
        <v>-1.8625010291829724E-2</v>
      </c>
      <c r="AR176" s="14">
        <f t="shared" si="91"/>
        <v>-2.3704248303719311E-2</v>
      </c>
      <c r="AS176" s="14">
        <f t="shared" si="92"/>
        <v>-7.737917621071233E-3</v>
      </c>
      <c r="AT176" s="14">
        <f t="shared" si="93"/>
        <v>-4.3690312225812988E-2</v>
      </c>
      <c r="AU176" s="14">
        <f t="shared" si="94"/>
        <v>-4.3268424146962303E-2</v>
      </c>
      <c r="AV176" s="14">
        <f t="shared" si="95"/>
        <v>1.8960431426407354E-2</v>
      </c>
      <c r="AW176" s="6"/>
      <c r="AX176" s="47"/>
      <c r="AY176" s="12"/>
      <c r="AZ176" s="14"/>
      <c r="BA176" s="14"/>
      <c r="BB176" s="14"/>
      <c r="BC176" s="14"/>
    </row>
    <row r="177" spans="1:57" x14ac:dyDescent="0.2">
      <c r="A177" s="6" t="s">
        <v>307</v>
      </c>
      <c r="B177" s="7">
        <v>233985</v>
      </c>
      <c r="C177" s="7">
        <v>152929</v>
      </c>
      <c r="D177" s="7">
        <v>38558</v>
      </c>
      <c r="E177" s="7">
        <v>38893</v>
      </c>
      <c r="F177" s="7">
        <v>2087</v>
      </c>
      <c r="G177" s="7">
        <v>106229</v>
      </c>
      <c r="H177" s="7">
        <v>24955</v>
      </c>
      <c r="I177" s="7"/>
      <c r="J177" s="7"/>
      <c r="K177" s="11">
        <v>66.599999999999994</v>
      </c>
      <c r="L177" s="10">
        <f t="shared" si="68"/>
        <v>351328.82882882887</v>
      </c>
      <c r="M177" s="10">
        <f t="shared" si="72"/>
        <v>229623.12312312314</v>
      </c>
      <c r="N177" s="10">
        <f t="shared" si="73"/>
        <v>57894.894894894896</v>
      </c>
      <c r="O177" s="10">
        <f t="shared" si="74"/>
        <v>58397.897897897899</v>
      </c>
      <c r="P177" s="10">
        <f t="shared" si="75"/>
        <v>3133.633633633634</v>
      </c>
      <c r="Q177" s="10">
        <f t="shared" si="76"/>
        <v>159503.00300300302</v>
      </c>
      <c r="R177" s="10">
        <f t="shared" si="77"/>
        <v>37469.96996996997</v>
      </c>
      <c r="S177" s="13">
        <f t="shared" si="78"/>
        <v>12.769477898162826</v>
      </c>
      <c r="T177" s="13">
        <f t="shared" si="79"/>
        <v>12.344194648823153</v>
      </c>
      <c r="U177" s="14">
        <f t="shared" si="80"/>
        <v>10.966384488601163</v>
      </c>
      <c r="V177" s="14">
        <f t="shared" si="81"/>
        <v>10.975035173269477</v>
      </c>
      <c r="W177" s="14">
        <f t="shared" si="69"/>
        <v>11.979818028634833</v>
      </c>
      <c r="X177" s="14">
        <f t="shared" si="70"/>
        <v>10.531295090345457</v>
      </c>
      <c r="Y177" s="14">
        <f t="shared" si="71"/>
        <v>4.1987045775463434</v>
      </c>
      <c r="Z177">
        <v>169</v>
      </c>
      <c r="AA177" s="14">
        <f t="shared" si="82"/>
        <v>12.741273054183711</v>
      </c>
      <c r="AB177" s="14">
        <f t="shared" si="83"/>
        <v>12.289448602743443</v>
      </c>
      <c r="AC177" s="14">
        <f t="shared" si="84"/>
        <v>11.056101956186836</v>
      </c>
      <c r="AD177" s="14">
        <f t="shared" si="85"/>
        <v>11.044651151506041</v>
      </c>
      <c r="AE177" s="14">
        <f t="shared" si="86"/>
        <v>12.050822599777083</v>
      </c>
      <c r="AF177" s="14">
        <f t="shared" si="87"/>
        <v>10.479367320183696</v>
      </c>
      <c r="AG177" s="14">
        <f t="shared" si="88"/>
        <v>3.8725595932695649</v>
      </c>
      <c r="AH177">
        <f t="shared" si="96"/>
        <v>12.762943603985073</v>
      </c>
      <c r="AI177">
        <v>12.764115616713754</v>
      </c>
      <c r="AJ177">
        <v>12.337908053706675</v>
      </c>
      <c r="AK177">
        <v>10.967354574345981</v>
      </c>
      <c r="AL177">
        <v>11.034446974622544</v>
      </c>
      <c r="AM177">
        <v>11.988665699636318</v>
      </c>
      <c r="AN177">
        <v>10.564687299967316</v>
      </c>
      <c r="AO177">
        <v>4.1981907831333212</v>
      </c>
      <c r="AP177" s="14">
        <f t="shared" si="89"/>
        <v>5.3622814490719151E-3</v>
      </c>
      <c r="AQ177" s="14">
        <f t="shared" si="90"/>
        <v>6.2865951164781109E-3</v>
      </c>
      <c r="AR177" s="14">
        <f t="shared" si="91"/>
        <v>-9.7008574481804999E-4</v>
      </c>
      <c r="AS177" s="14">
        <f t="shared" si="92"/>
        <v>-5.9411801353066451E-2</v>
      </c>
      <c r="AT177" s="14">
        <f t="shared" si="93"/>
        <v>-8.8476710014848692E-3</v>
      </c>
      <c r="AU177" s="14">
        <f t="shared" si="94"/>
        <v>-3.3392209621858626E-2</v>
      </c>
      <c r="AV177" s="14">
        <f t="shared" si="95"/>
        <v>5.1379441302223938E-4</v>
      </c>
      <c r="AW177" s="6"/>
      <c r="AX177" s="47"/>
      <c r="AY177" s="11"/>
      <c r="AZ177" s="14"/>
      <c r="BA177" s="14"/>
      <c r="BB177" s="14"/>
      <c r="BC177" s="14"/>
    </row>
    <row r="178" spans="1:57" x14ac:dyDescent="0.2">
      <c r="A178" s="6" t="s">
        <v>308</v>
      </c>
      <c r="B178" s="8">
        <v>235563</v>
      </c>
      <c r="C178" s="8">
        <v>154654</v>
      </c>
      <c r="D178" s="8">
        <v>37744</v>
      </c>
      <c r="E178" s="8">
        <v>39543</v>
      </c>
      <c r="F178" s="8">
        <v>-61</v>
      </c>
      <c r="G178" s="8">
        <v>109262</v>
      </c>
      <c r="H178" s="8">
        <v>26437</v>
      </c>
      <c r="I178" s="8"/>
      <c r="J178" s="8"/>
      <c r="K178" s="12">
        <v>66.5</v>
      </c>
      <c r="L178" s="10">
        <f t="shared" si="68"/>
        <v>354230.07518796995</v>
      </c>
      <c r="M178" s="10">
        <f t="shared" si="72"/>
        <v>232562.40601503759</v>
      </c>
      <c r="N178" s="10">
        <f t="shared" si="73"/>
        <v>56757.894736842107</v>
      </c>
      <c r="O178" s="10">
        <f t="shared" si="74"/>
        <v>59463.15789473684</v>
      </c>
      <c r="P178" s="10">
        <f t="shared" si="75"/>
        <v>-91.729323308270679</v>
      </c>
      <c r="Q178" s="10">
        <f t="shared" si="76"/>
        <v>164303.75939849624</v>
      </c>
      <c r="R178" s="10">
        <f t="shared" si="77"/>
        <v>39754.887218045114</v>
      </c>
      <c r="S178" s="13">
        <f t="shared" si="78"/>
        <v>12.777701910912455</v>
      </c>
      <c r="T178" s="13">
        <f t="shared" si="79"/>
        <v>12.356913880961136</v>
      </c>
      <c r="U178" s="14">
        <f t="shared" si="80"/>
        <v>10.946550039973738</v>
      </c>
      <c r="V178" s="14">
        <f t="shared" si="81"/>
        <v>10.993112204706858</v>
      </c>
      <c r="W178" s="14">
        <f t="shared" si="69"/>
        <v>12.009472185069102</v>
      </c>
      <c r="X178" s="14">
        <f t="shared" si="70"/>
        <v>10.590488061406521</v>
      </c>
      <c r="Y178" s="14">
        <f t="shared" si="71"/>
        <v>4.1972019476618083</v>
      </c>
      <c r="Z178">
        <v>170</v>
      </c>
      <c r="AA178" s="14">
        <f t="shared" si="82"/>
        <v>12.747266676994956</v>
      </c>
      <c r="AB178" s="14">
        <f t="shared" si="83"/>
        <v>12.295459755715862</v>
      </c>
      <c r="AC178" s="14">
        <f t="shared" si="84"/>
        <v>11.062943446749257</v>
      </c>
      <c r="AD178" s="14">
        <f t="shared" si="85"/>
        <v>11.050276633036065</v>
      </c>
      <c r="AE178" s="14">
        <f t="shared" si="86"/>
        <v>12.056017645437802</v>
      </c>
      <c r="AF178" s="14">
        <f t="shared" si="87"/>
        <v>10.485725142893175</v>
      </c>
      <c r="AG178" s="14">
        <f t="shared" si="88"/>
        <v>3.886694685580407</v>
      </c>
      <c r="AH178">
        <f t="shared" si="96"/>
        <v>12.77438771580114</v>
      </c>
      <c r="AI178">
        <v>12.772981404404046</v>
      </c>
      <c r="AJ178">
        <v>12.348832866312971</v>
      </c>
      <c r="AK178">
        <v>10.973887638908355</v>
      </c>
      <c r="AL178">
        <v>11.041105177030392</v>
      </c>
      <c r="AM178">
        <v>12.000121829204453</v>
      </c>
      <c r="AN178">
        <v>10.577664084152353</v>
      </c>
      <c r="AO178">
        <v>4.2015529578394712</v>
      </c>
      <c r="AP178" s="14">
        <f t="shared" si="89"/>
        <v>4.7205065084092723E-3</v>
      </c>
      <c r="AQ178" s="14">
        <f t="shared" si="90"/>
        <v>8.081014648164242E-3</v>
      </c>
      <c r="AR178" s="14">
        <f t="shared" si="91"/>
        <v>-2.7337598934616736E-2</v>
      </c>
      <c r="AS178" s="14">
        <f t="shared" si="92"/>
        <v>-4.7992972323534389E-2</v>
      </c>
      <c r="AT178" s="14">
        <f t="shared" si="93"/>
        <v>9.3503558646492735E-3</v>
      </c>
      <c r="AU178" s="14">
        <f t="shared" si="94"/>
        <v>1.2823977254168284E-2</v>
      </c>
      <c r="AV178" s="14">
        <f t="shared" si="95"/>
        <v>-4.3510101776629284E-3</v>
      </c>
      <c r="AW178" s="6"/>
      <c r="AX178" s="47"/>
      <c r="AY178" s="12"/>
      <c r="AZ178" s="14"/>
      <c r="BA178" s="14"/>
      <c r="BB178" s="14"/>
      <c r="BC178" s="14"/>
    </row>
    <row r="179" spans="1:57" x14ac:dyDescent="0.2">
      <c r="A179" s="6" t="s">
        <v>309</v>
      </c>
      <c r="B179" s="7">
        <v>242589</v>
      </c>
      <c r="C179" s="7">
        <v>158012</v>
      </c>
      <c r="D179" s="7">
        <v>38120</v>
      </c>
      <c r="E179" s="7">
        <v>41239</v>
      </c>
      <c r="F179" s="7">
        <v>1976</v>
      </c>
      <c r="G179" s="7">
        <v>111487</v>
      </c>
      <c r="H179" s="7">
        <v>26276</v>
      </c>
      <c r="I179" s="7"/>
      <c r="J179" s="7"/>
      <c r="K179" s="11">
        <v>68</v>
      </c>
      <c r="L179" s="10">
        <f t="shared" si="68"/>
        <v>356748.5294117647</v>
      </c>
      <c r="M179" s="10">
        <f t="shared" si="72"/>
        <v>232370.58823529413</v>
      </c>
      <c r="N179" s="10">
        <f t="shared" si="73"/>
        <v>56058.823529411762</v>
      </c>
      <c r="O179" s="10">
        <f t="shared" si="74"/>
        <v>60645.588235294119</v>
      </c>
      <c r="P179" s="10">
        <f t="shared" si="75"/>
        <v>2905.8823529411766</v>
      </c>
      <c r="Q179" s="10">
        <f t="shared" si="76"/>
        <v>163951.4705882353</v>
      </c>
      <c r="R179" s="10">
        <f t="shared" si="77"/>
        <v>38641.176470588238</v>
      </c>
      <c r="S179" s="13">
        <f t="shared" si="78"/>
        <v>12.784786413149128</v>
      </c>
      <c r="T179" s="13">
        <f t="shared" si="79"/>
        <v>12.35608873930417</v>
      </c>
      <c r="U179" s="14">
        <f t="shared" si="80"/>
        <v>10.934156838580122</v>
      </c>
      <c r="V179" s="14">
        <f t="shared" si="81"/>
        <v>11.012802170346268</v>
      </c>
      <c r="W179" s="14">
        <f t="shared" si="69"/>
        <v>12.007325751968677</v>
      </c>
      <c r="X179" s="14">
        <f t="shared" si="70"/>
        <v>10.562073734824349</v>
      </c>
      <c r="Y179" s="14">
        <f t="shared" si="71"/>
        <v>4.219507705176107</v>
      </c>
      <c r="Z179">
        <v>171</v>
      </c>
      <c r="AA179" s="14">
        <f t="shared" si="82"/>
        <v>12.753260299806199</v>
      </c>
      <c r="AB179" s="14">
        <f t="shared" si="83"/>
        <v>12.301470908688284</v>
      </c>
      <c r="AC179" s="14">
        <f t="shared" si="84"/>
        <v>11.069784937311677</v>
      </c>
      <c r="AD179" s="14">
        <f t="shared" si="85"/>
        <v>11.05590211456609</v>
      </c>
      <c r="AE179" s="14">
        <f t="shared" si="86"/>
        <v>12.061212691098522</v>
      </c>
      <c r="AF179" s="14">
        <f t="shared" si="87"/>
        <v>10.492082965602654</v>
      </c>
      <c r="AG179" s="14">
        <f t="shared" si="88"/>
        <v>3.9008297778912491</v>
      </c>
      <c r="AH179">
        <f t="shared" si="96"/>
        <v>12.785579449700167</v>
      </c>
      <c r="AI179">
        <v>12.781909118269898</v>
      </c>
      <c r="AJ179">
        <v>12.359767415026466</v>
      </c>
      <c r="AK179">
        <v>10.981070466506203</v>
      </c>
      <c r="AL179">
        <v>11.048270155359326</v>
      </c>
      <c r="AM179">
        <v>12.012016041060498</v>
      </c>
      <c r="AN179">
        <v>10.590815855028541</v>
      </c>
      <c r="AO179">
        <v>4.2047672643242562</v>
      </c>
      <c r="AP179" s="14">
        <f t="shared" si="89"/>
        <v>2.8772948792301634E-3</v>
      </c>
      <c r="AQ179" s="14">
        <f t="shared" si="90"/>
        <v>-3.6786757222966315E-3</v>
      </c>
      <c r="AR179" s="14">
        <f t="shared" si="91"/>
        <v>-4.6913627926080892E-2</v>
      </c>
      <c r="AS179" s="14">
        <f t="shared" si="92"/>
        <v>-3.5467985013058367E-2</v>
      </c>
      <c r="AT179" s="14">
        <f t="shared" si="93"/>
        <v>-4.6902890918207873E-3</v>
      </c>
      <c r="AU179" s="14">
        <f t="shared" si="94"/>
        <v>-2.8742120204192645E-2</v>
      </c>
      <c r="AV179" s="14">
        <f t="shared" si="95"/>
        <v>1.4740440851850778E-2</v>
      </c>
      <c r="AW179" s="6"/>
      <c r="AX179" s="47"/>
      <c r="AY179" s="11"/>
      <c r="AZ179" s="14"/>
      <c r="BA179" s="14"/>
      <c r="BB179" s="14"/>
      <c r="BC179" s="14"/>
    </row>
    <row r="180" spans="1:57" x14ac:dyDescent="0.2">
      <c r="A180" s="6" t="s">
        <v>310</v>
      </c>
      <c r="B180" s="8">
        <v>239613</v>
      </c>
      <c r="C180" s="8">
        <v>159547</v>
      </c>
      <c r="D180" s="8">
        <v>39399</v>
      </c>
      <c r="E180" s="8">
        <v>43168</v>
      </c>
      <c r="F180" s="8">
        <v>255</v>
      </c>
      <c r="G180" s="8">
        <v>112096</v>
      </c>
      <c r="H180" s="8">
        <v>27520</v>
      </c>
      <c r="I180" s="8"/>
      <c r="J180" s="8"/>
      <c r="K180" s="12">
        <v>66.400000000000006</v>
      </c>
      <c r="L180" s="10">
        <f t="shared" si="68"/>
        <v>360862.95180722891</v>
      </c>
      <c r="M180" s="10">
        <f t="shared" si="72"/>
        <v>240281.62650602407</v>
      </c>
      <c r="N180" s="10">
        <f t="shared" si="73"/>
        <v>59335.843373493968</v>
      </c>
      <c r="O180" s="10">
        <f t="shared" si="74"/>
        <v>65012.048192771079</v>
      </c>
      <c r="P180" s="10">
        <f t="shared" si="75"/>
        <v>384.03614457831321</v>
      </c>
      <c r="Q180" s="10">
        <f t="shared" si="76"/>
        <v>168819.27710843371</v>
      </c>
      <c r="R180" s="10">
        <f t="shared" si="77"/>
        <v>41445.783132530116</v>
      </c>
      <c r="S180" s="13">
        <f t="shared" si="78"/>
        <v>12.796253530352431</v>
      </c>
      <c r="T180" s="13">
        <f t="shared" si="79"/>
        <v>12.389566958152207</v>
      </c>
      <c r="U180" s="14">
        <f t="shared" si="80"/>
        <v>10.990968843758973</v>
      </c>
      <c r="V180" s="14">
        <f t="shared" si="81"/>
        <v>11.082327888513186</v>
      </c>
      <c r="W180" s="14">
        <f t="shared" si="69"/>
        <v>12.036584055502917</v>
      </c>
      <c r="X180" s="14">
        <f t="shared" si="70"/>
        <v>10.632141421552983</v>
      </c>
      <c r="Y180" s="14">
        <f t="shared" si="71"/>
        <v>4.1956970564823886</v>
      </c>
      <c r="Z180">
        <v>172</v>
      </c>
      <c r="AA180" s="14">
        <f t="shared" si="82"/>
        <v>12.759253922617443</v>
      </c>
      <c r="AB180" s="14">
        <f t="shared" si="83"/>
        <v>12.307482061660703</v>
      </c>
      <c r="AC180" s="14">
        <f t="shared" si="84"/>
        <v>11.0766264278741</v>
      </c>
      <c r="AD180" s="14">
        <f t="shared" si="85"/>
        <v>11.061527596096113</v>
      </c>
      <c r="AE180" s="14">
        <f t="shared" si="86"/>
        <v>12.06640773675924</v>
      </c>
      <c r="AF180" s="14">
        <f t="shared" si="87"/>
        <v>10.498440788312132</v>
      </c>
      <c r="AG180" s="14">
        <f t="shared" si="88"/>
        <v>3.9149648702020912</v>
      </c>
      <c r="AH180">
        <f t="shared" si="96"/>
        <v>12.795857135053742</v>
      </c>
      <c r="AI180">
        <v>12.790867062564992</v>
      </c>
      <c r="AJ180">
        <v>12.370653097751433</v>
      </c>
      <c r="AK180">
        <v>10.988933897109542</v>
      </c>
      <c r="AL180">
        <v>11.055878025045233</v>
      </c>
      <c r="AM180">
        <v>12.024274757941196</v>
      </c>
      <c r="AN180">
        <v>10.604059238329835</v>
      </c>
      <c r="AO180">
        <v>4.2078641717896081</v>
      </c>
      <c r="AP180" s="14">
        <f t="shared" si="89"/>
        <v>5.3864677874386757E-3</v>
      </c>
      <c r="AQ180" s="14">
        <f t="shared" si="90"/>
        <v>1.8913860400774141E-2</v>
      </c>
      <c r="AR180" s="14">
        <f t="shared" si="91"/>
        <v>2.0349466494309354E-3</v>
      </c>
      <c r="AS180" s="14">
        <f t="shared" si="92"/>
        <v>2.6449863467952639E-2</v>
      </c>
      <c r="AT180" s="14">
        <f t="shared" si="93"/>
        <v>1.2309297561721166E-2</v>
      </c>
      <c r="AU180" s="14">
        <f t="shared" si="94"/>
        <v>2.8082183223148149E-2</v>
      </c>
      <c r="AV180" s="14">
        <f t="shared" si="95"/>
        <v>-1.2167115307219589E-2</v>
      </c>
      <c r="AW180" s="6"/>
      <c r="AX180" s="47"/>
      <c r="AY180" s="12"/>
      <c r="AZ180" s="14"/>
      <c r="BA180" s="14"/>
      <c r="BB180" s="14"/>
      <c r="BC180" s="14"/>
    </row>
    <row r="181" spans="1:57" x14ac:dyDescent="0.2">
      <c r="A181" s="6" t="s">
        <v>311</v>
      </c>
      <c r="B181" s="7">
        <v>243273</v>
      </c>
      <c r="C181" s="7">
        <v>161368</v>
      </c>
      <c r="D181" s="7">
        <v>39898</v>
      </c>
      <c r="E181" s="7">
        <v>43506</v>
      </c>
      <c r="F181" s="7">
        <v>-400</v>
      </c>
      <c r="G181" s="7">
        <v>112461</v>
      </c>
      <c r="H181" s="7">
        <v>27286</v>
      </c>
      <c r="I181" s="7"/>
      <c r="J181" s="7"/>
      <c r="K181" s="11">
        <v>66.8</v>
      </c>
      <c r="L181" s="10">
        <f t="shared" si="68"/>
        <v>364181.13772455091</v>
      </c>
      <c r="M181" s="10">
        <f t="shared" si="72"/>
        <v>241568.86227544912</v>
      </c>
      <c r="N181" s="10">
        <f t="shared" si="73"/>
        <v>59727.54491017964</v>
      </c>
      <c r="O181" s="10">
        <f t="shared" si="74"/>
        <v>65128.742514970065</v>
      </c>
      <c r="P181" s="10">
        <f t="shared" si="75"/>
        <v>-598.80239520958082</v>
      </c>
      <c r="Q181" s="10">
        <f t="shared" si="76"/>
        <v>168354.7904191617</v>
      </c>
      <c r="R181" s="10">
        <f t="shared" si="77"/>
        <v>40847.305389221561</v>
      </c>
      <c r="S181" s="13">
        <f t="shared" si="78"/>
        <v>12.805406653952982</v>
      </c>
      <c r="T181" s="13">
        <f t="shared" si="79"/>
        <v>12.394909855426659</v>
      </c>
      <c r="U181" s="14">
        <f t="shared" si="80"/>
        <v>10.997548581753847</v>
      </c>
      <c r="V181" s="14">
        <f t="shared" si="81"/>
        <v>11.084121244045139</v>
      </c>
      <c r="W181" s="14">
        <f t="shared" si="69"/>
        <v>12.033828879302657</v>
      </c>
      <c r="X181" s="14">
        <f t="shared" si="70"/>
        <v>10.617596134568311</v>
      </c>
      <c r="Y181" s="14">
        <f t="shared" si="71"/>
        <v>4.2017030805426003</v>
      </c>
      <c r="Z181">
        <v>173</v>
      </c>
      <c r="AA181" s="14">
        <f t="shared" si="82"/>
        <v>12.765247545428686</v>
      </c>
      <c r="AB181" s="14">
        <f t="shared" si="83"/>
        <v>12.313493214633123</v>
      </c>
      <c r="AC181" s="14">
        <f t="shared" si="84"/>
        <v>11.08346791843652</v>
      </c>
      <c r="AD181" s="14">
        <f t="shared" si="85"/>
        <v>11.067153077626138</v>
      </c>
      <c r="AE181" s="14">
        <f t="shared" si="86"/>
        <v>12.071602782419959</v>
      </c>
      <c r="AF181" s="14">
        <f t="shared" si="87"/>
        <v>10.504798611021609</v>
      </c>
      <c r="AG181" s="14">
        <f t="shared" si="88"/>
        <v>3.9290999625129333</v>
      </c>
      <c r="AH181">
        <f t="shared" si="96"/>
        <v>12.804744847076206</v>
      </c>
      <c r="AI181">
        <v>12.799825339852314</v>
      </c>
      <c r="AJ181">
        <v>12.381429013219821</v>
      </c>
      <c r="AK181">
        <v>10.997479449670935</v>
      </c>
      <c r="AL181">
        <v>11.063842734033372</v>
      </c>
      <c r="AM181">
        <v>12.036821471152608</v>
      </c>
      <c r="AN181">
        <v>10.617292895965065</v>
      </c>
      <c r="AO181">
        <v>4.2108833622129929</v>
      </c>
      <c r="AP181" s="14">
        <f t="shared" si="89"/>
        <v>5.5813141006684219E-3</v>
      </c>
      <c r="AQ181" s="14">
        <f t="shared" si="90"/>
        <v>1.3480842206838872E-2</v>
      </c>
      <c r="AR181" s="14">
        <f t="shared" si="91"/>
        <v>6.9132082911593784E-5</v>
      </c>
      <c r="AS181" s="14">
        <f t="shared" si="92"/>
        <v>2.0278510011767281E-2</v>
      </c>
      <c r="AT181" s="14">
        <f t="shared" si="93"/>
        <v>-2.9925918499511539E-3</v>
      </c>
      <c r="AU181" s="14">
        <f t="shared" si="94"/>
        <v>3.0323860324621421E-4</v>
      </c>
      <c r="AV181" s="14">
        <f t="shared" si="95"/>
        <v>-9.1802816703925316E-3</v>
      </c>
      <c r="AW181" s="6"/>
      <c r="AX181" s="47"/>
      <c r="AY181" s="11"/>
      <c r="AZ181" s="14"/>
      <c r="BA181" s="14"/>
      <c r="BB181" s="14"/>
      <c r="BC181" s="14"/>
    </row>
    <row r="182" spans="1:57" x14ac:dyDescent="0.2">
      <c r="A182" s="6" t="s">
        <v>312</v>
      </c>
      <c r="B182" s="8">
        <v>246876</v>
      </c>
      <c r="C182" s="8">
        <v>163812</v>
      </c>
      <c r="D182" s="8">
        <v>39787</v>
      </c>
      <c r="E182" s="8">
        <v>43629</v>
      </c>
      <c r="F182" s="8">
        <v>-1889</v>
      </c>
      <c r="G182" s="8">
        <v>114936</v>
      </c>
      <c r="H182" s="8">
        <v>28006</v>
      </c>
      <c r="I182" s="8"/>
      <c r="J182" s="8"/>
      <c r="K182" s="12">
        <v>67.099999999999994</v>
      </c>
      <c r="L182" s="10">
        <f t="shared" si="68"/>
        <v>367922.50372578244</v>
      </c>
      <c r="M182" s="10">
        <f t="shared" si="72"/>
        <v>244131.14754098363</v>
      </c>
      <c r="N182" s="10">
        <f t="shared" si="73"/>
        <v>59295.081967213118</v>
      </c>
      <c r="O182" s="10">
        <f t="shared" si="74"/>
        <v>65020.864381520121</v>
      </c>
      <c r="P182" s="10">
        <f t="shared" si="75"/>
        <v>-2815.201192250373</v>
      </c>
      <c r="Q182" s="10">
        <f t="shared" si="76"/>
        <v>171290.61102831597</v>
      </c>
      <c r="R182" s="10">
        <f t="shared" si="77"/>
        <v>41737.704918032789</v>
      </c>
      <c r="S182" s="13">
        <f t="shared" si="78"/>
        <v>12.815627607272686</v>
      </c>
      <c r="T182" s="13">
        <f t="shared" si="79"/>
        <v>12.405460849801434</v>
      </c>
      <c r="U182" s="14">
        <f t="shared" si="80"/>
        <v>10.990281646760923</v>
      </c>
      <c r="V182" s="14">
        <f t="shared" si="81"/>
        <v>11.082463487856275</v>
      </c>
      <c r="W182" s="14">
        <f t="shared" si="69"/>
        <v>12.051116872701011</v>
      </c>
      <c r="X182" s="14">
        <f t="shared" si="70"/>
        <v>10.639160193926177</v>
      </c>
      <c r="Y182" s="14">
        <f t="shared" si="71"/>
        <v>4.2061840439776361</v>
      </c>
      <c r="Z182">
        <v>174</v>
      </c>
      <c r="AA182" s="14">
        <f t="shared" si="82"/>
        <v>12.77124116823993</v>
      </c>
      <c r="AB182" s="14">
        <f t="shared" si="83"/>
        <v>12.319504367605543</v>
      </c>
      <c r="AC182" s="14">
        <f t="shared" si="84"/>
        <v>11.090309408998941</v>
      </c>
      <c r="AD182" s="14">
        <f t="shared" si="85"/>
        <v>11.072778559156161</v>
      </c>
      <c r="AE182" s="14">
        <f t="shared" si="86"/>
        <v>12.076797828080679</v>
      </c>
      <c r="AF182" s="14">
        <f t="shared" si="87"/>
        <v>10.511156433731088</v>
      </c>
      <c r="AG182" s="14">
        <f t="shared" si="88"/>
        <v>3.9432350548237753</v>
      </c>
      <c r="AH182">
        <f t="shared" si="96"/>
        <v>12.813284589194646</v>
      </c>
      <c r="AI182">
        <v>12.808757419237214</v>
      </c>
      <c r="AJ182">
        <v>12.392046081326329</v>
      </c>
      <c r="AK182">
        <v>11.006709914984606</v>
      </c>
      <c r="AL182">
        <v>11.072094761433668</v>
      </c>
      <c r="AM182">
        <v>12.049587365311771</v>
      </c>
      <c r="AN182">
        <v>10.630433041207574</v>
      </c>
      <c r="AO182">
        <v>4.2138569131248094</v>
      </c>
      <c r="AP182" s="14">
        <f t="shared" si="89"/>
        <v>6.8701880354726796E-3</v>
      </c>
      <c r="AQ182" s="14">
        <f t="shared" si="90"/>
        <v>1.3414768475104921E-2</v>
      </c>
      <c r="AR182" s="14">
        <f t="shared" si="91"/>
        <v>-1.6428268223682707E-2</v>
      </c>
      <c r="AS182" s="14">
        <f t="shared" si="92"/>
        <v>1.0368726422607111E-2</v>
      </c>
      <c r="AT182" s="14">
        <f t="shared" si="93"/>
        <v>1.529507389239626E-3</v>
      </c>
      <c r="AU182" s="14">
        <f t="shared" si="94"/>
        <v>8.7271527186025821E-3</v>
      </c>
      <c r="AV182" s="14">
        <f t="shared" si="95"/>
        <v>-7.6728691471732446E-3</v>
      </c>
      <c r="AW182" s="6"/>
      <c r="AX182" s="47"/>
      <c r="AY182" s="12"/>
      <c r="AZ182" s="14"/>
      <c r="BA182" s="14"/>
      <c r="BB182" s="14"/>
      <c r="BC182" s="14"/>
    </row>
    <row r="183" spans="1:57" x14ac:dyDescent="0.2">
      <c r="A183" s="6" t="s">
        <v>313</v>
      </c>
      <c r="B183" s="7">
        <v>250242</v>
      </c>
      <c r="C183" s="7">
        <v>167581</v>
      </c>
      <c r="D183" s="7">
        <v>40427</v>
      </c>
      <c r="E183" s="7">
        <v>43447</v>
      </c>
      <c r="F183" s="7">
        <v>-1989</v>
      </c>
      <c r="G183" s="7">
        <v>117472</v>
      </c>
      <c r="H183" s="7">
        <v>28661</v>
      </c>
      <c r="I183" s="7"/>
      <c r="J183" s="7"/>
      <c r="K183" s="11">
        <v>67.599999999999994</v>
      </c>
      <c r="L183" s="10">
        <f t="shared" si="68"/>
        <v>370180.47337278107</v>
      </c>
      <c r="M183" s="10">
        <f t="shared" si="72"/>
        <v>247900.88757396452</v>
      </c>
      <c r="N183" s="10">
        <f t="shared" si="73"/>
        <v>59803.254437869829</v>
      </c>
      <c r="O183" s="10">
        <f t="shared" si="74"/>
        <v>64270.710059171601</v>
      </c>
      <c r="P183" s="10">
        <f t="shared" si="75"/>
        <v>-2942.3076923076924</v>
      </c>
      <c r="Q183" s="10">
        <f t="shared" si="76"/>
        <v>173775.14792899409</v>
      </c>
      <c r="R183" s="10">
        <f t="shared" si="77"/>
        <v>42397.928994082846</v>
      </c>
      <c r="S183" s="13">
        <f t="shared" si="78"/>
        <v>12.821745931573684</v>
      </c>
      <c r="T183" s="13">
        <f t="shared" si="79"/>
        <v>12.420784298387847</v>
      </c>
      <c r="U183" s="14">
        <f t="shared" si="80"/>
        <v>10.998815360495854</v>
      </c>
      <c r="V183" s="14">
        <f t="shared" si="81"/>
        <v>11.070859286369831</v>
      </c>
      <c r="W183" s="14">
        <f t="shared" si="69"/>
        <v>12.065517489235734</v>
      </c>
      <c r="X183" s="14">
        <f t="shared" si="70"/>
        <v>10.654854795547941</v>
      </c>
      <c r="Y183" s="14">
        <f t="shared" si="71"/>
        <v>4.2136079830489184</v>
      </c>
      <c r="Z183">
        <v>175</v>
      </c>
      <c r="AA183" s="14">
        <f t="shared" si="82"/>
        <v>12.777234791051173</v>
      </c>
      <c r="AB183" s="14">
        <f t="shared" si="83"/>
        <v>12.325515520577964</v>
      </c>
      <c r="AC183" s="14">
        <f t="shared" si="84"/>
        <v>11.097150899561363</v>
      </c>
      <c r="AD183" s="14">
        <f t="shared" si="85"/>
        <v>11.078404040686184</v>
      </c>
      <c r="AE183" s="14">
        <f t="shared" si="86"/>
        <v>12.081992873741397</v>
      </c>
      <c r="AF183" s="14">
        <f t="shared" si="87"/>
        <v>10.517514256440567</v>
      </c>
      <c r="AG183" s="14">
        <f t="shared" si="88"/>
        <v>3.9573701471346183</v>
      </c>
      <c r="AH183">
        <f t="shared" si="96"/>
        <v>12.821095502583708</v>
      </c>
      <c r="AI183">
        <v>12.817640258146358</v>
      </c>
      <c r="AJ183">
        <v>12.40246364749204</v>
      </c>
      <c r="AK183">
        <v>11.016628127052325</v>
      </c>
      <c r="AL183">
        <v>11.080577260424803</v>
      </c>
      <c r="AM183">
        <v>12.062501754665817</v>
      </c>
      <c r="AN183">
        <v>10.643396076854835</v>
      </c>
      <c r="AO183">
        <v>4.2168111643794122</v>
      </c>
      <c r="AP183" s="14">
        <f t="shared" si="89"/>
        <v>4.1056734273254847E-3</v>
      </c>
      <c r="AQ183" s="14">
        <f t="shared" si="90"/>
        <v>1.8320650895807589E-2</v>
      </c>
      <c r="AR183" s="14">
        <f t="shared" si="91"/>
        <v>-1.7812766556470905E-2</v>
      </c>
      <c r="AS183" s="14">
        <f t="shared" si="92"/>
        <v>-9.7179740549719895E-3</v>
      </c>
      <c r="AT183" s="14">
        <f t="shared" si="93"/>
        <v>3.0157345699173277E-3</v>
      </c>
      <c r="AU183" s="14">
        <f t="shared" si="94"/>
        <v>1.1458718693106107E-2</v>
      </c>
      <c r="AV183" s="14">
        <f t="shared" si="95"/>
        <v>-3.2031813304937984E-3</v>
      </c>
      <c r="AW183" s="6"/>
      <c r="AX183" s="47"/>
      <c r="AY183" s="11"/>
      <c r="AZ183" s="14"/>
      <c r="BA183" s="14"/>
      <c r="BB183" s="14"/>
      <c r="BC183" s="14"/>
    </row>
    <row r="184" spans="1:57" x14ac:dyDescent="0.2">
      <c r="A184" s="6" t="s">
        <v>314</v>
      </c>
      <c r="B184" s="8">
        <v>256856</v>
      </c>
      <c r="C184" s="8">
        <v>167719</v>
      </c>
      <c r="D184" s="8">
        <v>41034</v>
      </c>
      <c r="E184" s="8">
        <v>45012</v>
      </c>
      <c r="F184" s="8">
        <v>-2468</v>
      </c>
      <c r="G184" s="8">
        <v>118665</v>
      </c>
      <c r="H184" s="8">
        <v>28675</v>
      </c>
      <c r="I184" s="8"/>
      <c r="J184" s="8"/>
      <c r="K184" s="12">
        <v>68.7</v>
      </c>
      <c r="L184" s="10">
        <f t="shared" si="68"/>
        <v>373880.64046579332</v>
      </c>
      <c r="M184" s="10">
        <f t="shared" si="72"/>
        <v>244132.4599708879</v>
      </c>
      <c r="N184" s="10">
        <f t="shared" si="73"/>
        <v>59729.257641921395</v>
      </c>
      <c r="O184" s="10">
        <f t="shared" si="74"/>
        <v>65519.650655021833</v>
      </c>
      <c r="P184" s="10">
        <f t="shared" si="75"/>
        <v>-3592.4308588064046</v>
      </c>
      <c r="Q184" s="10">
        <f t="shared" si="76"/>
        <v>172729.2576419214</v>
      </c>
      <c r="R184" s="10">
        <f t="shared" si="77"/>
        <v>41739.446870451233</v>
      </c>
      <c r="S184" s="13">
        <f t="shared" si="78"/>
        <v>12.831691882320069</v>
      </c>
      <c r="T184" s="13">
        <f t="shared" si="79"/>
        <v>12.405466225708562</v>
      </c>
      <c r="U184" s="14">
        <f t="shared" si="80"/>
        <v>10.997577257085938</v>
      </c>
      <c r="V184" s="14">
        <f t="shared" si="81"/>
        <v>11.090105386629675</v>
      </c>
      <c r="W184" s="14">
        <f t="shared" si="69"/>
        <v>12.059480662883395</v>
      </c>
      <c r="X184" s="14">
        <f t="shared" si="70"/>
        <v>10.639201928757359</v>
      </c>
      <c r="Y184" s="14">
        <f t="shared" si="71"/>
        <v>4.2297491992283041</v>
      </c>
      <c r="Z184">
        <v>176</v>
      </c>
      <c r="AA184" s="14">
        <f t="shared" si="82"/>
        <v>12.783228413862417</v>
      </c>
      <c r="AB184" s="14">
        <f t="shared" si="83"/>
        <v>12.331526673550384</v>
      </c>
      <c r="AC184" s="14">
        <f t="shared" si="84"/>
        <v>11.103992390123784</v>
      </c>
      <c r="AD184" s="14">
        <f t="shared" si="85"/>
        <v>11.084029522216209</v>
      </c>
      <c r="AE184" s="14">
        <f t="shared" si="86"/>
        <v>12.087187919402115</v>
      </c>
      <c r="AF184" s="14">
        <f t="shared" si="87"/>
        <v>10.523872079150046</v>
      </c>
      <c r="AG184" s="14">
        <f t="shared" si="88"/>
        <v>3.9715052394454604</v>
      </c>
      <c r="AH184">
        <f t="shared" si="96"/>
        <v>12.829700145008717</v>
      </c>
      <c r="AI184">
        <v>12.826455107873931</v>
      </c>
      <c r="AJ184">
        <v>12.412649441368327</v>
      </c>
      <c r="AK184">
        <v>11.027226652208224</v>
      </c>
      <c r="AL184">
        <v>11.089239864639474</v>
      </c>
      <c r="AM184">
        <v>12.075494909403995</v>
      </c>
      <c r="AN184">
        <v>10.656103860174763</v>
      </c>
      <c r="AO184">
        <v>4.219767660287939</v>
      </c>
      <c r="AP184" s="14">
        <f t="shared" si="89"/>
        <v>5.2367744461374599E-3</v>
      </c>
      <c r="AQ184" s="14">
        <f t="shared" si="90"/>
        <v>-7.1832156597650965E-3</v>
      </c>
      <c r="AR184" s="14">
        <f t="shared" si="91"/>
        <v>-2.9649395122286037E-2</v>
      </c>
      <c r="AS184" s="14">
        <f t="shared" si="92"/>
        <v>8.6552199020140108E-4</v>
      </c>
      <c r="AT184" s="14">
        <f t="shared" si="93"/>
        <v>-1.6014246520599684E-2</v>
      </c>
      <c r="AU184" s="14">
        <f t="shared" si="94"/>
        <v>-1.690193141740437E-2</v>
      </c>
      <c r="AV184" s="14">
        <f t="shared" si="95"/>
        <v>9.9815389403650201E-3</v>
      </c>
      <c r="AW184" s="6"/>
      <c r="AX184" s="47"/>
      <c r="AY184" s="12"/>
      <c r="AZ184" s="14"/>
      <c r="BA184" s="14"/>
      <c r="BB184" s="14"/>
      <c r="BC184" s="14"/>
    </row>
    <row r="185" spans="1:57" x14ac:dyDescent="0.2">
      <c r="A185" s="6" t="s">
        <v>315</v>
      </c>
      <c r="B185" s="7">
        <v>257971</v>
      </c>
      <c r="C185" s="7">
        <v>171183</v>
      </c>
      <c r="D185" s="7">
        <v>42179</v>
      </c>
      <c r="E185" s="7">
        <v>44917</v>
      </c>
      <c r="F185" s="7">
        <v>-4515</v>
      </c>
      <c r="G185" s="7">
        <v>121536</v>
      </c>
      <c r="H185" s="7">
        <v>29706</v>
      </c>
      <c r="I185" s="7"/>
      <c r="J185" s="7"/>
      <c r="K185" s="11">
        <v>68.599999999999994</v>
      </c>
      <c r="L185" s="10">
        <f t="shared" si="68"/>
        <v>376051.02040816331</v>
      </c>
      <c r="M185" s="10">
        <f t="shared" si="72"/>
        <v>249537.90087463558</v>
      </c>
      <c r="N185" s="10">
        <f t="shared" si="73"/>
        <v>61485.422740524788</v>
      </c>
      <c r="O185" s="10">
        <f t="shared" si="74"/>
        <v>65476.676384839659</v>
      </c>
      <c r="P185" s="10">
        <f t="shared" si="75"/>
        <v>-6581.632653061225</v>
      </c>
      <c r="Q185" s="10">
        <f t="shared" si="76"/>
        <v>177166.18075801749</v>
      </c>
      <c r="R185" s="10">
        <f t="shared" si="77"/>
        <v>43303.206997084555</v>
      </c>
      <c r="S185" s="13">
        <f t="shared" si="78"/>
        <v>12.837480105741529</v>
      </c>
      <c r="T185" s="13">
        <f t="shared" si="79"/>
        <v>12.427366089950132</v>
      </c>
      <c r="U185" s="14">
        <f t="shared" si="80"/>
        <v>11.026555397089536</v>
      </c>
      <c r="V185" s="14">
        <f t="shared" si="81"/>
        <v>11.089449272482128</v>
      </c>
      <c r="W185" s="14">
        <f t="shared" si="69"/>
        <v>12.084843445428209</v>
      </c>
      <c r="X185" s="14">
        <f t="shared" si="70"/>
        <v>10.67598197584573</v>
      </c>
      <c r="Y185" s="14">
        <f t="shared" si="71"/>
        <v>4.2282925347318399</v>
      </c>
      <c r="Z185">
        <v>177</v>
      </c>
      <c r="AA185" s="14">
        <f t="shared" si="82"/>
        <v>12.78922203667366</v>
      </c>
      <c r="AB185" s="14">
        <f t="shared" si="83"/>
        <v>12.337537826522803</v>
      </c>
      <c r="AC185" s="14">
        <f t="shared" si="84"/>
        <v>11.110833880686204</v>
      </c>
      <c r="AD185" s="14">
        <f t="shared" si="85"/>
        <v>11.089655003746232</v>
      </c>
      <c r="AE185" s="14">
        <f t="shared" si="86"/>
        <v>12.092382965062836</v>
      </c>
      <c r="AF185" s="14">
        <f t="shared" si="87"/>
        <v>10.530229901859524</v>
      </c>
      <c r="AG185" s="14">
        <f t="shared" si="88"/>
        <v>3.9856403317563025</v>
      </c>
      <c r="AH185">
        <f t="shared" si="96"/>
        <v>12.839137299403273</v>
      </c>
      <c r="AI185">
        <v>12.835185785760011</v>
      </c>
      <c r="AJ185">
        <v>12.422582643013376</v>
      </c>
      <c r="AK185">
        <v>11.038486923807337</v>
      </c>
      <c r="AL185">
        <v>11.098026133976591</v>
      </c>
      <c r="AM185">
        <v>12.088498984549657</v>
      </c>
      <c r="AN185">
        <v>10.668485410134464</v>
      </c>
      <c r="AO185">
        <v>4.2227459431731962</v>
      </c>
      <c r="AP185" s="14">
        <f t="shared" si="89"/>
        <v>2.2943199815177451E-3</v>
      </c>
      <c r="AQ185" s="14">
        <f t="shared" si="90"/>
        <v>4.7834469367558086E-3</v>
      </c>
      <c r="AR185" s="14">
        <f t="shared" si="91"/>
        <v>-1.1931526717800622E-2</v>
      </c>
      <c r="AS185" s="14">
        <f t="shared" si="92"/>
        <v>-8.5768614944630173E-3</v>
      </c>
      <c r="AT185" s="14">
        <f t="shared" si="93"/>
        <v>-3.6555391214481148E-3</v>
      </c>
      <c r="AU185" s="14">
        <f t="shared" si="94"/>
        <v>7.4965657112660011E-3</v>
      </c>
      <c r="AV185" s="14">
        <f t="shared" si="95"/>
        <v>5.5465915586436765E-3</v>
      </c>
      <c r="AW185" s="6"/>
      <c r="AX185" s="47"/>
      <c r="AY185" s="11"/>
      <c r="AZ185" s="14"/>
      <c r="BA185" s="14"/>
      <c r="BB185" s="14"/>
      <c r="BC185" s="14"/>
    </row>
    <row r="186" spans="1:57" x14ac:dyDescent="0.2">
      <c r="A186" s="6" t="s">
        <v>316</v>
      </c>
      <c r="B186" s="8">
        <v>256599</v>
      </c>
      <c r="C186" s="8">
        <v>172530</v>
      </c>
      <c r="D186" s="8">
        <v>42889</v>
      </c>
      <c r="E186" s="8">
        <v>45008</v>
      </c>
      <c r="F186" s="8">
        <v>-3765</v>
      </c>
      <c r="G186" s="8">
        <v>124573</v>
      </c>
      <c r="H186" s="8">
        <v>29817</v>
      </c>
      <c r="I186" s="8"/>
      <c r="J186" s="8"/>
      <c r="K186" s="12">
        <v>68.099999999999994</v>
      </c>
      <c r="L186" s="10">
        <f t="shared" si="68"/>
        <v>376797.35682819388</v>
      </c>
      <c r="M186" s="10">
        <f t="shared" si="72"/>
        <v>253348.01762114541</v>
      </c>
      <c r="N186" s="10">
        <f t="shared" si="73"/>
        <v>62979.44199706315</v>
      </c>
      <c r="O186" s="10">
        <f t="shared" si="74"/>
        <v>66091.042584434661</v>
      </c>
      <c r="P186" s="10">
        <f t="shared" si="75"/>
        <v>-5528.6343612334804</v>
      </c>
      <c r="Q186" s="10">
        <f t="shared" si="76"/>
        <v>182926.57856093982</v>
      </c>
      <c r="R186" s="10">
        <f t="shared" si="77"/>
        <v>43784.140969162996</v>
      </c>
      <c r="S186" s="13">
        <f t="shared" si="78"/>
        <v>12.83946280687257</v>
      </c>
      <c r="T186" s="13">
        <f t="shared" si="79"/>
        <v>12.442519386208534</v>
      </c>
      <c r="U186" s="14">
        <f t="shared" si="80"/>
        <v>11.050563634613592</v>
      </c>
      <c r="V186" s="14">
        <f t="shared" si="81"/>
        <v>11.098788503562263</v>
      </c>
      <c r="W186" s="14">
        <f t="shared" si="69"/>
        <v>12.116840141267764</v>
      </c>
      <c r="X186" s="14">
        <f t="shared" si="70"/>
        <v>10.68702695246874</v>
      </c>
      <c r="Y186" s="14">
        <f t="shared" si="71"/>
        <v>4.220977213155467</v>
      </c>
      <c r="Z186">
        <v>178</v>
      </c>
      <c r="AA186" s="14">
        <f t="shared" si="82"/>
        <v>12.795215659484905</v>
      </c>
      <c r="AB186" s="14">
        <f t="shared" si="83"/>
        <v>12.343548979495223</v>
      </c>
      <c r="AC186" s="14">
        <f t="shared" si="84"/>
        <v>11.117675371248627</v>
      </c>
      <c r="AD186" s="14">
        <f t="shared" si="85"/>
        <v>11.095280485276255</v>
      </c>
      <c r="AE186" s="14">
        <f t="shared" si="86"/>
        <v>12.097578010723554</v>
      </c>
      <c r="AF186" s="14">
        <f t="shared" si="87"/>
        <v>10.536587724569003</v>
      </c>
      <c r="AG186" s="14">
        <f t="shared" si="88"/>
        <v>3.9997754240671446</v>
      </c>
      <c r="AH186">
        <f t="shared" si="96"/>
        <v>12.848120144539367</v>
      </c>
      <c r="AI186">
        <v>12.843819382128705</v>
      </c>
      <c r="AJ186">
        <v>12.432237942975586</v>
      </c>
      <c r="AK186">
        <v>11.050371844332748</v>
      </c>
      <c r="AL186">
        <v>11.10688016928631</v>
      </c>
      <c r="AM186">
        <v>12.101436126222087</v>
      </c>
      <c r="AN186">
        <v>10.680459181993903</v>
      </c>
      <c r="AO186">
        <v>4.2257717938198276</v>
      </c>
      <c r="AP186" s="14">
        <f t="shared" si="89"/>
        <v>-4.3565752561356419E-3</v>
      </c>
      <c r="AQ186" s="14">
        <f t="shared" si="90"/>
        <v>1.0281443232948106E-2</v>
      </c>
      <c r="AR186" s="14">
        <f t="shared" si="91"/>
        <v>1.9179028084437277E-4</v>
      </c>
      <c r="AS186" s="14">
        <f t="shared" si="92"/>
        <v>-8.0916657240468481E-3</v>
      </c>
      <c r="AT186" s="14">
        <f t="shared" si="93"/>
        <v>1.54040150456769E-2</v>
      </c>
      <c r="AU186" s="14">
        <f t="shared" si="94"/>
        <v>6.5677704748363652E-3</v>
      </c>
      <c r="AV186" s="14">
        <f t="shared" si="95"/>
        <v>-4.7945806643605593E-3</v>
      </c>
      <c r="AW186" s="6"/>
      <c r="AX186" s="47"/>
      <c r="AY186" s="12"/>
      <c r="AZ186" s="14"/>
      <c r="BA186" s="14"/>
      <c r="BB186" s="14"/>
      <c r="BC186" s="14"/>
    </row>
    <row r="187" spans="1:57" x14ac:dyDescent="0.2">
      <c r="A187" s="6" t="s">
        <v>317</v>
      </c>
      <c r="B187" s="7">
        <v>260238</v>
      </c>
      <c r="C187" s="7">
        <v>173151</v>
      </c>
      <c r="D187" s="7">
        <v>43579</v>
      </c>
      <c r="E187" s="7">
        <v>46448</v>
      </c>
      <c r="F187" s="7">
        <v>-3570</v>
      </c>
      <c r="G187" s="7">
        <v>126727</v>
      </c>
      <c r="H187" s="7">
        <v>30789</v>
      </c>
      <c r="I187" s="7"/>
      <c r="J187" s="7"/>
      <c r="K187" s="11">
        <v>67.900000000000006</v>
      </c>
      <c r="L187" s="10">
        <f t="shared" si="68"/>
        <v>383266.56848306331</v>
      </c>
      <c r="M187" s="10">
        <f t="shared" si="72"/>
        <v>255008.83652430042</v>
      </c>
      <c r="N187" s="10">
        <f t="shared" si="73"/>
        <v>64181.148748159052</v>
      </c>
      <c r="O187" s="10">
        <f t="shared" si="74"/>
        <v>68406.48011782032</v>
      </c>
      <c r="P187" s="10">
        <f t="shared" si="75"/>
        <v>-5257.7319587628863</v>
      </c>
      <c r="Q187" s="10">
        <f t="shared" si="76"/>
        <v>186637.70250368188</v>
      </c>
      <c r="R187" s="10">
        <f t="shared" si="77"/>
        <v>45344.624447717229</v>
      </c>
      <c r="S187" s="13">
        <f t="shared" si="78"/>
        <v>12.856486027327493</v>
      </c>
      <c r="T187" s="13">
        <f t="shared" si="79"/>
        <v>12.449053476576633</v>
      </c>
      <c r="U187" s="14">
        <f t="shared" si="80"/>
        <v>11.069464813353136</v>
      </c>
      <c r="V187" s="14">
        <f t="shared" si="81"/>
        <v>11.133222837687851</v>
      </c>
      <c r="W187" s="14">
        <f t="shared" si="69"/>
        <v>12.136924596845017</v>
      </c>
      <c r="X187" s="14">
        <f t="shared" si="70"/>
        <v>10.722046913737264</v>
      </c>
      <c r="Y187" s="14">
        <f t="shared" si="71"/>
        <v>4.2180360345646504</v>
      </c>
      <c r="Z187">
        <v>179</v>
      </c>
      <c r="AA187" s="14">
        <f t="shared" si="82"/>
        <v>12.801209282296147</v>
      </c>
      <c r="AB187" s="14">
        <f t="shared" si="83"/>
        <v>12.349560132467644</v>
      </c>
      <c r="AC187" s="14">
        <f t="shared" si="84"/>
        <v>11.124516861811047</v>
      </c>
      <c r="AD187" s="14">
        <f t="shared" si="85"/>
        <v>11.10090596680628</v>
      </c>
      <c r="AE187" s="14">
        <f t="shared" si="86"/>
        <v>12.102773056384272</v>
      </c>
      <c r="AF187" s="14">
        <f t="shared" si="87"/>
        <v>10.54294554727848</v>
      </c>
      <c r="AG187" s="14">
        <f t="shared" si="88"/>
        <v>4.0139105163779867</v>
      </c>
      <c r="AH187">
        <f t="shared" si="96"/>
        <v>12.857070020374918</v>
      </c>
      <c r="AI187">
        <v>12.852344421254113</v>
      </c>
      <c r="AJ187">
        <v>12.441593021457692</v>
      </c>
      <c r="AK187">
        <v>11.062836859063342</v>
      </c>
      <c r="AL187">
        <v>11.115740710880354</v>
      </c>
      <c r="AM187">
        <v>12.114226195828612</v>
      </c>
      <c r="AN187">
        <v>10.69194831636662</v>
      </c>
      <c r="AO187">
        <v>4.2288744596322019</v>
      </c>
      <c r="AP187" s="14">
        <f t="shared" si="89"/>
        <v>4.1416060733805438E-3</v>
      </c>
      <c r="AQ187" s="14">
        <f t="shared" si="90"/>
        <v>7.4604551189416668E-3</v>
      </c>
      <c r="AR187" s="14">
        <f t="shared" si="91"/>
        <v>6.6279542897937915E-3</v>
      </c>
      <c r="AS187" s="14">
        <f t="shared" si="92"/>
        <v>1.7482126807497167E-2</v>
      </c>
      <c r="AT187" s="14">
        <f t="shared" si="93"/>
        <v>2.269840101640419E-2</v>
      </c>
      <c r="AU187" s="14">
        <f t="shared" si="94"/>
        <v>3.0098597370644242E-2</v>
      </c>
      <c r="AV187" s="14">
        <f t="shared" si="95"/>
        <v>-1.0838425067551505E-2</v>
      </c>
      <c r="AW187" s="6"/>
      <c r="AX187" s="47"/>
      <c r="AY187" s="11"/>
      <c r="AZ187" s="14"/>
      <c r="BA187" s="14"/>
      <c r="BB187" s="14"/>
      <c r="BC187" s="14"/>
    </row>
    <row r="188" spans="1:57" x14ac:dyDescent="0.2">
      <c r="A188" s="6" t="s">
        <v>318</v>
      </c>
      <c r="B188" s="8">
        <v>264944</v>
      </c>
      <c r="C188" s="8">
        <v>176206</v>
      </c>
      <c r="D188" s="8">
        <v>44070</v>
      </c>
      <c r="E188" s="8">
        <v>46249</v>
      </c>
      <c r="F188" s="8">
        <v>-3057</v>
      </c>
      <c r="G188" s="8">
        <v>128380</v>
      </c>
      <c r="H188" s="8">
        <v>31523</v>
      </c>
      <c r="I188" s="8"/>
      <c r="J188" s="8"/>
      <c r="K188" s="12">
        <v>68.099999999999994</v>
      </c>
      <c r="L188" s="10">
        <f t="shared" si="68"/>
        <v>389051.39500734216</v>
      </c>
      <c r="M188" s="10">
        <f t="shared" si="72"/>
        <v>258745.96182085172</v>
      </c>
      <c r="N188" s="10">
        <f t="shared" si="73"/>
        <v>64713.656387665207</v>
      </c>
      <c r="O188" s="10">
        <f t="shared" si="74"/>
        <v>67913.362701908962</v>
      </c>
      <c r="P188" s="10">
        <f t="shared" si="75"/>
        <v>-4488.9867841409696</v>
      </c>
      <c r="Q188" s="10">
        <f t="shared" si="76"/>
        <v>188516.88693098386</v>
      </c>
      <c r="R188" s="10">
        <f t="shared" si="77"/>
        <v>46289.28046989721</v>
      </c>
      <c r="S188" s="13">
        <f t="shared" si="78"/>
        <v>12.87146673471489</v>
      </c>
      <c r="T188" s="13">
        <f t="shared" si="79"/>
        <v>12.463602016950471</v>
      </c>
      <c r="U188" s="14">
        <f t="shared" si="80"/>
        <v>11.077727530668657</v>
      </c>
      <c r="V188" s="14">
        <f t="shared" si="81"/>
        <v>11.125988093917824</v>
      </c>
      <c r="W188" s="14">
        <f t="shared" si="69"/>
        <v>12.146942867698394</v>
      </c>
      <c r="X188" s="14">
        <f t="shared" si="70"/>
        <v>10.742665689940308</v>
      </c>
      <c r="Y188" s="14">
        <f t="shared" si="71"/>
        <v>4.220977213155467</v>
      </c>
      <c r="Z188">
        <v>180</v>
      </c>
      <c r="AA188" s="14">
        <f t="shared" si="82"/>
        <v>12.807202905107392</v>
      </c>
      <c r="AB188" s="14">
        <f t="shared" si="83"/>
        <v>12.355571285440064</v>
      </c>
      <c r="AC188" s="14">
        <f t="shared" si="84"/>
        <v>11.131358352373468</v>
      </c>
      <c r="AD188" s="14">
        <f t="shared" si="85"/>
        <v>11.106531448336304</v>
      </c>
      <c r="AE188" s="14">
        <f t="shared" si="86"/>
        <v>12.107968102044993</v>
      </c>
      <c r="AF188" s="14">
        <f t="shared" si="87"/>
        <v>10.549303369987959</v>
      </c>
      <c r="AG188" s="14">
        <f t="shared" si="88"/>
        <v>4.0280456086888288</v>
      </c>
      <c r="AH188">
        <f t="shared" si="96"/>
        <v>12.865173774776196</v>
      </c>
      <c r="AI188">
        <v>12.860746704550795</v>
      </c>
      <c r="AJ188">
        <v>12.450631984564449</v>
      </c>
      <c r="AK188">
        <v>11.075837533146931</v>
      </c>
      <c r="AL188">
        <v>11.124541441779369</v>
      </c>
      <c r="AM188">
        <v>12.126798682285969</v>
      </c>
      <c r="AN188">
        <v>10.702880058722698</v>
      </c>
      <c r="AO188">
        <v>4.2320801914017725</v>
      </c>
      <c r="AP188" s="14">
        <f t="shared" si="89"/>
        <v>1.0720030164094396E-2</v>
      </c>
      <c r="AQ188" s="14">
        <f t="shared" si="90"/>
        <v>1.2970032386022012E-2</v>
      </c>
      <c r="AR188" s="14">
        <f t="shared" si="91"/>
        <v>1.8899975217259168E-3</v>
      </c>
      <c r="AS188" s="14">
        <f t="shared" si="92"/>
        <v>1.4466521384548514E-3</v>
      </c>
      <c r="AT188" s="14">
        <f t="shared" si="93"/>
        <v>2.0144185412425131E-2</v>
      </c>
      <c r="AU188" s="14">
        <f t="shared" si="94"/>
        <v>3.9785631217609918E-2</v>
      </c>
      <c r="AV188" s="14">
        <f t="shared" si="95"/>
        <v>-1.1102978246305462E-2</v>
      </c>
      <c r="AW188" s="6"/>
      <c r="AX188" s="47"/>
      <c r="AY188" s="12"/>
      <c r="AZ188" s="14"/>
      <c r="BA188" s="14"/>
      <c r="BB188" s="14"/>
      <c r="BC188" s="14"/>
    </row>
    <row r="189" spans="1:57" x14ac:dyDescent="0.2">
      <c r="A189" s="6" t="s">
        <v>319</v>
      </c>
      <c r="B189" s="7">
        <v>270734</v>
      </c>
      <c r="C189" s="7">
        <v>180278</v>
      </c>
      <c r="D189" s="7">
        <v>44368</v>
      </c>
      <c r="E189" s="7">
        <v>48119</v>
      </c>
      <c r="F189" s="7">
        <v>-4069</v>
      </c>
      <c r="G189" s="7">
        <v>129284</v>
      </c>
      <c r="H189" s="7">
        <v>32169</v>
      </c>
      <c r="I189" s="7"/>
      <c r="J189" s="7"/>
      <c r="K189" s="11">
        <v>69.099999999999994</v>
      </c>
      <c r="L189" s="10">
        <f t="shared" si="68"/>
        <v>391800.28943560063</v>
      </c>
      <c r="M189" s="10">
        <f t="shared" si="72"/>
        <v>260894.35600578872</v>
      </c>
      <c r="N189" s="10">
        <f t="shared" si="73"/>
        <v>64208.393632416795</v>
      </c>
      <c r="O189" s="10">
        <f t="shared" si="74"/>
        <v>69636.758321273519</v>
      </c>
      <c r="P189" s="10">
        <f t="shared" si="75"/>
        <v>-5888.5672937771351</v>
      </c>
      <c r="Q189" s="10">
        <f t="shared" si="76"/>
        <v>187096.96092619395</v>
      </c>
      <c r="R189" s="10">
        <f t="shared" si="77"/>
        <v>46554.269175108544</v>
      </c>
      <c r="S189" s="13">
        <f t="shared" si="78"/>
        <v>12.878507523225334</v>
      </c>
      <c r="T189" s="13">
        <f t="shared" si="79"/>
        <v>12.471870838103509</v>
      </c>
      <c r="U189" s="14">
        <f t="shared" si="80"/>
        <v>11.069889223070026</v>
      </c>
      <c r="V189" s="14">
        <f t="shared" si="81"/>
        <v>11.151047843707262</v>
      </c>
      <c r="W189" s="14">
        <f t="shared" si="69"/>
        <v>12.139382269084798</v>
      </c>
      <c r="X189" s="14">
        <f t="shared" si="70"/>
        <v>10.748373990102722</v>
      </c>
      <c r="Y189" s="14">
        <f t="shared" si="71"/>
        <v>4.2355547307736243</v>
      </c>
      <c r="Z189">
        <v>181</v>
      </c>
      <c r="AA189" s="14">
        <f t="shared" si="82"/>
        <v>12.813196527918635</v>
      </c>
      <c r="AB189" s="14">
        <f t="shared" si="83"/>
        <v>12.361582438412483</v>
      </c>
      <c r="AC189" s="14">
        <f t="shared" si="84"/>
        <v>11.138199842935888</v>
      </c>
      <c r="AD189" s="14">
        <f t="shared" si="85"/>
        <v>11.112156929866329</v>
      </c>
      <c r="AE189" s="14">
        <f t="shared" si="86"/>
        <v>12.113163147705711</v>
      </c>
      <c r="AF189" s="14">
        <f t="shared" si="87"/>
        <v>10.555661192697437</v>
      </c>
      <c r="AG189" s="14">
        <f t="shared" si="88"/>
        <v>4.0421807009996717</v>
      </c>
      <c r="AH189">
        <f t="shared" si="96"/>
        <v>12.872676965433172</v>
      </c>
      <c r="AI189">
        <v>12.86901462193711</v>
      </c>
      <c r="AJ189">
        <v>12.459343601185065</v>
      </c>
      <c r="AK189">
        <v>11.089333574202756</v>
      </c>
      <c r="AL189">
        <v>11.133226971333254</v>
      </c>
      <c r="AM189">
        <v>12.139097261011527</v>
      </c>
      <c r="AN189">
        <v>10.713200466155579</v>
      </c>
      <c r="AO189">
        <v>4.2354084659043254</v>
      </c>
      <c r="AP189" s="14">
        <f t="shared" si="89"/>
        <v>9.4929012882243313E-3</v>
      </c>
      <c r="AQ189" s="14">
        <f t="shared" si="90"/>
        <v>1.2527236918444373E-2</v>
      </c>
      <c r="AR189" s="14">
        <f t="shared" si="91"/>
        <v>-1.944435113273002E-2</v>
      </c>
      <c r="AS189" s="14">
        <f t="shared" si="92"/>
        <v>1.782087237400809E-2</v>
      </c>
      <c r="AT189" s="14">
        <f t="shared" si="93"/>
        <v>2.8500807327169753E-4</v>
      </c>
      <c r="AU189" s="14">
        <f t="shared" si="94"/>
        <v>3.5173523947143792E-2</v>
      </c>
      <c r="AV189" s="14">
        <f t="shared" si="95"/>
        <v>1.4626486929891769E-4</v>
      </c>
      <c r="AW189" s="6"/>
      <c r="AX189" s="47"/>
      <c r="AY189" s="11"/>
      <c r="AZ189" s="14"/>
      <c r="BA189" s="14"/>
      <c r="BB189" s="14"/>
      <c r="BC189" s="14"/>
    </row>
    <row r="190" spans="1:57" x14ac:dyDescent="0.2">
      <c r="A190" s="6" t="s">
        <v>320</v>
      </c>
      <c r="B190" s="8">
        <v>273515</v>
      </c>
      <c r="C190" s="8">
        <v>181238</v>
      </c>
      <c r="D190" s="8">
        <v>45669</v>
      </c>
      <c r="E190" s="8">
        <v>50984</v>
      </c>
      <c r="F190" s="8">
        <v>-4641</v>
      </c>
      <c r="G190" s="8">
        <v>132852</v>
      </c>
      <c r="H190" s="8">
        <v>32647</v>
      </c>
      <c r="I190" s="8"/>
      <c r="J190" s="8"/>
      <c r="K190" s="12">
        <v>69.400000000000006</v>
      </c>
      <c r="L190" s="10">
        <f t="shared" si="68"/>
        <v>394113.83285302593</v>
      </c>
      <c r="M190" s="10">
        <f t="shared" si="72"/>
        <v>261149.85590778096</v>
      </c>
      <c r="N190" s="10">
        <f t="shared" si="73"/>
        <v>65805.475504322763</v>
      </c>
      <c r="O190" s="10">
        <f t="shared" si="74"/>
        <v>73463.976945244955</v>
      </c>
      <c r="P190" s="10">
        <f t="shared" si="75"/>
        <v>-6687.3198847262238</v>
      </c>
      <c r="Q190" s="10">
        <f t="shared" si="76"/>
        <v>191429.39481268011</v>
      </c>
      <c r="R190" s="10">
        <f t="shared" si="77"/>
        <v>47041.786743515848</v>
      </c>
      <c r="S190" s="13">
        <f t="shared" si="78"/>
        <v>12.884395062422541</v>
      </c>
      <c r="T190" s="13">
        <f t="shared" si="79"/>
        <v>12.472849682103929</v>
      </c>
      <c r="U190" s="14">
        <f t="shared" si="80"/>
        <v>11.094458328202697</v>
      </c>
      <c r="V190" s="14">
        <f t="shared" si="81"/>
        <v>11.204550455469462</v>
      </c>
      <c r="W190" s="14">
        <f t="shared" si="69"/>
        <v>12.1622743241228</v>
      </c>
      <c r="X190" s="14">
        <f t="shared" si="70"/>
        <v>10.758791565344263</v>
      </c>
      <c r="Y190" s="14">
        <f t="shared" si="71"/>
        <v>4.2398868675127588</v>
      </c>
      <c r="Z190">
        <v>182</v>
      </c>
      <c r="AA190" s="14">
        <f t="shared" si="82"/>
        <v>12.819190150729879</v>
      </c>
      <c r="AB190" s="14">
        <f t="shared" si="83"/>
        <v>12.367593591384903</v>
      </c>
      <c r="AC190" s="14">
        <f t="shared" si="84"/>
        <v>11.145041333498311</v>
      </c>
      <c r="AD190" s="14">
        <f t="shared" si="85"/>
        <v>11.117782411396352</v>
      </c>
      <c r="AE190" s="14">
        <f t="shared" si="86"/>
        <v>12.118358193366429</v>
      </c>
      <c r="AF190" s="14">
        <f t="shared" si="87"/>
        <v>10.562019015406916</v>
      </c>
      <c r="AG190" s="14">
        <f t="shared" si="88"/>
        <v>4.0563157933105138</v>
      </c>
      <c r="AH190">
        <f t="shared" si="96"/>
        <v>12.881679520271049</v>
      </c>
      <c r="AI190">
        <v>12.877143263350268</v>
      </c>
      <c r="AJ190">
        <v>12.467724746478986</v>
      </c>
      <c r="AK190">
        <v>11.103285871098512</v>
      </c>
      <c r="AL190">
        <v>11.141742813049497</v>
      </c>
      <c r="AM190">
        <v>12.151078197538538</v>
      </c>
      <c r="AN190">
        <v>10.722880461778214</v>
      </c>
      <c r="AO190">
        <v>4.2388718205542428</v>
      </c>
      <c r="AP190" s="14">
        <f t="shared" si="89"/>
        <v>7.2517990722733572E-3</v>
      </c>
      <c r="AQ190" s="14">
        <f t="shared" si="90"/>
        <v>5.1249356249432054E-3</v>
      </c>
      <c r="AR190" s="14">
        <f t="shared" si="91"/>
        <v>-8.8275428958155544E-3</v>
      </c>
      <c r="AS190" s="14">
        <f t="shared" si="92"/>
        <v>6.2807642419965504E-2</v>
      </c>
      <c r="AT190" s="14">
        <f t="shared" si="93"/>
        <v>1.1196126584261279E-2</v>
      </c>
      <c r="AU190" s="14">
        <f t="shared" si="94"/>
        <v>3.5911103566048652E-2</v>
      </c>
      <c r="AV190" s="14">
        <f t="shared" si="95"/>
        <v>1.0150469585159527E-3</v>
      </c>
      <c r="AW190" s="6"/>
      <c r="AX190" s="47"/>
      <c r="AY190" s="12"/>
      <c r="AZ190" s="14"/>
      <c r="BA190" s="14"/>
      <c r="BB190" s="14"/>
      <c r="BC190" s="14"/>
    </row>
    <row r="191" spans="1:57" x14ac:dyDescent="0.2">
      <c r="A191" s="6" t="s">
        <v>321</v>
      </c>
      <c r="B191" s="7">
        <v>275409</v>
      </c>
      <c r="C191" s="7">
        <v>182990</v>
      </c>
      <c r="D191" s="7">
        <v>46799</v>
      </c>
      <c r="E191" s="7">
        <v>46979</v>
      </c>
      <c r="F191" s="7">
        <v>-6004</v>
      </c>
      <c r="G191" s="7">
        <v>135682</v>
      </c>
      <c r="H191" s="7">
        <v>32607</v>
      </c>
      <c r="I191" s="7"/>
      <c r="J191" s="7"/>
      <c r="K191" s="11">
        <v>69.599999999999994</v>
      </c>
      <c r="L191" s="10">
        <f t="shared" si="68"/>
        <v>395702.58620689658</v>
      </c>
      <c r="M191" s="10">
        <f t="shared" si="72"/>
        <v>262916.66666666669</v>
      </c>
      <c r="N191" s="10">
        <f t="shared" si="73"/>
        <v>67239.942528735643</v>
      </c>
      <c r="O191" s="10">
        <f t="shared" si="74"/>
        <v>67498.563218390816</v>
      </c>
      <c r="P191" s="10">
        <f t="shared" si="75"/>
        <v>-8626.4367816091963</v>
      </c>
      <c r="Q191" s="10">
        <f t="shared" si="76"/>
        <v>194945.40229885059</v>
      </c>
      <c r="R191" s="10">
        <f t="shared" si="77"/>
        <v>46849.137931034486</v>
      </c>
      <c r="S191" s="13">
        <f t="shared" si="78"/>
        <v>12.888418163129</v>
      </c>
      <c r="T191" s="13">
        <f t="shared" si="79"/>
        <v>12.47959240416945</v>
      </c>
      <c r="U191" s="14">
        <f t="shared" si="80"/>
        <v>11.116022732803799</v>
      </c>
      <c r="V191" s="14">
        <f t="shared" si="81"/>
        <v>11.119861590980609</v>
      </c>
      <c r="W191" s="14">
        <f t="shared" si="69"/>
        <v>12.180474810130844</v>
      </c>
      <c r="X191" s="14">
        <f t="shared" si="70"/>
        <v>10.754687886879013</v>
      </c>
      <c r="Y191" s="14">
        <f t="shared" si="71"/>
        <v>4.242764567340374</v>
      </c>
      <c r="Z191">
        <v>183</v>
      </c>
      <c r="AA191" s="14">
        <f t="shared" si="82"/>
        <v>12.825183773541122</v>
      </c>
      <c r="AB191" s="14">
        <f t="shared" si="83"/>
        <v>12.373604744357324</v>
      </c>
      <c r="AC191" s="14">
        <f t="shared" si="84"/>
        <v>11.151882824060731</v>
      </c>
      <c r="AD191" s="14">
        <f t="shared" si="85"/>
        <v>11.123407892926375</v>
      </c>
      <c r="AE191" s="14">
        <f t="shared" si="86"/>
        <v>12.123553239027149</v>
      </c>
      <c r="AF191" s="14">
        <f t="shared" si="87"/>
        <v>10.568376838116395</v>
      </c>
      <c r="AG191" s="14">
        <f t="shared" si="88"/>
        <v>4.0704508856213559</v>
      </c>
      <c r="AH191">
        <f t="shared" si="96"/>
        <v>12.889347698315538</v>
      </c>
      <c r="AI191">
        <v>12.885133651790785</v>
      </c>
      <c r="AJ191">
        <v>12.475780125128733</v>
      </c>
      <c r="AK191">
        <v>11.117643159982434</v>
      </c>
      <c r="AL191">
        <v>11.150045618480817</v>
      </c>
      <c r="AM191">
        <v>12.1626979355303</v>
      </c>
      <c r="AN191">
        <v>10.731912952156023</v>
      </c>
      <c r="AO191">
        <v>4.2424828841814506</v>
      </c>
      <c r="AP191" s="14">
        <f t="shared" si="89"/>
        <v>3.2845113382151681E-3</v>
      </c>
      <c r="AQ191" s="14">
        <f t="shared" si="90"/>
        <v>3.81227904071757E-3</v>
      </c>
      <c r="AR191" s="14">
        <f t="shared" si="91"/>
        <v>-1.6204271786346425E-3</v>
      </c>
      <c r="AS191" s="14">
        <f t="shared" si="92"/>
        <v>-3.0184027500208543E-2</v>
      </c>
      <c r="AT191" s="14">
        <f t="shared" si="93"/>
        <v>1.7776874600544446E-2</v>
      </c>
      <c r="AU191" s="14">
        <f t="shared" si="94"/>
        <v>2.2774934722990636E-2</v>
      </c>
      <c r="AV191" s="14">
        <f t="shared" si="95"/>
        <v>2.8168315892340701E-4</v>
      </c>
      <c r="AW191" s="6"/>
      <c r="AX191" s="47"/>
      <c r="AY191" s="11"/>
      <c r="AZ191" s="14"/>
      <c r="BA191" s="14"/>
      <c r="BB191" s="14"/>
      <c r="BC191" s="14"/>
      <c r="BE191" t="s">
        <v>322</v>
      </c>
    </row>
    <row r="192" spans="1:57" x14ac:dyDescent="0.2">
      <c r="A192" s="6" t="s">
        <v>323</v>
      </c>
      <c r="B192" s="8">
        <v>276242</v>
      </c>
      <c r="C192" s="8">
        <v>184238</v>
      </c>
      <c r="D192" s="8">
        <v>47375</v>
      </c>
      <c r="E192" s="8">
        <v>49992</v>
      </c>
      <c r="F192" s="8">
        <v>-4840</v>
      </c>
      <c r="G192" s="8">
        <v>138927</v>
      </c>
      <c r="H192" s="8">
        <v>32344</v>
      </c>
      <c r="I192" s="8"/>
      <c r="J192" s="8"/>
      <c r="K192" s="12">
        <v>69.7</v>
      </c>
      <c r="L192" s="10">
        <f t="shared" si="68"/>
        <v>396329.98565279768</v>
      </c>
      <c r="M192" s="10">
        <f t="shared" si="72"/>
        <v>264329.98565279768</v>
      </c>
      <c r="N192" s="10">
        <f t="shared" si="73"/>
        <v>67969.870875179331</v>
      </c>
      <c r="O192" s="10">
        <f t="shared" si="74"/>
        <v>71724.533715925398</v>
      </c>
      <c r="P192" s="10">
        <f t="shared" si="75"/>
        <v>-6944.0459110473457</v>
      </c>
      <c r="Q192" s="10">
        <f t="shared" si="76"/>
        <v>199321.37733142037</v>
      </c>
      <c r="R192" s="10">
        <f t="shared" si="77"/>
        <v>46404.591104734573</v>
      </c>
      <c r="S192" s="13">
        <f t="shared" si="78"/>
        <v>12.890002440340366</v>
      </c>
      <c r="T192" s="13">
        <f t="shared" si="79"/>
        <v>12.484953547251267</v>
      </c>
      <c r="U192" s="14">
        <f t="shared" si="80"/>
        <v>11.126819810606341</v>
      </c>
      <c r="V192" s="14">
        <f t="shared" si="81"/>
        <v>11.180588139830531</v>
      </c>
      <c r="W192" s="14">
        <f t="shared" si="69"/>
        <v>12.202673762523084</v>
      </c>
      <c r="X192" s="14">
        <f t="shared" si="70"/>
        <v>10.74515367954222</v>
      </c>
      <c r="Y192" s="14">
        <f t="shared" si="71"/>
        <v>4.2442003177664782</v>
      </c>
      <c r="Z192">
        <v>184</v>
      </c>
      <c r="AA192" s="14">
        <f t="shared" si="82"/>
        <v>12.831177396352366</v>
      </c>
      <c r="AB192" s="14">
        <f t="shared" si="83"/>
        <v>12.379615897329744</v>
      </c>
      <c r="AC192" s="14">
        <f t="shared" si="84"/>
        <v>11.158724314623152</v>
      </c>
      <c r="AD192" s="14">
        <f t="shared" si="85"/>
        <v>11.1290333744564</v>
      </c>
      <c r="AE192" s="14">
        <f t="shared" si="86"/>
        <v>12.128748284687868</v>
      </c>
      <c r="AF192" s="14">
        <f t="shared" si="87"/>
        <v>10.574734660825872</v>
      </c>
      <c r="AG192" s="14">
        <f t="shared" si="88"/>
        <v>4.084585977932198</v>
      </c>
      <c r="AH192">
        <f t="shared" si="96"/>
        <v>12.895862284744357</v>
      </c>
      <c r="AI192">
        <v>12.892991342633595</v>
      </c>
      <c r="AJ192">
        <v>12.483517644901591</v>
      </c>
      <c r="AK192">
        <v>11.132348659788446</v>
      </c>
      <c r="AL192">
        <v>11.158131293956448</v>
      </c>
      <c r="AM192">
        <v>12.173919916229226</v>
      </c>
      <c r="AN192">
        <v>10.740313288294153</v>
      </c>
      <c r="AO192">
        <v>4.2462549200202231</v>
      </c>
      <c r="AP192" s="14">
        <f t="shared" si="89"/>
        <v>-2.9889022932287901E-3</v>
      </c>
      <c r="AQ192" s="14">
        <f t="shared" si="90"/>
        <v>1.4359023496766099E-3</v>
      </c>
      <c r="AR192" s="14">
        <f t="shared" si="91"/>
        <v>-5.5288491821059438E-3</v>
      </c>
      <c r="AS192" s="14">
        <f t="shared" si="92"/>
        <v>2.2456845874083697E-2</v>
      </c>
      <c r="AT192" s="14">
        <f t="shared" si="93"/>
        <v>2.8753846293858132E-2</v>
      </c>
      <c r="AU192" s="14">
        <f t="shared" si="94"/>
        <v>4.8403912480665667E-3</v>
      </c>
      <c r="AV192" s="14">
        <f t="shared" si="95"/>
        <v>-2.0546022537448749E-3</v>
      </c>
      <c r="AW192" s="6"/>
      <c r="AX192" s="47"/>
      <c r="AY192" s="12"/>
      <c r="AZ192" s="14"/>
      <c r="BA192" s="14"/>
      <c r="BB192" s="14"/>
      <c r="BC192" s="14"/>
    </row>
    <row r="193" spans="1:55" x14ac:dyDescent="0.2">
      <c r="A193" s="6" t="s">
        <v>324</v>
      </c>
      <c r="B193" s="7">
        <v>278908</v>
      </c>
      <c r="C193" s="7">
        <v>186563</v>
      </c>
      <c r="D193" s="7">
        <v>48556</v>
      </c>
      <c r="E193" s="7">
        <v>50061</v>
      </c>
      <c r="F193" s="7">
        <v>-5237</v>
      </c>
      <c r="G193" s="7">
        <v>141895</v>
      </c>
      <c r="H193" s="7">
        <v>32371</v>
      </c>
      <c r="I193" s="7"/>
      <c r="J193" s="7"/>
      <c r="K193" s="11">
        <v>69.5</v>
      </c>
      <c r="L193" s="10">
        <f t="shared" si="68"/>
        <v>401306.47482014389</v>
      </c>
      <c r="M193" s="10">
        <f t="shared" si="72"/>
        <v>268435.97122302157</v>
      </c>
      <c r="N193" s="10">
        <f t="shared" si="73"/>
        <v>69864.748201438852</v>
      </c>
      <c r="O193" s="10">
        <f t="shared" si="74"/>
        <v>72030.215827338136</v>
      </c>
      <c r="P193" s="10">
        <f t="shared" si="75"/>
        <v>-7535.2517985611512</v>
      </c>
      <c r="Q193" s="10">
        <f t="shared" si="76"/>
        <v>204165.46762589927</v>
      </c>
      <c r="R193" s="10">
        <f t="shared" si="77"/>
        <v>46576.978417266189</v>
      </c>
      <c r="S193" s="13">
        <f t="shared" si="78"/>
        <v>12.902480690737715</v>
      </c>
      <c r="T193" s="13">
        <f t="shared" si="79"/>
        <v>12.500367696049814</v>
      </c>
      <c r="U193" s="14">
        <f t="shared" si="80"/>
        <v>11.154316483435039</v>
      </c>
      <c r="V193" s="14">
        <f t="shared" si="81"/>
        <v>11.184840974232358</v>
      </c>
      <c r="W193" s="14">
        <f t="shared" si="69"/>
        <v>12.226686059862926</v>
      </c>
      <c r="X193" s="14">
        <f t="shared" si="70"/>
        <v>10.748861672662439</v>
      </c>
      <c r="Y193" s="14">
        <f t="shared" si="71"/>
        <v>4.2413267525707461</v>
      </c>
      <c r="Z193">
        <v>185</v>
      </c>
      <c r="AA193" s="14">
        <f t="shared" si="82"/>
        <v>12.837171019163609</v>
      </c>
      <c r="AB193" s="14">
        <f t="shared" si="83"/>
        <v>12.385627050302164</v>
      </c>
      <c r="AC193" s="14">
        <f t="shared" si="84"/>
        <v>11.165565805185574</v>
      </c>
      <c r="AD193" s="14">
        <f t="shared" si="85"/>
        <v>11.134658855986423</v>
      </c>
      <c r="AE193" s="14">
        <f t="shared" si="86"/>
        <v>12.133943330348586</v>
      </c>
      <c r="AF193" s="14">
        <f t="shared" si="87"/>
        <v>10.58109248353535</v>
      </c>
      <c r="AG193" s="14">
        <f t="shared" si="88"/>
        <v>4.0987210702430401</v>
      </c>
      <c r="AH193">
        <f t="shared" si="96"/>
        <v>12.901877591363077</v>
      </c>
      <c r="AI193">
        <v>12.900723944073224</v>
      </c>
      <c r="AJ193">
        <v>12.49094759623925</v>
      </c>
      <c r="AK193">
        <v>11.147344576683492</v>
      </c>
      <c r="AL193">
        <v>11.165976880788437</v>
      </c>
      <c r="AM193">
        <v>12.184718691424356</v>
      </c>
      <c r="AN193">
        <v>10.748111055531957</v>
      </c>
      <c r="AO193">
        <v>4.2502013673568095</v>
      </c>
      <c r="AP193" s="14">
        <f t="shared" si="89"/>
        <v>1.7567466644905494E-3</v>
      </c>
      <c r="AQ193" s="14">
        <f t="shared" si="90"/>
        <v>9.4200998105637979E-3</v>
      </c>
      <c r="AR193" s="14">
        <f t="shared" si="91"/>
        <v>6.971906751546797E-3</v>
      </c>
      <c r="AS193" s="14">
        <f t="shared" si="92"/>
        <v>1.8864093443921703E-2</v>
      </c>
      <c r="AT193" s="14">
        <f t="shared" si="93"/>
        <v>4.1967368438569963E-2</v>
      </c>
      <c r="AU193" s="14">
        <f t="shared" si="94"/>
        <v>7.5061713048185652E-4</v>
      </c>
      <c r="AV193" s="14">
        <f t="shared" si="95"/>
        <v>-8.8746147860634395E-3</v>
      </c>
      <c r="AW193" s="6"/>
      <c r="AX193" s="47"/>
      <c r="AY193" s="11"/>
      <c r="AZ193" s="14"/>
      <c r="BA193" s="14"/>
      <c r="BB193" s="14"/>
      <c r="BC193" s="14"/>
    </row>
    <row r="194" spans="1:55" x14ac:dyDescent="0.2">
      <c r="A194" s="6" t="s">
        <v>325</v>
      </c>
      <c r="B194" s="8">
        <v>285103</v>
      </c>
      <c r="C194" s="8">
        <v>188401</v>
      </c>
      <c r="D194" s="8">
        <v>48478</v>
      </c>
      <c r="E194" s="8">
        <v>51535</v>
      </c>
      <c r="F194" s="8">
        <v>-7557</v>
      </c>
      <c r="G194" s="8">
        <v>141263</v>
      </c>
      <c r="H194" s="8">
        <v>33099</v>
      </c>
      <c r="I194" s="8"/>
      <c r="J194" s="8"/>
      <c r="K194" s="12">
        <v>70.5</v>
      </c>
      <c r="L194" s="10">
        <f t="shared" si="68"/>
        <v>404401.41843971633</v>
      </c>
      <c r="M194" s="10">
        <f t="shared" si="72"/>
        <v>267235.46099290781</v>
      </c>
      <c r="N194" s="10">
        <f t="shared" si="73"/>
        <v>68763.120567375881</v>
      </c>
      <c r="O194" s="10">
        <f t="shared" si="74"/>
        <v>73099.290780141848</v>
      </c>
      <c r="P194" s="10">
        <f t="shared" si="75"/>
        <v>-10719.148936170213</v>
      </c>
      <c r="Q194" s="10">
        <f t="shared" si="76"/>
        <v>200373.04964539007</v>
      </c>
      <c r="R194" s="10">
        <f t="shared" si="77"/>
        <v>46948.936170212764</v>
      </c>
      <c r="S194" s="13">
        <f t="shared" si="78"/>
        <v>12.91016327363891</v>
      </c>
      <c r="T194" s="13">
        <f t="shared" si="79"/>
        <v>12.495885425135809</v>
      </c>
      <c r="U194" s="14">
        <f t="shared" si="80"/>
        <v>11.138422841936677</v>
      </c>
      <c r="V194" s="14">
        <f t="shared" si="81"/>
        <v>11.199573943640761</v>
      </c>
      <c r="W194" s="14">
        <f t="shared" si="69"/>
        <v>12.207936156341788</v>
      </c>
      <c r="X194" s="14">
        <f t="shared" si="70"/>
        <v>10.756815825598284</v>
      </c>
      <c r="Y194" s="14">
        <f t="shared" si="71"/>
        <v>4.255612709818223</v>
      </c>
      <c r="Z194">
        <v>186</v>
      </c>
      <c r="AA194" s="14">
        <f t="shared" si="82"/>
        <v>12.843164641974852</v>
      </c>
      <c r="AB194" s="14">
        <f t="shared" si="83"/>
        <v>12.391638203274585</v>
      </c>
      <c r="AC194" s="14">
        <f t="shared" si="84"/>
        <v>11.172407295747995</v>
      </c>
      <c r="AD194" s="14">
        <f t="shared" si="85"/>
        <v>11.140284337516448</v>
      </c>
      <c r="AE194" s="14">
        <f t="shared" si="86"/>
        <v>12.139138376009306</v>
      </c>
      <c r="AF194" s="14">
        <f t="shared" si="87"/>
        <v>10.587450306244829</v>
      </c>
      <c r="AG194" s="14">
        <f t="shared" si="88"/>
        <v>4.1128561625538822</v>
      </c>
      <c r="AH194">
        <f t="shared" si="96"/>
        <v>12.907670079829858</v>
      </c>
      <c r="AI194">
        <v>12.908337196240266</v>
      </c>
      <c r="AJ194">
        <v>12.498081167022368</v>
      </c>
      <c r="AK194">
        <v>11.162569661303774</v>
      </c>
      <c r="AL194">
        <v>11.173573455817502</v>
      </c>
      <c r="AM194">
        <v>12.195086784058667</v>
      </c>
      <c r="AN194">
        <v>10.755338864453318</v>
      </c>
      <c r="AO194">
        <v>4.2543343813510512</v>
      </c>
      <c r="AP194" s="14">
        <f t="shared" si="89"/>
        <v>1.8260773986433776E-3</v>
      </c>
      <c r="AQ194" s="14">
        <f t="shared" si="90"/>
        <v>-2.1957418865596878E-3</v>
      </c>
      <c r="AR194" s="14">
        <f t="shared" si="91"/>
        <v>-2.4146819367096839E-2</v>
      </c>
      <c r="AS194" s="14">
        <f t="shared" si="92"/>
        <v>2.6000487823258922E-2</v>
      </c>
      <c r="AT194" s="14">
        <f t="shared" si="93"/>
        <v>1.2849372283120886E-2</v>
      </c>
      <c r="AU194" s="14">
        <f t="shared" si="94"/>
        <v>1.4769611449665376E-3</v>
      </c>
      <c r="AV194" s="14">
        <f t="shared" si="95"/>
        <v>1.2783284671717965E-3</v>
      </c>
      <c r="AW194" s="6"/>
      <c r="AX194" s="47"/>
      <c r="AY194" s="12"/>
      <c r="AZ194" s="14"/>
      <c r="BA194" s="14"/>
      <c r="BB194" s="14"/>
      <c r="BC194" s="14"/>
    </row>
    <row r="195" spans="1:55" x14ac:dyDescent="0.2">
      <c r="A195" s="6" t="s">
        <v>326</v>
      </c>
      <c r="B195" s="7">
        <v>285857</v>
      </c>
      <c r="C195" s="7">
        <v>191179</v>
      </c>
      <c r="D195" s="7">
        <v>50037</v>
      </c>
      <c r="E195" s="7">
        <v>51305</v>
      </c>
      <c r="F195" s="7">
        <v>-7279</v>
      </c>
      <c r="G195" s="7">
        <v>142307</v>
      </c>
      <c r="H195" s="7">
        <v>33546</v>
      </c>
      <c r="I195" s="7"/>
      <c r="J195" s="7"/>
      <c r="K195" s="11">
        <v>70.2</v>
      </c>
      <c r="L195" s="10">
        <f t="shared" si="68"/>
        <v>407203.70370370371</v>
      </c>
      <c r="M195" s="10">
        <f t="shared" si="72"/>
        <v>272334.75783475785</v>
      </c>
      <c r="N195" s="10">
        <f t="shared" si="73"/>
        <v>71277.777777777781</v>
      </c>
      <c r="O195" s="10">
        <f t="shared" si="74"/>
        <v>73084.045584045583</v>
      </c>
      <c r="P195" s="10">
        <f t="shared" si="75"/>
        <v>-10368.945868945868</v>
      </c>
      <c r="Q195" s="10">
        <f t="shared" si="76"/>
        <v>202716.52421652421</v>
      </c>
      <c r="R195" s="10">
        <f t="shared" si="77"/>
        <v>47786.324786324782</v>
      </c>
      <c r="S195" s="13">
        <f t="shared" si="78"/>
        <v>12.917068839716633</v>
      </c>
      <c r="T195" s="13">
        <f t="shared" si="79"/>
        <v>12.514787315887736</v>
      </c>
      <c r="U195" s="14">
        <f t="shared" si="80"/>
        <v>11.17433988570161</v>
      </c>
      <c r="V195" s="14">
        <f t="shared" si="81"/>
        <v>11.199365367252636</v>
      </c>
      <c r="W195" s="14">
        <f t="shared" si="69"/>
        <v>12.219563849672598</v>
      </c>
      <c r="X195" s="14">
        <f t="shared" si="70"/>
        <v>10.774494785211026</v>
      </c>
      <c r="Y195" s="14">
        <f t="shared" si="71"/>
        <v>4.2513483110317658</v>
      </c>
      <c r="Z195">
        <v>187</v>
      </c>
      <c r="AA195" s="14">
        <f t="shared" si="82"/>
        <v>12.849158264786096</v>
      </c>
      <c r="AB195" s="14">
        <f t="shared" si="83"/>
        <v>12.397649356247005</v>
      </c>
      <c r="AC195" s="14">
        <f t="shared" si="84"/>
        <v>11.179248786310415</v>
      </c>
      <c r="AD195" s="14">
        <f t="shared" si="85"/>
        <v>11.145909819046471</v>
      </c>
      <c r="AE195" s="14">
        <f t="shared" si="86"/>
        <v>12.144333421670025</v>
      </c>
      <c r="AF195" s="14">
        <f t="shared" si="87"/>
        <v>10.593808128954308</v>
      </c>
      <c r="AG195" s="14">
        <f t="shared" si="88"/>
        <v>4.1269912548647252</v>
      </c>
      <c r="AH195">
        <f t="shared" si="96"/>
        <v>12.913586326959956</v>
      </c>
      <c r="AI195">
        <v>12.915837937231974</v>
      </c>
      <c r="AJ195">
        <v>12.504935432693983</v>
      </c>
      <c r="AK195">
        <v>11.177967021727211</v>
      </c>
      <c r="AL195">
        <v>11.180923885942763</v>
      </c>
      <c r="AM195">
        <v>12.205042946680404</v>
      </c>
      <c r="AN195">
        <v>10.762029794777821</v>
      </c>
      <c r="AO195">
        <v>4.2586605705285479</v>
      </c>
      <c r="AP195" s="14">
        <f t="shared" si="89"/>
        <v>1.2309024846590688E-3</v>
      </c>
      <c r="AQ195" s="14">
        <f t="shared" si="90"/>
        <v>9.8518831937521867E-3</v>
      </c>
      <c r="AR195" s="14">
        <f t="shared" si="91"/>
        <v>-3.6271360256012741E-3</v>
      </c>
      <c r="AS195" s="14">
        <f t="shared" si="92"/>
        <v>1.8441481309872998E-2</v>
      </c>
      <c r="AT195" s="14">
        <f t="shared" si="93"/>
        <v>1.4520902992193996E-2</v>
      </c>
      <c r="AU195" s="14">
        <f t="shared" si="94"/>
        <v>1.2464990433205259E-2</v>
      </c>
      <c r="AV195" s="14">
        <f t="shared" si="95"/>
        <v>-7.3122594967820476E-3</v>
      </c>
      <c r="AW195" s="6"/>
      <c r="AX195" s="47"/>
      <c r="AY195" s="11"/>
      <c r="AZ195" s="14"/>
      <c r="BA195" s="14"/>
      <c r="BB195" s="14"/>
      <c r="BC195" s="14"/>
    </row>
    <row r="196" spans="1:55" x14ac:dyDescent="0.2">
      <c r="A196" s="6" t="s">
        <v>327</v>
      </c>
      <c r="B196" s="8">
        <v>288507</v>
      </c>
      <c r="C196" s="8">
        <v>191038</v>
      </c>
      <c r="D196" s="8">
        <v>51785</v>
      </c>
      <c r="E196" s="8">
        <v>50310</v>
      </c>
      <c r="F196" s="8">
        <v>-5841</v>
      </c>
      <c r="G196" s="8">
        <v>143736</v>
      </c>
      <c r="H196" s="8">
        <v>33082</v>
      </c>
      <c r="I196" s="8"/>
      <c r="J196" s="8"/>
      <c r="K196" s="12">
        <v>70.599999999999994</v>
      </c>
      <c r="L196" s="10">
        <f t="shared" si="68"/>
        <v>408650.1416430595</v>
      </c>
      <c r="M196" s="10">
        <f t="shared" si="72"/>
        <v>270592.06798866857</v>
      </c>
      <c r="N196" s="10">
        <f t="shared" si="73"/>
        <v>73349.858356940516</v>
      </c>
      <c r="O196" s="10">
        <f t="shared" si="74"/>
        <v>71260.623229461766</v>
      </c>
      <c r="P196" s="10">
        <f t="shared" si="75"/>
        <v>-8273.3711048158639</v>
      </c>
      <c r="Q196" s="10">
        <f t="shared" si="76"/>
        <v>203592.06798866857</v>
      </c>
      <c r="R196" s="10">
        <f t="shared" si="77"/>
        <v>46858.356940509919</v>
      </c>
      <c r="S196" s="13">
        <f t="shared" si="78"/>
        <v>12.920614669556377</v>
      </c>
      <c r="T196" s="13">
        <f t="shared" si="79"/>
        <v>12.508367681608744</v>
      </c>
      <c r="U196" s="14">
        <f t="shared" si="80"/>
        <v>11.202995852511874</v>
      </c>
      <c r="V196" s="14">
        <f t="shared" si="81"/>
        <v>11.17409918497426</v>
      </c>
      <c r="W196" s="14">
        <f t="shared" si="69"/>
        <v>12.223873604101303</v>
      </c>
      <c r="X196" s="14">
        <f t="shared" si="70"/>
        <v>10.754884648291062</v>
      </c>
      <c r="Y196" s="14">
        <f t="shared" si="71"/>
        <v>4.257030144499196</v>
      </c>
      <c r="Z196">
        <v>188</v>
      </c>
      <c r="AA196" s="14">
        <f t="shared" si="82"/>
        <v>12.855151887597341</v>
      </c>
      <c r="AB196" s="14">
        <f t="shared" si="83"/>
        <v>12.403660509219424</v>
      </c>
      <c r="AC196" s="14">
        <f t="shared" si="84"/>
        <v>11.186090276872838</v>
      </c>
      <c r="AD196" s="14">
        <f t="shared" si="85"/>
        <v>11.151535300576494</v>
      </c>
      <c r="AE196" s="14">
        <f t="shared" si="86"/>
        <v>12.149528467330743</v>
      </c>
      <c r="AF196" s="14">
        <f t="shared" si="87"/>
        <v>10.600165951663787</v>
      </c>
      <c r="AG196" s="14">
        <f t="shared" si="88"/>
        <v>4.1411263471755673</v>
      </c>
      <c r="AH196">
        <f t="shared" si="96"/>
        <v>12.920140719120122</v>
      </c>
      <c r="AI196">
        <v>12.923234146443974</v>
      </c>
      <c r="AJ196">
        <v>12.511526096358454</v>
      </c>
      <c r="AK196">
        <v>11.193464674269618</v>
      </c>
      <c r="AL196">
        <v>11.188047288368226</v>
      </c>
      <c r="AM196">
        <v>12.214613962695491</v>
      </c>
      <c r="AN196">
        <v>10.768217849325767</v>
      </c>
      <c r="AO196">
        <v>4.2631873423701903</v>
      </c>
      <c r="AP196" s="14">
        <f t="shared" si="89"/>
        <v>-2.6194768875971164E-3</v>
      </c>
      <c r="AQ196" s="14">
        <f t="shared" si="90"/>
        <v>-3.1584147497092374E-3</v>
      </c>
      <c r="AR196" s="14">
        <f t="shared" si="91"/>
        <v>9.531178242255578E-3</v>
      </c>
      <c r="AS196" s="14">
        <f t="shared" si="92"/>
        <v>-1.3948103393966349E-2</v>
      </c>
      <c r="AT196" s="14">
        <f t="shared" si="93"/>
        <v>9.2596414058121468E-3</v>
      </c>
      <c r="AU196" s="14">
        <f t="shared" si="94"/>
        <v>-1.33332010347047E-2</v>
      </c>
      <c r="AV196" s="14">
        <f t="shared" si="95"/>
        <v>-6.1571978709942243E-3</v>
      </c>
      <c r="AW196" s="6"/>
      <c r="AX196" s="47"/>
      <c r="AY196" s="12"/>
      <c r="AZ196" s="14"/>
      <c r="BA196" s="14"/>
      <c r="BB196" s="14"/>
      <c r="BC196" s="14"/>
    </row>
    <row r="197" spans="1:55" x14ac:dyDescent="0.2">
      <c r="A197" s="6" t="s">
        <v>328</v>
      </c>
      <c r="B197" s="7">
        <v>291400</v>
      </c>
      <c r="C197" s="7">
        <v>193885</v>
      </c>
      <c r="D197" s="7">
        <v>52621</v>
      </c>
      <c r="E197" s="7">
        <v>50375</v>
      </c>
      <c r="F197" s="7">
        <v>-7610</v>
      </c>
      <c r="G197" s="7">
        <v>144695</v>
      </c>
      <c r="H197" s="7">
        <v>34208</v>
      </c>
      <c r="I197" s="7"/>
      <c r="J197" s="7"/>
      <c r="K197" s="11">
        <v>71</v>
      </c>
      <c r="L197" s="10">
        <f t="shared" si="68"/>
        <v>410422.53521126759</v>
      </c>
      <c r="M197" s="10">
        <f t="shared" si="72"/>
        <v>273077.46478873241</v>
      </c>
      <c r="N197" s="10">
        <f t="shared" si="73"/>
        <v>74114.084507042251</v>
      </c>
      <c r="O197" s="10">
        <f t="shared" si="74"/>
        <v>70950.704225352107</v>
      </c>
      <c r="P197" s="10">
        <f t="shared" si="75"/>
        <v>-10718.30985915493</v>
      </c>
      <c r="Q197" s="10">
        <f t="shared" si="76"/>
        <v>203795.77464788733</v>
      </c>
      <c r="R197" s="10">
        <f t="shared" si="77"/>
        <v>48180.281690140844</v>
      </c>
      <c r="S197" s="13">
        <f t="shared" si="78"/>
        <v>12.924942481690017</v>
      </c>
      <c r="T197" s="13">
        <f t="shared" si="79"/>
        <v>12.517510787721481</v>
      </c>
      <c r="U197" s="14">
        <f t="shared" si="80"/>
        <v>11.213360867541402</v>
      </c>
      <c r="V197" s="14">
        <f t="shared" si="81"/>
        <v>11.16974060819576</v>
      </c>
      <c r="W197" s="14">
        <f t="shared" si="69"/>
        <v>12.224873666719166</v>
      </c>
      <c r="X197" s="14">
        <f t="shared" si="70"/>
        <v>10.782705122771548</v>
      </c>
      <c r="Y197" s="14">
        <f t="shared" si="71"/>
        <v>4.2626798770413155</v>
      </c>
      <c r="Z197">
        <v>189</v>
      </c>
      <c r="AA197" s="14">
        <f t="shared" si="82"/>
        <v>12.861145510408583</v>
      </c>
      <c r="AB197" s="14">
        <f t="shared" si="83"/>
        <v>12.409671662191844</v>
      </c>
      <c r="AC197" s="14">
        <f t="shared" si="84"/>
        <v>11.192931767435258</v>
      </c>
      <c r="AD197" s="14">
        <f t="shared" si="85"/>
        <v>11.157160782106519</v>
      </c>
      <c r="AE197" s="14">
        <f t="shared" si="86"/>
        <v>12.154723512991463</v>
      </c>
      <c r="AF197" s="14">
        <f t="shared" si="87"/>
        <v>10.606523774373265</v>
      </c>
      <c r="AG197" s="14">
        <f t="shared" si="88"/>
        <v>4.1552614394864094</v>
      </c>
      <c r="AH197">
        <f t="shared" si="96"/>
        <v>12.926154531266976</v>
      </c>
      <c r="AI197">
        <v>12.93053457258595</v>
      </c>
      <c r="AJ197">
        <v>12.517875018547132</v>
      </c>
      <c r="AK197">
        <v>11.208988368286796</v>
      </c>
      <c r="AL197">
        <v>11.19497430622372</v>
      </c>
      <c r="AM197">
        <v>12.223835691074221</v>
      </c>
      <c r="AN197">
        <v>10.77394482153648</v>
      </c>
      <c r="AO197">
        <v>4.2679175341946838</v>
      </c>
      <c r="AP197" s="14">
        <f t="shared" si="89"/>
        <v>-5.5920908959325999E-3</v>
      </c>
      <c r="AQ197" s="14">
        <f t="shared" si="90"/>
        <v>-3.642308256512905E-4</v>
      </c>
      <c r="AR197" s="14">
        <f t="shared" si="91"/>
        <v>4.3724992546056995E-3</v>
      </c>
      <c r="AS197" s="14">
        <f t="shared" si="92"/>
        <v>-2.5233698027960827E-2</v>
      </c>
      <c r="AT197" s="14">
        <f t="shared" si="93"/>
        <v>1.0379756449445665E-3</v>
      </c>
      <c r="AU197" s="14">
        <f t="shared" si="94"/>
        <v>8.7603012350676579E-3</v>
      </c>
      <c r="AV197" s="14">
        <f t="shared" si="95"/>
        <v>-5.2376571533683247E-3</v>
      </c>
      <c r="AW197" s="6"/>
      <c r="AX197" s="47"/>
      <c r="AY197" s="11"/>
      <c r="AZ197" s="14"/>
      <c r="BA197" s="14"/>
      <c r="BB197" s="14"/>
      <c r="BC197" s="14"/>
    </row>
    <row r="198" spans="1:55" x14ac:dyDescent="0.2">
      <c r="A198" s="6" t="s">
        <v>329</v>
      </c>
      <c r="B198" s="8">
        <v>294478</v>
      </c>
      <c r="C198" s="8">
        <v>195285</v>
      </c>
      <c r="D198" s="8">
        <v>54145</v>
      </c>
      <c r="E198" s="8">
        <v>50555</v>
      </c>
      <c r="F198" s="8">
        <v>-8647</v>
      </c>
      <c r="G198" s="8">
        <v>145688</v>
      </c>
      <c r="H198" s="8">
        <v>34058</v>
      </c>
      <c r="I198" s="8"/>
      <c r="J198" s="8"/>
      <c r="K198" s="12">
        <v>71.400000000000006</v>
      </c>
      <c r="L198" s="10">
        <f t="shared" si="68"/>
        <v>412434.17366946774</v>
      </c>
      <c r="M198" s="10">
        <f t="shared" si="72"/>
        <v>273508.40336134454</v>
      </c>
      <c r="N198" s="10">
        <f t="shared" si="73"/>
        <v>75833.333333333328</v>
      </c>
      <c r="O198" s="10">
        <f t="shared" si="74"/>
        <v>70805.322128851534</v>
      </c>
      <c r="P198" s="10">
        <f t="shared" si="75"/>
        <v>-12110.644257703081</v>
      </c>
      <c r="Q198" s="10">
        <f t="shared" si="76"/>
        <v>204044.81792717087</v>
      </c>
      <c r="R198" s="10">
        <f t="shared" si="77"/>
        <v>47700.280112044813</v>
      </c>
      <c r="S198" s="13">
        <f t="shared" si="78"/>
        <v>12.929831893039683</v>
      </c>
      <c r="T198" s="13">
        <f t="shared" si="79"/>
        <v>12.519087625642159</v>
      </c>
      <c r="U198" s="14">
        <f t="shared" si="80"/>
        <v>11.236293228705032</v>
      </c>
      <c r="V198" s="14">
        <f t="shared" si="81"/>
        <v>11.167689448168051</v>
      </c>
      <c r="W198" s="14">
        <f t="shared" si="69"/>
        <v>12.226094944418207</v>
      </c>
      <c r="X198" s="14">
        <f t="shared" si="70"/>
        <v>10.772692549229102</v>
      </c>
      <c r="Y198" s="14">
        <f t="shared" si="71"/>
        <v>4.2682978693455391</v>
      </c>
      <c r="Z198">
        <v>190</v>
      </c>
      <c r="AA198" s="14">
        <f t="shared" si="82"/>
        <v>12.867139133219826</v>
      </c>
      <c r="AB198" s="14">
        <f t="shared" si="83"/>
        <v>12.415682815164265</v>
      </c>
      <c r="AC198" s="14">
        <f t="shared" si="84"/>
        <v>11.199773257997679</v>
      </c>
      <c r="AD198" s="14">
        <f t="shared" si="85"/>
        <v>11.162786263636542</v>
      </c>
      <c r="AE198" s="14">
        <f t="shared" si="86"/>
        <v>12.159918558652182</v>
      </c>
      <c r="AF198" s="14">
        <f t="shared" si="87"/>
        <v>10.612881597082742</v>
      </c>
      <c r="AG198" s="14">
        <f t="shared" si="88"/>
        <v>4.1693965317972514</v>
      </c>
      <c r="AH198">
        <f t="shared" si="96"/>
        <v>12.932171955660428</v>
      </c>
      <c r="AI198">
        <v>12.937746327194526</v>
      </c>
      <c r="AJ198">
        <v>12.524002085782154</v>
      </c>
      <c r="AK198">
        <v>11.224469810120944</v>
      </c>
      <c r="AL198">
        <v>11.20172686507445</v>
      </c>
      <c r="AM198">
        <v>12.232749778062765</v>
      </c>
      <c r="AN198">
        <v>10.779244171598634</v>
      </c>
      <c r="AO198">
        <v>4.2728501350720647</v>
      </c>
      <c r="AP198" s="14">
        <f t="shared" si="89"/>
        <v>-7.914434154843164E-3</v>
      </c>
      <c r="AQ198" s="14">
        <f t="shared" si="90"/>
        <v>-4.9144601399948584E-3</v>
      </c>
      <c r="AR198" s="14">
        <f t="shared" si="91"/>
        <v>1.1823418584087975E-2</v>
      </c>
      <c r="AS198" s="14">
        <f t="shared" si="92"/>
        <v>-3.4037416906398832E-2</v>
      </c>
      <c r="AT198" s="14">
        <f t="shared" si="93"/>
        <v>-6.654833644557101E-3</v>
      </c>
      <c r="AU198" s="14">
        <f t="shared" si="94"/>
        <v>-6.5516223695318843E-3</v>
      </c>
      <c r="AV198" s="14">
        <f t="shared" si="95"/>
        <v>-4.5522657265255617E-3</v>
      </c>
      <c r="AW198" s="6"/>
      <c r="AX198" s="47"/>
      <c r="AY198" s="12"/>
      <c r="AZ198" s="14"/>
      <c r="BA198" s="14"/>
      <c r="BB198" s="14"/>
      <c r="BC198" s="14"/>
    </row>
    <row r="199" spans="1:55" x14ac:dyDescent="0.2">
      <c r="A199" s="6" t="s">
        <v>330</v>
      </c>
      <c r="B199" s="7">
        <v>298755</v>
      </c>
      <c r="C199" s="7">
        <v>196805</v>
      </c>
      <c r="D199" s="7">
        <v>54826</v>
      </c>
      <c r="E199" s="7">
        <v>53414</v>
      </c>
      <c r="F199" s="7">
        <v>-6940</v>
      </c>
      <c r="G199" s="7">
        <v>146887</v>
      </c>
      <c r="H199" s="7">
        <v>34433</v>
      </c>
      <c r="I199" s="7"/>
      <c r="J199" s="7"/>
      <c r="K199" s="11">
        <v>72</v>
      </c>
      <c r="L199" s="10">
        <f t="shared" si="68"/>
        <v>414937.5</v>
      </c>
      <c r="M199" s="10">
        <f t="shared" si="72"/>
        <v>273340.27777777775</v>
      </c>
      <c r="N199" s="10">
        <f t="shared" si="73"/>
        <v>76147.222222222219</v>
      </c>
      <c r="O199" s="10">
        <f t="shared" si="74"/>
        <v>74186.111111111109</v>
      </c>
      <c r="P199" s="10">
        <f t="shared" si="75"/>
        <v>-9638.8888888888887</v>
      </c>
      <c r="Q199" s="10">
        <f t="shared" si="76"/>
        <v>204009.72222222222</v>
      </c>
      <c r="R199" s="10">
        <f t="shared" si="77"/>
        <v>47823.611111111109</v>
      </c>
      <c r="S199" s="13">
        <f t="shared" si="78"/>
        <v>12.935883185461515</v>
      </c>
      <c r="T199" s="13">
        <f t="shared" si="79"/>
        <v>12.518472736753651</v>
      </c>
      <c r="U199" s="14">
        <f t="shared" si="80"/>
        <v>11.240423879945862</v>
      </c>
      <c r="V199" s="14">
        <f t="shared" si="81"/>
        <v>11.214332229843819</v>
      </c>
      <c r="W199" s="14">
        <f t="shared" si="69"/>
        <v>12.225922929642818</v>
      </c>
      <c r="X199" s="14">
        <f t="shared" si="70"/>
        <v>10.775274752822689</v>
      </c>
      <c r="Y199" s="14">
        <f t="shared" si="71"/>
        <v>4.2766661190160553</v>
      </c>
      <c r="Z199">
        <v>191</v>
      </c>
      <c r="AA199" s="14">
        <f t="shared" si="82"/>
        <v>12.873132756031071</v>
      </c>
      <c r="AB199" s="14">
        <f t="shared" si="83"/>
        <v>12.421693968136685</v>
      </c>
      <c r="AC199" s="14">
        <f t="shared" si="84"/>
        <v>11.206614748560099</v>
      </c>
      <c r="AD199" s="14">
        <f t="shared" si="85"/>
        <v>11.168411745166566</v>
      </c>
      <c r="AE199" s="14">
        <f t="shared" si="86"/>
        <v>12.1651136043129</v>
      </c>
      <c r="AF199" s="14">
        <f t="shared" si="87"/>
        <v>10.619239419792221</v>
      </c>
      <c r="AG199" s="14">
        <f t="shared" si="88"/>
        <v>4.1835316241080935</v>
      </c>
      <c r="AH199">
        <f t="shared" si="96"/>
        <v>12.938436467130812</v>
      </c>
      <c r="AI199">
        <v>12.944873026749519</v>
      </c>
      <c r="AJ199">
        <v>12.529926956941388</v>
      </c>
      <c r="AK199">
        <v>11.239843438926295</v>
      </c>
      <c r="AL199">
        <v>11.208311119424353</v>
      </c>
      <c r="AM199">
        <v>12.24139851864207</v>
      </c>
      <c r="AN199">
        <v>10.784154834889177</v>
      </c>
      <c r="AO199">
        <v>4.2779808605366476</v>
      </c>
      <c r="AP199" s="14">
        <f t="shared" si="89"/>
        <v>-8.9898412880042855E-3</v>
      </c>
      <c r="AQ199" s="14">
        <f t="shared" si="90"/>
        <v>-1.1454220187737008E-2</v>
      </c>
      <c r="AR199" s="14">
        <f t="shared" si="91"/>
        <v>5.8044101956689076E-4</v>
      </c>
      <c r="AS199" s="14">
        <f t="shared" si="92"/>
        <v>6.0211104194660692E-3</v>
      </c>
      <c r="AT199" s="14">
        <f t="shared" si="93"/>
        <v>-1.5475588999251499E-2</v>
      </c>
      <c r="AU199" s="14">
        <f t="shared" si="94"/>
        <v>-8.8800820664882707E-3</v>
      </c>
      <c r="AV199" s="14">
        <f t="shared" si="95"/>
        <v>-1.3147415205922997E-3</v>
      </c>
      <c r="AW199" s="6"/>
      <c r="AX199" s="47"/>
      <c r="AY199" s="11"/>
      <c r="AZ199" s="14"/>
      <c r="BA199" s="14"/>
      <c r="BB199" s="14"/>
      <c r="BC199" s="14"/>
    </row>
    <row r="200" spans="1:55" x14ac:dyDescent="0.2">
      <c r="A200" s="6" t="s">
        <v>331</v>
      </c>
      <c r="B200" s="8">
        <v>303038</v>
      </c>
      <c r="C200" s="8">
        <v>199553</v>
      </c>
      <c r="D200" s="8">
        <v>55438</v>
      </c>
      <c r="E200" s="8">
        <v>56463</v>
      </c>
      <c r="F200" s="8">
        <v>-8724</v>
      </c>
      <c r="G200" s="8">
        <v>149204</v>
      </c>
      <c r="H200" s="8">
        <v>34272</v>
      </c>
      <c r="I200" s="8"/>
      <c r="J200" s="8"/>
      <c r="K200" s="12">
        <v>72.400000000000006</v>
      </c>
      <c r="L200" s="10">
        <f t="shared" si="68"/>
        <v>418560.77348066296</v>
      </c>
      <c r="M200" s="10">
        <f t="shared" si="72"/>
        <v>275625.69060773478</v>
      </c>
      <c r="N200" s="10">
        <f t="shared" si="73"/>
        <v>76571.823204419881</v>
      </c>
      <c r="O200" s="10">
        <f t="shared" si="74"/>
        <v>77987.569060773472</v>
      </c>
      <c r="P200" s="10">
        <f t="shared" si="75"/>
        <v>-12049.723756906076</v>
      </c>
      <c r="Q200" s="10">
        <f t="shared" si="76"/>
        <v>206082.87292817677</v>
      </c>
      <c r="R200" s="10">
        <f t="shared" si="77"/>
        <v>47337.016574585628</v>
      </c>
      <c r="S200" s="13">
        <f t="shared" si="78"/>
        <v>12.944577375765686</v>
      </c>
      <c r="T200" s="13">
        <f t="shared" si="79"/>
        <v>12.526799030786403</v>
      </c>
      <c r="U200" s="14">
        <f t="shared" si="80"/>
        <v>11.245984444773411</v>
      </c>
      <c r="V200" s="14">
        <f t="shared" si="81"/>
        <v>11.264304721955094</v>
      </c>
      <c r="W200" s="14">
        <f t="shared" si="69"/>
        <v>12.23603366264032</v>
      </c>
      <c r="X200" s="14">
        <f t="shared" si="70"/>
        <v>10.765047859843897</v>
      </c>
      <c r="Y200" s="14">
        <f t="shared" si="71"/>
        <v>4.282206299391671</v>
      </c>
      <c r="Z200">
        <v>192</v>
      </c>
      <c r="AA200" s="14">
        <f t="shared" si="82"/>
        <v>12.879126378842313</v>
      </c>
      <c r="AB200" s="14">
        <f t="shared" si="83"/>
        <v>12.427705121109105</v>
      </c>
      <c r="AC200" s="14">
        <f t="shared" si="84"/>
        <v>11.213456239122522</v>
      </c>
      <c r="AD200" s="14">
        <f t="shared" si="85"/>
        <v>11.174037226696591</v>
      </c>
      <c r="AE200" s="14">
        <f t="shared" si="86"/>
        <v>12.17030864997362</v>
      </c>
      <c r="AF200" s="14">
        <f t="shared" si="87"/>
        <v>10.6255972425017</v>
      </c>
      <c r="AG200" s="14">
        <f t="shared" si="88"/>
        <v>4.1976667164189356</v>
      </c>
      <c r="AH200">
        <f t="shared" si="96"/>
        <v>12.945751301146142</v>
      </c>
      <c r="AI200">
        <v>12.951913341209398</v>
      </c>
      <c r="AJ200">
        <v>12.535666219365115</v>
      </c>
      <c r="AK200">
        <v>11.255051083493701</v>
      </c>
      <c r="AL200">
        <v>11.214711950391802</v>
      </c>
      <c r="AM200">
        <v>12.249820048522061</v>
      </c>
      <c r="AN200">
        <v>10.788711652021076</v>
      </c>
      <c r="AO200">
        <v>4.2833025809566685</v>
      </c>
      <c r="AP200" s="14">
        <f t="shared" si="89"/>
        <v>-7.3359654437119559E-3</v>
      </c>
      <c r="AQ200" s="14">
        <f t="shared" si="90"/>
        <v>-8.8671885787121596E-3</v>
      </c>
      <c r="AR200" s="14">
        <f t="shared" si="91"/>
        <v>-9.066638720289788E-3</v>
      </c>
      <c r="AS200" s="14">
        <f t="shared" si="92"/>
        <v>4.9592771563292004E-2</v>
      </c>
      <c r="AT200" s="14">
        <f t="shared" si="93"/>
        <v>-1.3786385881740415E-2</v>
      </c>
      <c r="AU200" s="14">
        <f t="shared" si="94"/>
        <v>-2.3663792177179843E-2</v>
      </c>
      <c r="AV200" s="14">
        <f t="shared" si="95"/>
        <v>-1.0962815649975255E-3</v>
      </c>
      <c r="AW200" s="6"/>
      <c r="AX200" s="47"/>
      <c r="AY200" s="12"/>
      <c r="AZ200" s="14"/>
      <c r="BA200" s="14"/>
      <c r="BB200" s="14"/>
      <c r="BC200" s="14"/>
    </row>
    <row r="201" spans="1:55" x14ac:dyDescent="0.2">
      <c r="A201" s="6" t="s">
        <v>332</v>
      </c>
      <c r="B201" s="7">
        <v>307070</v>
      </c>
      <c r="C201" s="7">
        <v>201540</v>
      </c>
      <c r="D201" s="7">
        <v>57309</v>
      </c>
      <c r="E201" s="7">
        <v>55692</v>
      </c>
      <c r="F201" s="7">
        <v>-5310</v>
      </c>
      <c r="G201" s="7">
        <v>150790</v>
      </c>
      <c r="H201" s="7">
        <v>34651</v>
      </c>
      <c r="I201" s="7"/>
      <c r="J201" s="7"/>
      <c r="K201" s="11">
        <v>72.8</v>
      </c>
      <c r="L201" s="10">
        <f t="shared" ref="L201:L264" si="97">$B201*100/$K201</f>
        <v>421799.45054945059</v>
      </c>
      <c r="M201" s="10">
        <f t="shared" si="72"/>
        <v>276840.65934065933</v>
      </c>
      <c r="N201" s="10">
        <f t="shared" si="73"/>
        <v>78721.153846153844</v>
      </c>
      <c r="O201" s="10">
        <f t="shared" si="74"/>
        <v>76500</v>
      </c>
      <c r="P201" s="10">
        <f t="shared" si="75"/>
        <v>-7293.9560439560446</v>
      </c>
      <c r="Q201" s="10">
        <f t="shared" si="76"/>
        <v>207129.12087912089</v>
      </c>
      <c r="R201" s="10">
        <f t="shared" si="77"/>
        <v>47597.527472527472</v>
      </c>
      <c r="S201" s="13">
        <f t="shared" si="78"/>
        <v>12.952285244393082</v>
      </c>
      <c r="T201" s="13">
        <f t="shared" si="79"/>
        <v>12.531197382619844</v>
      </c>
      <c r="U201" s="14">
        <f t="shared" si="80"/>
        <v>11.273667189217212</v>
      </c>
      <c r="V201" s="14">
        <f t="shared" si="81"/>
        <v>11.245046019814627</v>
      </c>
      <c r="W201" s="14">
        <f t="shared" ref="W201:W264" si="98">LN(Q201)</f>
        <v>12.241097650145292</v>
      </c>
      <c r="X201" s="14">
        <f t="shared" ref="X201:X264" si="99">LN(R201)</f>
        <v>10.770536095015919</v>
      </c>
      <c r="Y201" s="14">
        <f t="shared" ref="Y201:Y264" si="100">LN(K201)</f>
        <v>4.28771595520264</v>
      </c>
      <c r="Z201">
        <v>193</v>
      </c>
      <c r="AA201" s="14">
        <f t="shared" si="82"/>
        <v>12.885120001653558</v>
      </c>
      <c r="AB201" s="14">
        <f t="shared" si="83"/>
        <v>12.433716274081526</v>
      </c>
      <c r="AC201" s="14">
        <f t="shared" si="84"/>
        <v>11.220297729684942</v>
      </c>
      <c r="AD201" s="14">
        <f t="shared" si="85"/>
        <v>11.179662708226614</v>
      </c>
      <c r="AE201" s="14">
        <f t="shared" si="86"/>
        <v>12.175503695634339</v>
      </c>
      <c r="AF201" s="14">
        <f t="shared" si="87"/>
        <v>10.631955065211178</v>
      </c>
      <c r="AG201" s="14">
        <f t="shared" si="88"/>
        <v>4.2118018087297786</v>
      </c>
      <c r="AH201">
        <f t="shared" si="96"/>
        <v>12.953896072701207</v>
      </c>
      <c r="AI201">
        <v>12.958860321881827</v>
      </c>
      <c r="AJ201">
        <v>12.541229301506002</v>
      </c>
      <c r="AK201">
        <v>11.270034935389647</v>
      </c>
      <c r="AL201">
        <v>11.22091800228918</v>
      </c>
      <c r="AM201">
        <v>12.258042831169535</v>
      </c>
      <c r="AN201">
        <v>10.792943913556007</v>
      </c>
      <c r="AO201">
        <v>4.2888073449869131</v>
      </c>
      <c r="AP201" s="14">
        <f t="shared" si="89"/>
        <v>-6.5750774887458618E-3</v>
      </c>
      <c r="AQ201" s="14">
        <f t="shared" si="90"/>
        <v>-1.0031918886157953E-2</v>
      </c>
      <c r="AR201" s="14">
        <f t="shared" si="91"/>
        <v>3.6322538275648242E-3</v>
      </c>
      <c r="AS201" s="14">
        <f t="shared" si="92"/>
        <v>2.4128017525447021E-2</v>
      </c>
      <c r="AT201" s="14">
        <f t="shared" si="93"/>
        <v>-1.6945181024242473E-2</v>
      </c>
      <c r="AU201" s="14">
        <f t="shared" si="94"/>
        <v>-2.2407818540088442E-2</v>
      </c>
      <c r="AV201" s="14">
        <f t="shared" si="95"/>
        <v>-1.0913897842730336E-3</v>
      </c>
      <c r="AW201" s="6"/>
      <c r="AX201" s="47"/>
      <c r="AY201" s="11"/>
      <c r="AZ201" s="14"/>
      <c r="BA201" s="14"/>
      <c r="BB201" s="14"/>
      <c r="BC201" s="14"/>
    </row>
    <row r="202" spans="1:55" x14ac:dyDescent="0.2">
      <c r="A202" s="6" t="s">
        <v>333</v>
      </c>
      <c r="B202" s="8">
        <v>310584</v>
      </c>
      <c r="C202" s="8">
        <v>204519</v>
      </c>
      <c r="D202" s="8">
        <v>59376</v>
      </c>
      <c r="E202" s="8">
        <v>53292</v>
      </c>
      <c r="F202" s="8">
        <v>-7290</v>
      </c>
      <c r="G202" s="8">
        <v>152582</v>
      </c>
      <c r="H202" s="8">
        <v>35695</v>
      </c>
      <c r="I202" s="8"/>
      <c r="J202" s="8"/>
      <c r="K202" s="12">
        <v>73</v>
      </c>
      <c r="L202" s="10">
        <f t="shared" si="97"/>
        <v>425457.53424657532</v>
      </c>
      <c r="M202" s="10">
        <f t="shared" ref="M202:M265" si="101">C202*100/$K202</f>
        <v>280163.01369863015</v>
      </c>
      <c r="N202" s="10">
        <f t="shared" ref="N202:N265" si="102">D202*100/$K202</f>
        <v>81336.986301369863</v>
      </c>
      <c r="O202" s="10">
        <f t="shared" ref="O202:O265" si="103">E202*100/$K202</f>
        <v>73002.739726027401</v>
      </c>
      <c r="P202" s="10">
        <f t="shared" ref="P202:P265" si="104">F202*100/$K202</f>
        <v>-9986.301369863013</v>
      </c>
      <c r="Q202" s="10">
        <f t="shared" ref="Q202:Q265" si="105">G202*100/$K202</f>
        <v>209016.43835616438</v>
      </c>
      <c r="R202" s="10">
        <f t="shared" ref="R202:R265" si="106">H202*100/$K202</f>
        <v>48897.260273972606</v>
      </c>
      <c r="S202" s="13">
        <f t="shared" ref="S202:S265" si="107">LN(L202)</f>
        <v>12.960920420009316</v>
      </c>
      <c r="T202" s="13">
        <f t="shared" ref="T202:T265" si="108">LN(M202)</f>
        <v>12.543126904524323</v>
      </c>
      <c r="U202" s="14">
        <f t="shared" ref="U202:U265" si="109">LN(N202)</f>
        <v>11.306356128140079</v>
      </c>
      <c r="V202" s="14">
        <f t="shared" ref="V202:V265" si="110">LN(O202)</f>
        <v>11.198252249919802</v>
      </c>
      <c r="W202" s="14">
        <f t="shared" si="98"/>
        <v>12.250168180275848</v>
      </c>
      <c r="X202" s="14">
        <f t="shared" si="99"/>
        <v>10.797476646776261</v>
      </c>
      <c r="Y202" s="14">
        <f t="shared" si="100"/>
        <v>4.290459441148391</v>
      </c>
      <c r="Z202">
        <v>194</v>
      </c>
      <c r="AA202" s="14">
        <f t="shared" ref="AA202:AA265" si="111">Z202*$BF$14+$BG$14</f>
        <v>12.891113624464801</v>
      </c>
      <c r="AB202" s="14">
        <f t="shared" ref="AB202:AB265" si="112">Z202*$BF$15+$BG$15</f>
        <v>12.439727427053946</v>
      </c>
      <c r="AC202" s="14">
        <f t="shared" ref="AC202:AC265" si="113">Z202*$BF$16+$BG$16</f>
        <v>11.227139220247363</v>
      </c>
      <c r="AD202" s="14">
        <f t="shared" ref="AD202:AD265" si="114">Z202*$BF$17+$BG$17</f>
        <v>11.185288189756639</v>
      </c>
      <c r="AE202" s="14">
        <f t="shared" ref="AE202:AE265" si="115">Z202*$BF$18+$BG$18</f>
        <v>12.180698741295057</v>
      </c>
      <c r="AF202" s="14">
        <f t="shared" ref="AF202:AF265" si="116">Z202*$BF$19+$BG$19</f>
        <v>10.638312887920657</v>
      </c>
      <c r="AG202" s="14">
        <f t="shared" ref="AG202:AG265" si="117">Z202*$BF$21+$BG$21</f>
        <v>4.2259369010406207</v>
      </c>
      <c r="AH202">
        <f t="shared" si="96"/>
        <v>12.961754847922276</v>
      </c>
      <c r="AI202">
        <v>12.965702435096073</v>
      </c>
      <c r="AJ202">
        <v>12.54662008982385</v>
      </c>
      <c r="AK202">
        <v>11.284731519531423</v>
      </c>
      <c r="AL202">
        <v>11.226948914911098</v>
      </c>
      <c r="AM202">
        <v>12.266086713560115</v>
      </c>
      <c r="AN202">
        <v>10.796866120185534</v>
      </c>
      <c r="AO202">
        <v>4.2944865161061898</v>
      </c>
      <c r="AP202" s="14">
        <f t="shared" ref="AP202:AP265" si="118">S202-AI202</f>
        <v>-4.7820150867572409E-3</v>
      </c>
      <c r="AQ202" s="14">
        <f t="shared" ref="AQ202:AQ265" si="119">T202-AJ202</f>
        <v>-3.4931852995274681E-3</v>
      </c>
      <c r="AR202" s="14">
        <f t="shared" ref="AR202:AR265" si="120">U202-AK202</f>
        <v>2.1624608608656004E-2</v>
      </c>
      <c r="AS202" s="14">
        <f t="shared" ref="AS202:AS265" si="121">V202-AL202</f>
        <v>-2.8696664991295862E-2</v>
      </c>
      <c r="AT202" s="14">
        <f t="shared" ref="AT202:AT265" si="122">W202-AM202</f>
        <v>-1.5918533284267511E-2</v>
      </c>
      <c r="AU202" s="14">
        <f t="shared" ref="AU202:AU265" si="123">X202-AN202</f>
        <v>6.1052659072657889E-4</v>
      </c>
      <c r="AV202" s="14">
        <f t="shared" ref="AV202:AV265" si="124">Y202-AO202</f>
        <v>-4.0270749577988596E-3</v>
      </c>
      <c r="AW202" s="6"/>
      <c r="AX202" s="47"/>
      <c r="AY202" s="12"/>
      <c r="AZ202" s="14"/>
      <c r="BA202" s="14"/>
      <c r="BB202" s="14"/>
      <c r="BC202" s="14"/>
    </row>
    <row r="203" spans="1:55" x14ac:dyDescent="0.2">
      <c r="A203" s="6" t="s">
        <v>334</v>
      </c>
      <c r="B203" s="7">
        <v>316568</v>
      </c>
      <c r="C203" s="7">
        <v>207461</v>
      </c>
      <c r="D203" s="7">
        <v>60010</v>
      </c>
      <c r="E203" s="7">
        <v>53893</v>
      </c>
      <c r="F203" s="7">
        <v>-7381</v>
      </c>
      <c r="G203" s="7">
        <v>155898</v>
      </c>
      <c r="H203" s="7">
        <v>35244</v>
      </c>
      <c r="I203" s="7"/>
      <c r="J203" s="7"/>
      <c r="K203" s="11">
        <v>73.599999999999994</v>
      </c>
      <c r="L203" s="10">
        <f t="shared" si="97"/>
        <v>430119.56521739135</v>
      </c>
      <c r="M203" s="10">
        <f t="shared" si="101"/>
        <v>281876.35869565222</v>
      </c>
      <c r="N203" s="10">
        <f t="shared" si="102"/>
        <v>81535.326086956527</v>
      </c>
      <c r="O203" s="10">
        <f t="shared" si="103"/>
        <v>73224.184782608703</v>
      </c>
      <c r="P203" s="10">
        <f t="shared" si="104"/>
        <v>-10028.532608695654</v>
      </c>
      <c r="Q203" s="10">
        <f t="shared" si="105"/>
        <v>211817.9347826087</v>
      </c>
      <c r="R203" s="10">
        <f t="shared" si="106"/>
        <v>47885.869565217392</v>
      </c>
      <c r="S203" s="13">
        <f t="shared" si="107"/>
        <v>12.9718185076637</v>
      </c>
      <c r="T203" s="13">
        <f t="shared" si="108"/>
        <v>12.549223809433768</v>
      </c>
      <c r="U203" s="14">
        <f t="shared" si="109"/>
        <v>11.308791654236819</v>
      </c>
      <c r="V203" s="14">
        <f t="shared" si="110"/>
        <v>11.201281038586623</v>
      </c>
      <c r="W203" s="14">
        <f t="shared" si="98"/>
        <v>12.263482386480471</v>
      </c>
      <c r="X203" s="14">
        <f t="shared" si="99"/>
        <v>10.776575741239881</v>
      </c>
      <c r="Y203" s="14">
        <f t="shared" si="100"/>
        <v>4.2986450257348308</v>
      </c>
      <c r="Z203">
        <v>195</v>
      </c>
      <c r="AA203" s="14">
        <f t="shared" si="111"/>
        <v>12.897107247276045</v>
      </c>
      <c r="AB203" s="14">
        <f t="shared" si="112"/>
        <v>12.445738580026365</v>
      </c>
      <c r="AC203" s="14">
        <f t="shared" si="113"/>
        <v>11.233980710809785</v>
      </c>
      <c r="AD203" s="14">
        <f t="shared" si="114"/>
        <v>11.190913671286662</v>
      </c>
      <c r="AE203" s="14">
        <f t="shared" si="115"/>
        <v>12.185893786955777</v>
      </c>
      <c r="AF203" s="14">
        <f t="shared" si="116"/>
        <v>10.644670710630134</v>
      </c>
      <c r="AG203" s="14">
        <f t="shared" si="117"/>
        <v>4.2400719933514628</v>
      </c>
      <c r="AH203">
        <f t="shared" si="96"/>
        <v>12.969333290527926</v>
      </c>
      <c r="AI203">
        <v>12.972424037757971</v>
      </c>
      <c r="AJ203">
        <v>12.551836200829165</v>
      </c>
      <c r="AK203">
        <v>11.29907963099496</v>
      </c>
      <c r="AL203">
        <v>11.232839408063127</v>
      </c>
      <c r="AM203">
        <v>12.273960951931288</v>
      </c>
      <c r="AN203">
        <v>10.800478767714639</v>
      </c>
      <c r="AO203">
        <v>4.3003307756746922</v>
      </c>
      <c r="AP203" s="14">
        <f t="shared" si="118"/>
        <v>-6.0553009427088966E-4</v>
      </c>
      <c r="AQ203" s="14">
        <f t="shared" si="119"/>
        <v>-2.6123913953970401E-3</v>
      </c>
      <c r="AR203" s="14">
        <f t="shared" si="120"/>
        <v>9.7120232418586028E-3</v>
      </c>
      <c r="AS203" s="14">
        <f t="shared" si="121"/>
        <v>-3.1558369476503145E-2</v>
      </c>
      <c r="AT203" s="14">
        <f t="shared" si="122"/>
        <v>-1.0478565450817712E-2</v>
      </c>
      <c r="AU203" s="14">
        <f t="shared" si="123"/>
        <v>-2.3903026474757283E-2</v>
      </c>
      <c r="AV203" s="14">
        <f t="shared" si="124"/>
        <v>-1.6857499398614806E-3</v>
      </c>
      <c r="AW203" s="6"/>
      <c r="AX203" s="47"/>
      <c r="AY203" s="11"/>
      <c r="AZ203" s="14"/>
      <c r="BA203" s="14"/>
      <c r="BB203" s="14"/>
      <c r="BC203" s="14"/>
    </row>
    <row r="204" spans="1:55" x14ac:dyDescent="0.2">
      <c r="A204" s="6" t="s">
        <v>335</v>
      </c>
      <c r="B204" s="8">
        <v>321966</v>
      </c>
      <c r="C204" s="8">
        <v>209259</v>
      </c>
      <c r="D204" s="8">
        <v>61402</v>
      </c>
      <c r="E204" s="8">
        <v>55192</v>
      </c>
      <c r="F204" s="8">
        <v>-8131</v>
      </c>
      <c r="G204" s="8">
        <v>158021</v>
      </c>
      <c r="H204" s="8">
        <v>37094</v>
      </c>
      <c r="I204" s="8"/>
      <c r="J204" s="8"/>
      <c r="K204" s="12">
        <v>74.099999999999994</v>
      </c>
      <c r="L204" s="10">
        <f t="shared" si="97"/>
        <v>434502.024291498</v>
      </c>
      <c r="M204" s="10">
        <f t="shared" si="101"/>
        <v>282400.80971659924</v>
      </c>
      <c r="N204" s="10">
        <f t="shared" si="102"/>
        <v>82863.697705802973</v>
      </c>
      <c r="O204" s="10">
        <f t="shared" si="103"/>
        <v>74483.130904183548</v>
      </c>
      <c r="P204" s="10">
        <f t="shared" si="104"/>
        <v>-10973.009446693659</v>
      </c>
      <c r="Q204" s="10">
        <f t="shared" si="105"/>
        <v>213253.71120107963</v>
      </c>
      <c r="R204" s="10">
        <f t="shared" si="106"/>
        <v>50059.379217273956</v>
      </c>
      <c r="S204" s="13">
        <f t="shared" si="107"/>
        <v>12.981955882575461</v>
      </c>
      <c r="T204" s="13">
        <f t="shared" si="108"/>
        <v>12.551082651865524</v>
      </c>
      <c r="U204" s="14">
        <f t="shared" si="109"/>
        <v>11.324952340580689</v>
      </c>
      <c r="V204" s="14">
        <f t="shared" si="110"/>
        <v>11.218327947911995</v>
      </c>
      <c r="W204" s="14">
        <f t="shared" si="98"/>
        <v>12.270237868255622</v>
      </c>
      <c r="X204" s="14">
        <f t="shared" si="99"/>
        <v>10.820965164135282</v>
      </c>
      <c r="Y204" s="14">
        <f t="shared" si="100"/>
        <v>4.3054155323020415</v>
      </c>
      <c r="Z204">
        <v>196</v>
      </c>
      <c r="AA204" s="14">
        <f t="shared" si="111"/>
        <v>12.903100870087288</v>
      </c>
      <c r="AB204" s="14">
        <f t="shared" si="112"/>
        <v>12.451749732998785</v>
      </c>
      <c r="AC204" s="14">
        <f t="shared" si="113"/>
        <v>11.240822201372206</v>
      </c>
      <c r="AD204" s="14">
        <f t="shared" si="114"/>
        <v>11.196539152816687</v>
      </c>
      <c r="AE204" s="14">
        <f t="shared" si="115"/>
        <v>12.191088832616495</v>
      </c>
      <c r="AF204" s="14">
        <f t="shared" si="116"/>
        <v>10.651028533339613</v>
      </c>
      <c r="AG204" s="14">
        <f t="shared" si="117"/>
        <v>4.2542070856623049</v>
      </c>
      <c r="AH204">
        <f t="shared" ref="AH204:AH267" si="125">SUM(S201:S207)/7</f>
        <v>12.975862174664712</v>
      </c>
      <c r="AI204">
        <v>12.979006498013927</v>
      </c>
      <c r="AJ204">
        <v>12.556873067791635</v>
      </c>
      <c r="AK204">
        <v>11.313031580236572</v>
      </c>
      <c r="AL204">
        <v>11.238606266135212</v>
      </c>
      <c r="AM204">
        <v>12.281664853437235</v>
      </c>
      <c r="AN204">
        <v>10.80378273352742</v>
      </c>
      <c r="AO204">
        <v>4.3063282881307652</v>
      </c>
      <c r="AP204" s="14">
        <f t="shared" si="118"/>
        <v>2.9493845615338188E-3</v>
      </c>
      <c r="AQ204" s="14">
        <f t="shared" si="119"/>
        <v>-5.7904159261106258E-3</v>
      </c>
      <c r="AR204" s="14">
        <f t="shared" si="120"/>
        <v>1.1920760344116488E-2</v>
      </c>
      <c r="AS204" s="14">
        <f t="shared" si="121"/>
        <v>-2.0278318223217795E-2</v>
      </c>
      <c r="AT204" s="14">
        <f t="shared" si="122"/>
        <v>-1.1426985181612892E-2</v>
      </c>
      <c r="AU204" s="14">
        <f t="shared" si="123"/>
        <v>1.7182430607862287E-2</v>
      </c>
      <c r="AV204" s="14">
        <f t="shared" si="124"/>
        <v>-9.1275582872363259E-4</v>
      </c>
      <c r="AW204" s="6"/>
      <c r="AX204" s="47"/>
      <c r="AY204" s="12"/>
      <c r="AZ204" s="14"/>
      <c r="BA204" s="14"/>
      <c r="BB204" s="14"/>
      <c r="BC204" s="14"/>
    </row>
    <row r="205" spans="1:55" x14ac:dyDescent="0.2">
      <c r="A205" s="6" t="s">
        <v>336</v>
      </c>
      <c r="B205" s="7">
        <v>322897</v>
      </c>
      <c r="C205" s="7">
        <v>211505</v>
      </c>
      <c r="D205" s="7">
        <v>61734</v>
      </c>
      <c r="E205" s="7">
        <v>56929</v>
      </c>
      <c r="F205" s="7">
        <v>-8415</v>
      </c>
      <c r="G205" s="7">
        <v>161365</v>
      </c>
      <c r="H205" s="7">
        <v>37699</v>
      </c>
      <c r="I205" s="7"/>
      <c r="J205" s="7"/>
      <c r="K205" s="11">
        <v>74.099999999999994</v>
      </c>
      <c r="L205" s="10">
        <f t="shared" si="97"/>
        <v>435758.43454790825</v>
      </c>
      <c r="M205" s="10">
        <f t="shared" si="101"/>
        <v>285431.84885290149</v>
      </c>
      <c r="N205" s="10">
        <f t="shared" si="102"/>
        <v>83311.740890688263</v>
      </c>
      <c r="O205" s="10">
        <f t="shared" si="103"/>
        <v>76827.260458839417</v>
      </c>
      <c r="P205" s="10">
        <f t="shared" si="104"/>
        <v>-11356.275303643726</v>
      </c>
      <c r="Q205" s="10">
        <f t="shared" si="105"/>
        <v>217766.53171390016</v>
      </c>
      <c r="R205" s="10">
        <f t="shared" si="106"/>
        <v>50875.843454790825</v>
      </c>
      <c r="S205" s="13">
        <f t="shared" si="107"/>
        <v>12.984843319587151</v>
      </c>
      <c r="T205" s="13">
        <f t="shared" si="108"/>
        <v>12.561758571537023</v>
      </c>
      <c r="U205" s="14">
        <f t="shared" si="109"/>
        <v>11.330344765289915</v>
      </c>
      <c r="V205" s="14">
        <f t="shared" si="110"/>
        <v>11.249314810045673</v>
      </c>
      <c r="W205" s="14">
        <f t="shared" si="98"/>
        <v>12.291178812447852</v>
      </c>
      <c r="X205" s="14">
        <f t="shared" si="99"/>
        <v>10.837143501571415</v>
      </c>
      <c r="Y205" s="14">
        <f t="shared" si="100"/>
        <v>4.3054155323020415</v>
      </c>
      <c r="Z205">
        <v>197</v>
      </c>
      <c r="AA205" s="14">
        <f t="shared" si="111"/>
        <v>12.909094492898532</v>
      </c>
      <c r="AB205" s="14">
        <f t="shared" si="112"/>
        <v>12.457760885971206</v>
      </c>
      <c r="AC205" s="14">
        <f t="shared" si="113"/>
        <v>11.247663691934626</v>
      </c>
      <c r="AD205" s="14">
        <f t="shared" si="114"/>
        <v>11.20216463434671</v>
      </c>
      <c r="AE205" s="14">
        <f t="shared" si="115"/>
        <v>12.196283878277214</v>
      </c>
      <c r="AF205" s="14">
        <f t="shared" si="116"/>
        <v>10.657386356049091</v>
      </c>
      <c r="AG205" s="14">
        <f t="shared" si="117"/>
        <v>4.268342177973147</v>
      </c>
      <c r="AH205">
        <f t="shared" si="125"/>
        <v>12.981666016688395</v>
      </c>
      <c r="AI205">
        <v>12.985430805554037</v>
      </c>
      <c r="AJ205">
        <v>12.561724491236328</v>
      </c>
      <c r="AK205">
        <v>11.326545747727097</v>
      </c>
      <c r="AL205">
        <v>11.244246549536379</v>
      </c>
      <c r="AM205">
        <v>12.289191176128728</v>
      </c>
      <c r="AN205">
        <v>10.806763955616429</v>
      </c>
      <c r="AO205">
        <v>4.3124661643190416</v>
      </c>
      <c r="AP205" s="14">
        <f t="shared" si="118"/>
        <v>-5.8748596688573684E-4</v>
      </c>
      <c r="AQ205" s="14">
        <f t="shared" si="119"/>
        <v>3.4080300695293886E-5</v>
      </c>
      <c r="AR205" s="14">
        <f t="shared" si="120"/>
        <v>3.7990175628177525E-3</v>
      </c>
      <c r="AS205" s="14">
        <f t="shared" si="121"/>
        <v>5.0682605092937649E-3</v>
      </c>
      <c r="AT205" s="14">
        <f t="shared" si="122"/>
        <v>1.9876363191233537E-3</v>
      </c>
      <c r="AU205" s="14">
        <f t="shared" si="123"/>
        <v>3.0379545954986042E-2</v>
      </c>
      <c r="AV205" s="14">
        <f t="shared" si="124"/>
        <v>-7.0506320170000691E-3</v>
      </c>
      <c r="AW205" s="6"/>
      <c r="AX205" s="47"/>
      <c r="AY205" s="11"/>
      <c r="AZ205" s="14"/>
      <c r="BA205" s="14"/>
      <c r="BB205" s="14"/>
      <c r="BC205" s="14"/>
    </row>
    <row r="206" spans="1:55" x14ac:dyDescent="0.2">
      <c r="A206" s="6" t="s">
        <v>337</v>
      </c>
      <c r="B206" s="8">
        <v>329033</v>
      </c>
      <c r="C206" s="8">
        <v>214382</v>
      </c>
      <c r="D206" s="8">
        <v>64164</v>
      </c>
      <c r="E206" s="8">
        <v>55735</v>
      </c>
      <c r="F206" s="8">
        <v>-9411</v>
      </c>
      <c r="G206" s="8">
        <v>162566</v>
      </c>
      <c r="H206" s="8">
        <v>37673</v>
      </c>
      <c r="I206" s="8"/>
      <c r="J206" s="8"/>
      <c r="K206" s="12">
        <v>75.2</v>
      </c>
      <c r="L206" s="10">
        <f t="shared" si="97"/>
        <v>437543.88297872338</v>
      </c>
      <c r="M206" s="10">
        <f t="shared" si="101"/>
        <v>285082.44680851063</v>
      </c>
      <c r="N206" s="10">
        <f t="shared" si="102"/>
        <v>85324.468085106375</v>
      </c>
      <c r="O206" s="10">
        <f t="shared" si="103"/>
        <v>74115.691489361692</v>
      </c>
      <c r="P206" s="10">
        <f t="shared" si="104"/>
        <v>-12514.627659574468</v>
      </c>
      <c r="Q206" s="10">
        <f t="shared" si="105"/>
        <v>216178.19148936169</v>
      </c>
      <c r="R206" s="10">
        <f t="shared" si="106"/>
        <v>50097.074468085106</v>
      </c>
      <c r="S206" s="13">
        <f t="shared" si="107"/>
        <v>12.988932283701068</v>
      </c>
      <c r="T206" s="13">
        <f t="shared" si="108"/>
        <v>12.560533704462763</v>
      </c>
      <c r="U206" s="14">
        <f t="shared" si="109"/>
        <v>11.354216539769029</v>
      </c>
      <c r="V206" s="14">
        <f t="shared" si="110"/>
        <v>11.213382549856021</v>
      </c>
      <c r="W206" s="14">
        <f t="shared" si="98"/>
        <v>12.283858307172233</v>
      </c>
      <c r="X206" s="14">
        <f t="shared" si="99"/>
        <v>10.821717891517372</v>
      </c>
      <c r="Y206" s="14">
        <f t="shared" si="100"/>
        <v>4.3201512309557941</v>
      </c>
      <c r="Z206">
        <v>198</v>
      </c>
      <c r="AA206" s="14">
        <f t="shared" si="111"/>
        <v>12.915088115709775</v>
      </c>
      <c r="AB206" s="14">
        <f t="shared" si="112"/>
        <v>12.463772038943626</v>
      </c>
      <c r="AC206" s="14">
        <f t="shared" si="113"/>
        <v>11.254505182497049</v>
      </c>
      <c r="AD206" s="14">
        <f t="shared" si="114"/>
        <v>11.207790115876733</v>
      </c>
      <c r="AE206" s="14">
        <f t="shared" si="115"/>
        <v>12.201478923937934</v>
      </c>
      <c r="AF206" s="14">
        <f t="shared" si="116"/>
        <v>10.66374417875857</v>
      </c>
      <c r="AG206" s="14">
        <f t="shared" si="117"/>
        <v>4.2824772702839891</v>
      </c>
      <c r="AH206">
        <f t="shared" si="125"/>
        <v>12.987403022870186</v>
      </c>
      <c r="AI206">
        <v>12.99167979343375</v>
      </c>
      <c r="AJ206">
        <v>12.56638065267836</v>
      </c>
      <c r="AK206">
        <v>11.339587964412591</v>
      </c>
      <c r="AL206">
        <v>11.249744644726764</v>
      </c>
      <c r="AM206">
        <v>12.296525536190808</v>
      </c>
      <c r="AN206">
        <v>10.809419110993348</v>
      </c>
      <c r="AO206">
        <v>4.3187309446117617</v>
      </c>
      <c r="AP206" s="14">
        <f t="shared" si="118"/>
        <v>-2.7475097326821185E-3</v>
      </c>
      <c r="AQ206" s="14">
        <f t="shared" si="119"/>
        <v>-5.8469482155967256E-3</v>
      </c>
      <c r="AR206" s="14">
        <f t="shared" si="120"/>
        <v>1.4628575356438134E-2</v>
      </c>
      <c r="AS206" s="14">
        <f t="shared" si="121"/>
        <v>-3.6362094870742823E-2</v>
      </c>
      <c r="AT206" s="14">
        <f t="shared" si="122"/>
        <v>-1.2667229018575199E-2</v>
      </c>
      <c r="AU206" s="14">
        <f t="shared" si="123"/>
        <v>1.2298780524023556E-2</v>
      </c>
      <c r="AV206" s="14">
        <f t="shared" si="124"/>
        <v>1.420286344032462E-3</v>
      </c>
      <c r="AW206" s="6"/>
      <c r="AX206" s="47"/>
      <c r="AY206" s="12"/>
      <c r="AZ206" s="14"/>
      <c r="BA206" s="14"/>
      <c r="BB206" s="14"/>
      <c r="BC206" s="14"/>
    </row>
    <row r="207" spans="1:55" x14ac:dyDescent="0.2">
      <c r="A207" s="6" t="s">
        <v>338</v>
      </c>
      <c r="B207" s="7">
        <v>330791</v>
      </c>
      <c r="C207" s="7">
        <v>216904</v>
      </c>
      <c r="D207" s="7">
        <v>65297</v>
      </c>
      <c r="E207" s="7">
        <v>56707</v>
      </c>
      <c r="F207" s="7">
        <v>-9217</v>
      </c>
      <c r="G207" s="7">
        <v>165584</v>
      </c>
      <c r="H207" s="7">
        <v>37551</v>
      </c>
      <c r="I207" s="7"/>
      <c r="J207" s="7"/>
      <c r="K207" s="11">
        <v>75.5</v>
      </c>
      <c r="L207" s="10">
        <f t="shared" si="97"/>
        <v>438133.77483443706</v>
      </c>
      <c r="M207" s="10">
        <f t="shared" si="101"/>
        <v>287290.06622516556</v>
      </c>
      <c r="N207" s="10">
        <f t="shared" si="102"/>
        <v>86486.092715231789</v>
      </c>
      <c r="O207" s="10">
        <f t="shared" si="103"/>
        <v>75108.609271523179</v>
      </c>
      <c r="P207" s="10">
        <f t="shared" si="104"/>
        <v>-12207.94701986755</v>
      </c>
      <c r="Q207" s="10">
        <f t="shared" si="105"/>
        <v>219316.55629139073</v>
      </c>
      <c r="R207" s="10">
        <f t="shared" si="106"/>
        <v>49736.423841059601</v>
      </c>
      <c r="S207" s="13">
        <f t="shared" si="107"/>
        <v>12.990279564723211</v>
      </c>
      <c r="T207" s="13">
        <f t="shared" si="108"/>
        <v>12.568247668056225</v>
      </c>
      <c r="U207" s="14">
        <f t="shared" si="109"/>
        <v>11.367738902135233</v>
      </c>
      <c r="V207" s="14">
        <f t="shared" si="110"/>
        <v>11.226690468618918</v>
      </c>
      <c r="W207" s="14">
        <f t="shared" si="98"/>
        <v>12.298271427641067</v>
      </c>
      <c r="X207" s="14">
        <f t="shared" si="99"/>
        <v>10.814492817729246</v>
      </c>
      <c r="Y207" s="14">
        <f t="shared" si="100"/>
        <v>4.3241326562549789</v>
      </c>
      <c r="Z207">
        <v>199</v>
      </c>
      <c r="AA207" s="14">
        <f t="shared" si="111"/>
        <v>12.921081738521019</v>
      </c>
      <c r="AB207" s="14">
        <f t="shared" si="112"/>
        <v>12.469783191916045</v>
      </c>
      <c r="AC207" s="14">
        <f t="shared" si="113"/>
        <v>11.261346673059469</v>
      </c>
      <c r="AD207" s="14">
        <f t="shared" si="114"/>
        <v>11.213415597406758</v>
      </c>
      <c r="AE207" s="14">
        <f t="shared" si="115"/>
        <v>12.206673969598652</v>
      </c>
      <c r="AF207" s="14">
        <f t="shared" si="116"/>
        <v>10.670102001468049</v>
      </c>
      <c r="AG207" s="14">
        <f t="shared" si="117"/>
        <v>4.296612362594832</v>
      </c>
      <c r="AH207">
        <f t="shared" si="125"/>
        <v>12.993132281204401</v>
      </c>
      <c r="AI207">
        <v>12.997735927529787</v>
      </c>
      <c r="AJ207">
        <v>12.570831754933032</v>
      </c>
      <c r="AK207">
        <v>11.352126435625083</v>
      </c>
      <c r="AL207">
        <v>11.255088105829321</v>
      </c>
      <c r="AM207">
        <v>12.303654792081211</v>
      </c>
      <c r="AN207">
        <v>10.811763863886082</v>
      </c>
      <c r="AO207">
        <v>4.3251047627361539</v>
      </c>
      <c r="AP207" s="14">
        <f t="shared" si="118"/>
        <v>-7.4563628065753562E-3</v>
      </c>
      <c r="AQ207" s="14">
        <f t="shared" si="119"/>
        <v>-2.5840868768067793E-3</v>
      </c>
      <c r="AR207" s="14">
        <f t="shared" si="120"/>
        <v>1.5612466510150469E-2</v>
      </c>
      <c r="AS207" s="14">
        <f t="shared" si="121"/>
        <v>-2.8397637210403559E-2</v>
      </c>
      <c r="AT207" s="14">
        <f t="shared" si="122"/>
        <v>-5.3833644401439784E-3</v>
      </c>
      <c r="AU207" s="14">
        <f t="shared" si="123"/>
        <v>2.7289538431638505E-3</v>
      </c>
      <c r="AV207" s="14">
        <f t="shared" si="124"/>
        <v>-9.7210648117496135E-4</v>
      </c>
      <c r="AW207" s="6"/>
      <c r="AX207" s="47"/>
      <c r="AY207" s="11"/>
      <c r="AZ207" s="14"/>
      <c r="BA207" s="14"/>
      <c r="BB207" s="14"/>
      <c r="BC207" s="14"/>
    </row>
    <row r="208" spans="1:55" x14ac:dyDescent="0.2">
      <c r="A208" s="6" t="s">
        <v>339</v>
      </c>
      <c r="B208" s="8">
        <v>334738</v>
      </c>
      <c r="C208" s="8">
        <v>220305</v>
      </c>
      <c r="D208" s="8">
        <v>66665</v>
      </c>
      <c r="E208" s="8">
        <v>57369</v>
      </c>
      <c r="F208" s="8">
        <v>-6751</v>
      </c>
      <c r="G208" s="8">
        <v>168205</v>
      </c>
      <c r="H208" s="8">
        <v>38007</v>
      </c>
      <c r="I208" s="8"/>
      <c r="J208" s="8"/>
      <c r="K208" s="12">
        <v>76.2</v>
      </c>
      <c r="L208" s="10">
        <f t="shared" si="97"/>
        <v>439288.71391076111</v>
      </c>
      <c r="M208" s="10">
        <f t="shared" si="101"/>
        <v>289114.17322834645</v>
      </c>
      <c r="N208" s="10">
        <f t="shared" si="102"/>
        <v>87486.876640419941</v>
      </c>
      <c r="O208" s="10">
        <f t="shared" si="103"/>
        <v>75287.401574803152</v>
      </c>
      <c r="P208" s="10">
        <f t="shared" si="104"/>
        <v>-8859.5800524934384</v>
      </c>
      <c r="Q208" s="10">
        <f t="shared" si="105"/>
        <v>220741.46981627296</v>
      </c>
      <c r="R208" s="10">
        <f t="shared" si="106"/>
        <v>49877.952755905513</v>
      </c>
      <c r="S208" s="13">
        <f t="shared" si="107"/>
        <v>12.99291213855887</v>
      </c>
      <c r="T208" s="13">
        <f t="shared" si="108"/>
        <v>12.574576952151563</v>
      </c>
      <c r="U208" s="14">
        <f t="shared" si="109"/>
        <v>11.37924407984505</v>
      </c>
      <c r="V208" s="14">
        <f t="shared" si="110"/>
        <v>11.229068090026574</v>
      </c>
      <c r="W208" s="14">
        <f t="shared" si="98"/>
        <v>12.304747475890704</v>
      </c>
      <c r="X208" s="14">
        <f t="shared" si="99"/>
        <v>10.817334355565654</v>
      </c>
      <c r="Y208" s="14">
        <f t="shared" si="100"/>
        <v>4.3333614626926007</v>
      </c>
      <c r="Z208">
        <v>200</v>
      </c>
      <c r="AA208" s="14">
        <f t="shared" si="111"/>
        <v>12.927075361332262</v>
      </c>
      <c r="AB208" s="14">
        <f t="shared" si="112"/>
        <v>12.475794344888465</v>
      </c>
      <c r="AC208" s="14">
        <f t="shared" si="113"/>
        <v>11.26818816362189</v>
      </c>
      <c r="AD208" s="14">
        <f t="shared" si="114"/>
        <v>11.219041078936781</v>
      </c>
      <c r="AE208" s="14">
        <f t="shared" si="115"/>
        <v>12.211869015259371</v>
      </c>
      <c r="AF208" s="14">
        <f t="shared" si="116"/>
        <v>10.676459824177527</v>
      </c>
      <c r="AG208" s="14">
        <f t="shared" si="117"/>
        <v>4.3107474549056741</v>
      </c>
      <c r="AH208">
        <f t="shared" si="125"/>
        <v>12.999089846872506</v>
      </c>
      <c r="AI208">
        <v>13.003579956525282</v>
      </c>
      <c r="AJ208">
        <v>12.575064346473013</v>
      </c>
      <c r="AK208">
        <v>11.364138509556204</v>
      </c>
      <c r="AL208">
        <v>11.26024176065771</v>
      </c>
      <c r="AM208">
        <v>12.310557885239536</v>
      </c>
      <c r="AN208">
        <v>10.813821565260364</v>
      </c>
      <c r="AO208">
        <v>4.3315706400984126</v>
      </c>
      <c r="AP208" s="14">
        <f t="shared" si="118"/>
        <v>-1.0667817966412585E-2</v>
      </c>
      <c r="AQ208" s="14">
        <f t="shared" si="119"/>
        <v>-4.8739432144984107E-4</v>
      </c>
      <c r="AR208" s="14">
        <f t="shared" si="120"/>
        <v>1.5105570288845627E-2</v>
      </c>
      <c r="AS208" s="14">
        <f t="shared" si="121"/>
        <v>-3.1173670631135408E-2</v>
      </c>
      <c r="AT208" s="14">
        <f t="shared" si="122"/>
        <v>-5.8104093488324793E-3</v>
      </c>
      <c r="AU208" s="14">
        <f t="shared" si="123"/>
        <v>3.5127903052902809E-3</v>
      </c>
      <c r="AV208" s="14">
        <f t="shared" si="124"/>
        <v>1.7908225941880573E-3</v>
      </c>
      <c r="AW208" s="6"/>
      <c r="AX208" s="47"/>
      <c r="AY208" s="12"/>
      <c r="AZ208" s="14"/>
      <c r="BA208" s="14"/>
      <c r="BB208" s="14"/>
      <c r="BC208" s="14"/>
    </row>
    <row r="209" spans="1:55" x14ac:dyDescent="0.2">
      <c r="A209" s="6" t="s">
        <v>340</v>
      </c>
      <c r="B209" s="7">
        <v>337926</v>
      </c>
      <c r="C209" s="7">
        <v>223080</v>
      </c>
      <c r="D209" s="7">
        <v>66483</v>
      </c>
      <c r="E209" s="7">
        <v>58630</v>
      </c>
      <c r="F209" s="7">
        <v>-9578</v>
      </c>
      <c r="G209" s="7">
        <v>170118</v>
      </c>
      <c r="H209" s="7">
        <v>37207</v>
      </c>
      <c r="I209" s="7"/>
      <c r="J209" s="7"/>
      <c r="K209" s="11">
        <v>76.3</v>
      </c>
      <c r="L209" s="10">
        <f t="shared" si="97"/>
        <v>442891.21887287026</v>
      </c>
      <c r="M209" s="10">
        <f t="shared" si="101"/>
        <v>292372.21494102228</v>
      </c>
      <c r="N209" s="10">
        <f t="shared" si="102"/>
        <v>87133.682830930542</v>
      </c>
      <c r="O209" s="10">
        <f t="shared" si="103"/>
        <v>76841.415465268685</v>
      </c>
      <c r="P209" s="10">
        <f t="shared" si="104"/>
        <v>-12553.079947575361</v>
      </c>
      <c r="Q209" s="10">
        <f t="shared" si="105"/>
        <v>222959.37090432504</v>
      </c>
      <c r="R209" s="10">
        <f t="shared" si="106"/>
        <v>48764.089121887286</v>
      </c>
      <c r="S209" s="13">
        <f t="shared" si="107"/>
        <v>13.001079463281847</v>
      </c>
      <c r="T209" s="13">
        <f t="shared" si="108"/>
        <v>12.58578297820117</v>
      </c>
      <c r="U209" s="14">
        <f t="shared" si="109"/>
        <v>11.375198802562638</v>
      </c>
      <c r="V209" s="14">
        <f t="shared" si="110"/>
        <v>11.249499037655941</v>
      </c>
      <c r="W209" s="14">
        <f t="shared" si="98"/>
        <v>12.314744840588901</v>
      </c>
      <c r="X209" s="14">
        <f t="shared" si="99"/>
        <v>10.794749442299791</v>
      </c>
      <c r="Y209" s="14">
        <f t="shared" si="100"/>
        <v>4.334672938290411</v>
      </c>
      <c r="Z209">
        <v>201</v>
      </c>
      <c r="AA209" s="14">
        <f t="shared" si="111"/>
        <v>12.933068984143507</v>
      </c>
      <c r="AB209" s="14">
        <f t="shared" si="112"/>
        <v>12.481805497860886</v>
      </c>
      <c r="AC209" s="14">
        <f t="shared" si="113"/>
        <v>11.275029654184312</v>
      </c>
      <c r="AD209" s="14">
        <f t="shared" si="114"/>
        <v>11.224666560466805</v>
      </c>
      <c r="AE209" s="14">
        <f t="shared" si="115"/>
        <v>12.217064060920091</v>
      </c>
      <c r="AF209" s="14">
        <f t="shared" si="116"/>
        <v>10.682817646887004</v>
      </c>
      <c r="AG209" s="14">
        <f t="shared" si="117"/>
        <v>4.3248825472165162</v>
      </c>
      <c r="AH209">
        <f t="shared" si="125"/>
        <v>13.006485115576799</v>
      </c>
      <c r="AI209">
        <v>13.009187968876619</v>
      </c>
      <c r="AJ209">
        <v>12.579063360716672</v>
      </c>
      <c r="AK209">
        <v>11.37561129218915</v>
      </c>
      <c r="AL209">
        <v>11.265152688502333</v>
      </c>
      <c r="AM209">
        <v>12.317210392502608</v>
      </c>
      <c r="AN209">
        <v>10.815617271678077</v>
      </c>
      <c r="AO209">
        <v>4.3381109905381816</v>
      </c>
      <c r="AP209" s="14">
        <f t="shared" si="118"/>
        <v>-8.1085055947713869E-3</v>
      </c>
      <c r="AQ209" s="14">
        <f t="shared" si="119"/>
        <v>6.7196174844976753E-3</v>
      </c>
      <c r="AR209" s="14">
        <f t="shared" si="120"/>
        <v>-4.1248962651252441E-4</v>
      </c>
      <c r="AS209" s="14">
        <f t="shared" si="121"/>
        <v>-1.5653650846392253E-2</v>
      </c>
      <c r="AT209" s="14">
        <f t="shared" si="122"/>
        <v>-2.4655519137066761E-3</v>
      </c>
      <c r="AU209" s="14">
        <f t="shared" si="123"/>
        <v>-2.0867829378286018E-2</v>
      </c>
      <c r="AV209" s="14">
        <f t="shared" si="124"/>
        <v>-3.4380522477706066E-3</v>
      </c>
      <c r="AW209" s="6"/>
      <c r="AX209" s="47"/>
      <c r="AY209" s="11"/>
      <c r="AZ209" s="14"/>
      <c r="BA209" s="14"/>
      <c r="BB209" s="14"/>
      <c r="BC209" s="14"/>
    </row>
    <row r="210" spans="1:55" x14ac:dyDescent="0.2">
      <c r="A210" s="6" t="s">
        <v>341</v>
      </c>
      <c r="B210" s="8">
        <v>346983</v>
      </c>
      <c r="C210" s="8">
        <v>224195</v>
      </c>
      <c r="D210" s="8">
        <v>68935</v>
      </c>
      <c r="E210" s="8">
        <v>59840</v>
      </c>
      <c r="F210" s="8">
        <v>-7456</v>
      </c>
      <c r="G210" s="8">
        <v>171650</v>
      </c>
      <c r="H210" s="8">
        <v>38551</v>
      </c>
      <c r="I210" s="8"/>
      <c r="J210" s="8"/>
      <c r="K210" s="12">
        <v>77.5</v>
      </c>
      <c r="L210" s="10">
        <f t="shared" si="97"/>
        <v>447720</v>
      </c>
      <c r="M210" s="10">
        <f t="shared" si="101"/>
        <v>289283.87096774194</v>
      </c>
      <c r="N210" s="10">
        <f t="shared" si="102"/>
        <v>88948.387096774197</v>
      </c>
      <c r="O210" s="10">
        <f t="shared" si="103"/>
        <v>77212.903225806454</v>
      </c>
      <c r="P210" s="10">
        <f t="shared" si="104"/>
        <v>-9620.645161290322</v>
      </c>
      <c r="Q210" s="10">
        <f t="shared" si="105"/>
        <v>221483.87096774194</v>
      </c>
      <c r="R210" s="10">
        <f t="shared" si="106"/>
        <v>49743.225806451614</v>
      </c>
      <c r="S210" s="13">
        <f t="shared" si="107"/>
        <v>13.011923316003204</v>
      </c>
      <c r="T210" s="13">
        <f t="shared" si="108"/>
        <v>12.575163737483802</v>
      </c>
      <c r="U210" s="14">
        <f t="shared" si="109"/>
        <v>11.39581156023452</v>
      </c>
      <c r="V210" s="14">
        <f t="shared" si="110"/>
        <v>11.254321862277148</v>
      </c>
      <c r="W210" s="14">
        <f t="shared" si="98"/>
        <v>12.308105048514628</v>
      </c>
      <c r="X210" s="14">
        <f t="shared" si="99"/>
        <v>10.814629568621045</v>
      </c>
      <c r="Y210" s="14">
        <f t="shared" si="100"/>
        <v>4.3502779363593014</v>
      </c>
      <c r="Z210">
        <v>202</v>
      </c>
      <c r="AA210" s="14">
        <f t="shared" si="111"/>
        <v>12.939062606954749</v>
      </c>
      <c r="AB210" s="14">
        <f t="shared" si="112"/>
        <v>12.487816650833306</v>
      </c>
      <c r="AC210" s="14">
        <f t="shared" si="113"/>
        <v>11.281871144746733</v>
      </c>
      <c r="AD210" s="14">
        <f t="shared" si="114"/>
        <v>11.23029204199683</v>
      </c>
      <c r="AE210" s="14">
        <f t="shared" si="115"/>
        <v>12.222259106580809</v>
      </c>
      <c r="AF210" s="14">
        <f t="shared" si="116"/>
        <v>10.689175469596483</v>
      </c>
      <c r="AG210" s="14">
        <f t="shared" si="117"/>
        <v>4.3390176395273583</v>
      </c>
      <c r="AH210">
        <f t="shared" si="125"/>
        <v>13.014022319190831</v>
      </c>
      <c r="AI210">
        <v>13.014529385653951</v>
      </c>
      <c r="AJ210">
        <v>12.582813426460929</v>
      </c>
      <c r="AK210">
        <v>11.38654133048855</v>
      </c>
      <c r="AL210">
        <v>11.269748485109449</v>
      </c>
      <c r="AM210">
        <v>12.323584259201407</v>
      </c>
      <c r="AN210">
        <v>10.817178235195048</v>
      </c>
      <c r="AO210">
        <v>4.3447093471592257</v>
      </c>
      <c r="AP210" s="14">
        <f t="shared" si="118"/>
        <v>-2.6060696507475001E-3</v>
      </c>
      <c r="AQ210" s="14">
        <f t="shared" si="119"/>
        <v>-7.6496889771267007E-3</v>
      </c>
      <c r="AR210" s="14">
        <f t="shared" si="120"/>
        <v>9.2702297459705818E-3</v>
      </c>
      <c r="AS210" s="14">
        <f t="shared" si="121"/>
        <v>-1.5426622832301007E-2</v>
      </c>
      <c r="AT210" s="14">
        <f t="shared" si="122"/>
        <v>-1.5479210686779155E-2</v>
      </c>
      <c r="AU210" s="14">
        <f t="shared" si="123"/>
        <v>-2.5486665740022119E-3</v>
      </c>
      <c r="AV210" s="14">
        <f t="shared" si="124"/>
        <v>5.5685892000756354E-3</v>
      </c>
      <c r="AW210" s="6"/>
      <c r="AX210" s="47"/>
      <c r="AY210" s="12"/>
      <c r="AZ210" s="14"/>
      <c r="BA210" s="14"/>
      <c r="BB210" s="14"/>
      <c r="BC210" s="14"/>
    </row>
    <row r="211" spans="1:55" x14ac:dyDescent="0.2">
      <c r="A211" s="6" t="s">
        <v>342</v>
      </c>
      <c r="B211" s="7">
        <v>349720</v>
      </c>
      <c r="C211" s="7">
        <v>227255</v>
      </c>
      <c r="D211" s="7">
        <v>69597</v>
      </c>
      <c r="E211" s="7">
        <v>60859</v>
      </c>
      <c r="F211" s="7">
        <v>-8635</v>
      </c>
      <c r="G211" s="7">
        <v>174854</v>
      </c>
      <c r="H211" s="7">
        <v>39240</v>
      </c>
      <c r="I211" s="7"/>
      <c r="J211" s="7"/>
      <c r="K211" s="11">
        <v>77.2</v>
      </c>
      <c r="L211" s="10">
        <f t="shared" si="97"/>
        <v>453005.18134715024</v>
      </c>
      <c r="M211" s="10">
        <f t="shared" si="101"/>
        <v>294371.76165803109</v>
      </c>
      <c r="N211" s="10">
        <f t="shared" si="102"/>
        <v>90151.554404145078</v>
      </c>
      <c r="O211" s="10">
        <f t="shared" si="103"/>
        <v>78832.901554404147</v>
      </c>
      <c r="P211" s="10">
        <f t="shared" si="104"/>
        <v>-11185.233160621761</v>
      </c>
      <c r="Q211" s="10">
        <f t="shared" si="105"/>
        <v>226494.81865284973</v>
      </c>
      <c r="R211" s="10">
        <f t="shared" si="106"/>
        <v>50829.015544041446</v>
      </c>
      <c r="S211" s="13">
        <f t="shared" si="107"/>
        <v>13.023658842252187</v>
      </c>
      <c r="T211" s="13">
        <f t="shared" si="108"/>
        <v>12.592598742955261</v>
      </c>
      <c r="U211" s="14">
        <f t="shared" si="109"/>
        <v>11.409247470902615</v>
      </c>
      <c r="V211" s="14">
        <f t="shared" si="110"/>
        <v>11.275085721119863</v>
      </c>
      <c r="W211" s="14">
        <f t="shared" si="98"/>
        <v>12.330477347938714</v>
      </c>
      <c r="X211" s="14">
        <f t="shared" si="99"/>
        <v>10.83622264263666</v>
      </c>
      <c r="Y211" s="14">
        <f t="shared" si="100"/>
        <v>4.3463994570307305</v>
      </c>
      <c r="Z211">
        <v>203</v>
      </c>
      <c r="AA211" s="14">
        <f t="shared" si="111"/>
        <v>12.945056229765994</v>
      </c>
      <c r="AB211" s="14">
        <f t="shared" si="112"/>
        <v>12.493827803805726</v>
      </c>
      <c r="AC211" s="14">
        <f t="shared" si="113"/>
        <v>11.288712635309153</v>
      </c>
      <c r="AD211" s="14">
        <f t="shared" si="114"/>
        <v>11.235917523526853</v>
      </c>
      <c r="AE211" s="14">
        <f t="shared" si="115"/>
        <v>12.227454152241528</v>
      </c>
      <c r="AF211" s="14">
        <f t="shared" si="116"/>
        <v>10.695533292305962</v>
      </c>
      <c r="AG211" s="14">
        <f t="shared" si="117"/>
        <v>4.3531527318382004</v>
      </c>
      <c r="AH211">
        <f t="shared" si="125"/>
        <v>13.021616704420856</v>
      </c>
      <c r="AI211">
        <v>13.019568560111434</v>
      </c>
      <c r="AJ211">
        <v>12.586303372263627</v>
      </c>
      <c r="AK211">
        <v>11.396924913613013</v>
      </c>
      <c r="AL211">
        <v>11.27394696269354</v>
      </c>
      <c r="AM211">
        <v>12.329649889696972</v>
      </c>
      <c r="AN211">
        <v>10.818518665473738</v>
      </c>
      <c r="AO211">
        <v>4.3513470942826551</v>
      </c>
      <c r="AP211" s="14">
        <f t="shared" si="118"/>
        <v>4.090282140753132E-3</v>
      </c>
      <c r="AQ211" s="14">
        <f t="shared" si="119"/>
        <v>6.2953706916335506E-3</v>
      </c>
      <c r="AR211" s="14">
        <f t="shared" si="120"/>
        <v>1.2322557289602187E-2</v>
      </c>
      <c r="AS211" s="14">
        <f t="shared" si="121"/>
        <v>1.138758426323605E-3</v>
      </c>
      <c r="AT211" s="14">
        <f t="shared" si="122"/>
        <v>8.2745824174246252E-4</v>
      </c>
      <c r="AU211" s="14">
        <f t="shared" si="123"/>
        <v>1.7703977162922158E-2</v>
      </c>
      <c r="AV211" s="14">
        <f t="shared" si="124"/>
        <v>-4.947637251924597E-3</v>
      </c>
      <c r="AW211" s="6"/>
      <c r="AX211" s="47"/>
      <c r="AY211" s="11"/>
      <c r="AZ211" s="14"/>
      <c r="BA211" s="14"/>
      <c r="BB211" s="14"/>
      <c r="BC211" s="14"/>
    </row>
    <row r="212" spans="1:55" x14ac:dyDescent="0.2">
      <c r="A212" s="6" t="s">
        <v>343</v>
      </c>
      <c r="B212" s="8">
        <v>358409</v>
      </c>
      <c r="C212" s="8">
        <v>230356</v>
      </c>
      <c r="D212" s="8">
        <v>70666</v>
      </c>
      <c r="E212" s="8">
        <v>61447</v>
      </c>
      <c r="F212" s="8">
        <v>-8281</v>
      </c>
      <c r="G212" s="8">
        <v>176941</v>
      </c>
      <c r="H212" s="8">
        <v>38718</v>
      </c>
      <c r="I212" s="8"/>
      <c r="J212" s="8"/>
      <c r="K212" s="12">
        <v>78.099999999999994</v>
      </c>
      <c r="L212" s="10">
        <f t="shared" si="97"/>
        <v>458910.37131882203</v>
      </c>
      <c r="M212" s="10">
        <f t="shared" si="101"/>
        <v>294950.06402048655</v>
      </c>
      <c r="N212" s="10">
        <f t="shared" si="102"/>
        <v>90481.434058898856</v>
      </c>
      <c r="O212" s="10">
        <f t="shared" si="103"/>
        <v>78677.336747759284</v>
      </c>
      <c r="P212" s="10">
        <f t="shared" si="104"/>
        <v>-10603.072983354674</v>
      </c>
      <c r="Q212" s="10">
        <f t="shared" si="105"/>
        <v>226556.97823303458</v>
      </c>
      <c r="R212" s="10">
        <f t="shared" si="106"/>
        <v>49574.90396927017</v>
      </c>
      <c r="S212" s="13">
        <f t="shared" si="107"/>
        <v>13.036610200517215</v>
      </c>
      <c r="T212" s="13">
        <f t="shared" si="108"/>
        <v>12.594561346486586</v>
      </c>
      <c r="U212" s="14">
        <f t="shared" si="109"/>
        <v>11.412899960121727</v>
      </c>
      <c r="V212" s="14">
        <f t="shared" si="110"/>
        <v>11.27311042276588</v>
      </c>
      <c r="W212" s="14">
        <f t="shared" si="98"/>
        <v>12.33075175179718</v>
      </c>
      <c r="X212" s="14">
        <f t="shared" si="99"/>
        <v>10.811240016306346</v>
      </c>
      <c r="Y212" s="14">
        <f t="shared" si="100"/>
        <v>4.3579900568456402</v>
      </c>
      <c r="Z212">
        <v>204</v>
      </c>
      <c r="AA212" s="14">
        <f t="shared" si="111"/>
        <v>12.951049852577237</v>
      </c>
      <c r="AB212" s="14">
        <f t="shared" si="112"/>
        <v>12.499838956778145</v>
      </c>
      <c r="AC212" s="14">
        <f t="shared" si="113"/>
        <v>11.295554125871575</v>
      </c>
      <c r="AD212" s="14">
        <f t="shared" si="114"/>
        <v>11.241543005056878</v>
      </c>
      <c r="AE212" s="14">
        <f t="shared" si="115"/>
        <v>12.232649197902248</v>
      </c>
      <c r="AF212" s="14">
        <f t="shared" si="116"/>
        <v>10.701891115015441</v>
      </c>
      <c r="AG212" s="14">
        <f t="shared" si="117"/>
        <v>4.3672878241490425</v>
      </c>
      <c r="AH212">
        <f t="shared" si="125"/>
        <v>13.028984165788257</v>
      </c>
      <c r="AI212">
        <v>13.024268216709695</v>
      </c>
      <c r="AJ212">
        <v>12.589517245627006</v>
      </c>
      <c r="AK212">
        <v>11.406764124614744</v>
      </c>
      <c r="AL212">
        <v>11.277656291829814</v>
      </c>
      <c r="AM212">
        <v>12.335368013843658</v>
      </c>
      <c r="AN212">
        <v>10.819651179260003</v>
      </c>
      <c r="AO212">
        <v>4.3580090965978293</v>
      </c>
      <c r="AP212" s="14">
        <f t="shared" si="118"/>
        <v>1.2341983807520052E-2</v>
      </c>
      <c r="AQ212" s="14">
        <f t="shared" si="119"/>
        <v>5.0441008595800696E-3</v>
      </c>
      <c r="AR212" s="14">
        <f t="shared" si="120"/>
        <v>6.1358355069831561E-3</v>
      </c>
      <c r="AS212" s="14">
        <f t="shared" si="121"/>
        <v>-4.5458690639339494E-3</v>
      </c>
      <c r="AT212" s="14">
        <f t="shared" si="122"/>
        <v>-4.6162620464773596E-3</v>
      </c>
      <c r="AU212" s="14">
        <f t="shared" si="123"/>
        <v>-8.4111629536565147E-3</v>
      </c>
      <c r="AV212" s="14">
        <f t="shared" si="124"/>
        <v>-1.9039752189087267E-5</v>
      </c>
      <c r="AW212" s="6"/>
      <c r="AX212" s="47"/>
      <c r="AY212" s="12"/>
      <c r="AZ212" s="14"/>
      <c r="BA212" s="14"/>
      <c r="BB212" s="14"/>
      <c r="BC212" s="14"/>
    </row>
    <row r="213" spans="1:55" x14ac:dyDescent="0.2">
      <c r="A213" s="6" t="s">
        <v>344</v>
      </c>
      <c r="B213" s="7">
        <v>361619</v>
      </c>
      <c r="C213" s="7">
        <v>230951</v>
      </c>
      <c r="D213" s="7">
        <v>72063</v>
      </c>
      <c r="E213" s="7">
        <v>62517</v>
      </c>
      <c r="F213" s="7">
        <v>-9223</v>
      </c>
      <c r="G213" s="7">
        <v>180530</v>
      </c>
      <c r="H213" s="7">
        <v>38797</v>
      </c>
      <c r="I213" s="7"/>
      <c r="J213" s="7"/>
      <c r="K213" s="11">
        <v>78.400000000000006</v>
      </c>
      <c r="L213" s="10">
        <f t="shared" si="97"/>
        <v>461248.72448979586</v>
      </c>
      <c r="M213" s="10">
        <f t="shared" si="101"/>
        <v>294580.3571428571</v>
      </c>
      <c r="N213" s="10">
        <f t="shared" si="102"/>
        <v>91917.091836734689</v>
      </c>
      <c r="O213" s="10">
        <f t="shared" si="103"/>
        <v>79741.07142857142</v>
      </c>
      <c r="P213" s="10">
        <f t="shared" si="104"/>
        <v>-11764.030612244896</v>
      </c>
      <c r="Q213" s="10">
        <f t="shared" si="105"/>
        <v>230267.85714285713</v>
      </c>
      <c r="R213" s="10">
        <f t="shared" si="106"/>
        <v>49485.969387755096</v>
      </c>
      <c r="S213" s="13">
        <f t="shared" si="107"/>
        <v>13.041692708999275</v>
      </c>
      <c r="T213" s="13">
        <f t="shared" si="108"/>
        <v>12.593307104422653</v>
      </c>
      <c r="U213" s="14">
        <f t="shared" si="109"/>
        <v>11.428642274040582</v>
      </c>
      <c r="V213" s="14">
        <f t="shared" si="110"/>
        <v>11.286540057370928</v>
      </c>
      <c r="W213" s="14">
        <f t="shared" si="98"/>
        <v>12.346998506562432</v>
      </c>
      <c r="X213" s="14">
        <f t="shared" si="99"/>
        <v>10.809444461666152</v>
      </c>
      <c r="Y213" s="14">
        <f t="shared" si="100"/>
        <v>4.3618239273563626</v>
      </c>
      <c r="Z213">
        <v>205</v>
      </c>
      <c r="AA213" s="14">
        <f t="shared" si="111"/>
        <v>12.957043475388481</v>
      </c>
      <c r="AB213" s="14">
        <f t="shared" si="112"/>
        <v>12.505850109750567</v>
      </c>
      <c r="AC213" s="14">
        <f t="shared" si="113"/>
        <v>11.302395616433996</v>
      </c>
      <c r="AD213" s="14">
        <f t="shared" si="114"/>
        <v>11.247168486586901</v>
      </c>
      <c r="AE213" s="14">
        <f t="shared" si="115"/>
        <v>12.237844243562966</v>
      </c>
      <c r="AF213" s="14">
        <f t="shared" si="116"/>
        <v>10.708248937724919</v>
      </c>
      <c r="AG213" s="14">
        <f t="shared" si="117"/>
        <v>4.3814229164598846</v>
      </c>
      <c r="AH213">
        <f t="shared" si="125"/>
        <v>13.035838712166713</v>
      </c>
      <c r="AI213">
        <v>13.028593636335698</v>
      </c>
      <c r="AJ213">
        <v>12.592443028659984</v>
      </c>
      <c r="AK213">
        <v>11.416068748144253</v>
      </c>
      <c r="AL213">
        <v>11.280785354817501</v>
      </c>
      <c r="AM213">
        <v>12.340699878657224</v>
      </c>
      <c r="AN213">
        <v>10.820599458285427</v>
      </c>
      <c r="AO213">
        <v>4.3646771265208271</v>
      </c>
      <c r="AP213" s="14">
        <f t="shared" si="118"/>
        <v>1.3099072663576905E-2</v>
      </c>
      <c r="AQ213" s="14">
        <f t="shared" si="119"/>
        <v>8.6407576266900321E-4</v>
      </c>
      <c r="AR213" s="14">
        <f t="shared" si="120"/>
        <v>1.2573525896328874E-2</v>
      </c>
      <c r="AS213" s="14">
        <f t="shared" si="121"/>
        <v>5.7547025534265828E-3</v>
      </c>
      <c r="AT213" s="14">
        <f t="shared" si="122"/>
        <v>6.2986279052079652E-3</v>
      </c>
      <c r="AU213" s="14">
        <f t="shared" si="123"/>
        <v>-1.1154996619275437E-2</v>
      </c>
      <c r="AV213" s="14">
        <f t="shared" si="124"/>
        <v>-2.8531991644644705E-3</v>
      </c>
      <c r="AW213" s="6"/>
      <c r="AX213" s="47"/>
      <c r="AY213" s="11"/>
      <c r="AZ213" s="14"/>
      <c r="BA213" s="14"/>
      <c r="BB213" s="14"/>
      <c r="BC213" s="14"/>
    </row>
    <row r="214" spans="1:55" x14ac:dyDescent="0.2">
      <c r="A214" s="6" t="s">
        <v>345</v>
      </c>
      <c r="B214" s="8">
        <v>366410</v>
      </c>
      <c r="C214" s="8">
        <v>235068</v>
      </c>
      <c r="D214" s="8">
        <v>72710</v>
      </c>
      <c r="E214" s="8">
        <v>63495</v>
      </c>
      <c r="F214" s="8">
        <v>-8332</v>
      </c>
      <c r="G214" s="8">
        <v>182247</v>
      </c>
      <c r="H214" s="8">
        <v>40248</v>
      </c>
      <c r="I214" s="8"/>
      <c r="J214" s="8"/>
      <c r="K214" s="12">
        <v>79.3</v>
      </c>
      <c r="L214" s="10">
        <f t="shared" si="97"/>
        <v>462055.48549810849</v>
      </c>
      <c r="M214" s="10">
        <f t="shared" si="101"/>
        <v>296428.75157629256</v>
      </c>
      <c r="N214" s="10">
        <f t="shared" si="102"/>
        <v>91689.785624211858</v>
      </c>
      <c r="O214" s="10">
        <f t="shared" si="103"/>
        <v>80069.356872635559</v>
      </c>
      <c r="P214" s="10">
        <f t="shared" si="104"/>
        <v>-10506.935687263556</v>
      </c>
      <c r="Q214" s="10">
        <f t="shared" si="105"/>
        <v>229819.67213114756</v>
      </c>
      <c r="R214" s="10">
        <f t="shared" si="106"/>
        <v>50754.098360655742</v>
      </c>
      <c r="S214" s="13">
        <f t="shared" si="107"/>
        <v>13.043440261333386</v>
      </c>
      <c r="T214" s="13">
        <f t="shared" si="108"/>
        <v>12.59956217031869</v>
      </c>
      <c r="U214" s="14">
        <f t="shared" si="109"/>
        <v>11.426166262991392</v>
      </c>
      <c r="V214" s="14">
        <f t="shared" si="110"/>
        <v>11.290648498970423</v>
      </c>
      <c r="W214" s="14">
        <f t="shared" si="98"/>
        <v>12.345050246177362</v>
      </c>
      <c r="X214" s="14">
        <f t="shared" si="99"/>
        <v>10.834747649518444</v>
      </c>
      <c r="Y214" s="14">
        <f t="shared" si="100"/>
        <v>4.3732381286408026</v>
      </c>
      <c r="Z214">
        <v>206</v>
      </c>
      <c r="AA214" s="14">
        <f t="shared" si="111"/>
        <v>12.963037098199724</v>
      </c>
      <c r="AB214" s="14">
        <f t="shared" si="112"/>
        <v>12.511861262722986</v>
      </c>
      <c r="AC214" s="14">
        <f t="shared" si="113"/>
        <v>11.309237106996417</v>
      </c>
      <c r="AD214" s="14">
        <f t="shared" si="114"/>
        <v>11.252793968116924</v>
      </c>
      <c r="AE214" s="14">
        <f t="shared" si="115"/>
        <v>12.243039289223685</v>
      </c>
      <c r="AF214" s="14">
        <f t="shared" si="116"/>
        <v>10.714606760434396</v>
      </c>
      <c r="AG214" s="14">
        <f t="shared" si="117"/>
        <v>4.3955580087707276</v>
      </c>
      <c r="AH214">
        <f t="shared" si="125"/>
        <v>13.042525455295191</v>
      </c>
      <c r="AI214">
        <v>13.032517813616289</v>
      </c>
      <c r="AJ214">
        <v>12.595071856034521</v>
      </c>
      <c r="AK214">
        <v>11.424852403749245</v>
      </c>
      <c r="AL214">
        <v>11.283240192787666</v>
      </c>
      <c r="AM214">
        <v>12.345603845989654</v>
      </c>
      <c r="AN214">
        <v>10.821381927304749</v>
      </c>
      <c r="AO214">
        <v>4.3713329445678815</v>
      </c>
      <c r="AP214" s="14">
        <f t="shared" si="118"/>
        <v>1.0922447717096162E-2</v>
      </c>
      <c r="AQ214" s="14">
        <f t="shared" si="119"/>
        <v>4.4903142841690169E-3</v>
      </c>
      <c r="AR214" s="14">
        <f t="shared" si="120"/>
        <v>1.3138592421473305E-3</v>
      </c>
      <c r="AS214" s="14">
        <f t="shared" si="121"/>
        <v>7.4083061827572294E-3</v>
      </c>
      <c r="AT214" s="14">
        <f t="shared" si="122"/>
        <v>-5.535998122923047E-4</v>
      </c>
      <c r="AU214" s="14">
        <f t="shared" si="123"/>
        <v>1.3365722213695364E-2</v>
      </c>
      <c r="AV214" s="14">
        <f t="shared" si="124"/>
        <v>1.9051840729211733E-3</v>
      </c>
      <c r="AW214" s="6"/>
      <c r="AX214" s="47"/>
      <c r="AY214" s="12"/>
      <c r="AZ214" s="14"/>
      <c r="BA214" s="14"/>
      <c r="BB214" s="14"/>
      <c r="BC214" s="14"/>
    </row>
    <row r="215" spans="1:55" x14ac:dyDescent="0.2">
      <c r="A215" s="6" t="s">
        <v>346</v>
      </c>
      <c r="B215" s="7">
        <v>369568</v>
      </c>
      <c r="C215" s="7">
        <v>238254</v>
      </c>
      <c r="D215" s="7">
        <v>73609</v>
      </c>
      <c r="E215" s="7">
        <v>66080</v>
      </c>
      <c r="F215" s="7">
        <v>-7124</v>
      </c>
      <c r="G215" s="7">
        <v>185647</v>
      </c>
      <c r="H215" s="7">
        <v>40810</v>
      </c>
      <c r="I215" s="7"/>
      <c r="J215" s="7"/>
      <c r="K215" s="11">
        <v>79.900000000000006</v>
      </c>
      <c r="L215" s="10">
        <f t="shared" si="97"/>
        <v>462538.17271589482</v>
      </c>
      <c r="M215" s="10">
        <f t="shared" si="101"/>
        <v>298190.23779724655</v>
      </c>
      <c r="N215" s="10">
        <f t="shared" si="102"/>
        <v>92126.408010012514</v>
      </c>
      <c r="O215" s="10">
        <f t="shared" si="103"/>
        <v>82703.379224030024</v>
      </c>
      <c r="P215" s="10">
        <f t="shared" si="104"/>
        <v>-8916.1451814768461</v>
      </c>
      <c r="Q215" s="10">
        <f t="shared" si="105"/>
        <v>232349.18648310387</v>
      </c>
      <c r="R215" s="10">
        <f t="shared" si="106"/>
        <v>51076.345431789734</v>
      </c>
      <c r="S215" s="13">
        <f t="shared" si="107"/>
        <v>13.044484368130677</v>
      </c>
      <c r="T215" s="13">
        <f t="shared" si="108"/>
        <v>12.60548694367847</v>
      </c>
      <c r="U215" s="14">
        <f t="shared" si="109"/>
        <v>11.430916913065618</v>
      </c>
      <c r="V215" s="14">
        <f t="shared" si="110"/>
        <v>11.323015741410721</v>
      </c>
      <c r="W215" s="14">
        <f t="shared" si="98"/>
        <v>12.355996633250717</v>
      </c>
      <c r="X215" s="14">
        <f t="shared" si="99"/>
        <v>10.841076761615714</v>
      </c>
      <c r="Y215" s="14">
        <f t="shared" si="100"/>
        <v>4.3807758527722287</v>
      </c>
      <c r="Z215">
        <v>207</v>
      </c>
      <c r="AA215" s="14">
        <f t="shared" si="111"/>
        <v>12.969030721010967</v>
      </c>
      <c r="AB215" s="14">
        <f t="shared" si="112"/>
        <v>12.517872415695406</v>
      </c>
      <c r="AC215" s="14">
        <f t="shared" si="113"/>
        <v>11.316078597558839</v>
      </c>
      <c r="AD215" s="14">
        <f t="shared" si="114"/>
        <v>11.258419449646949</v>
      </c>
      <c r="AE215" s="14">
        <f t="shared" si="115"/>
        <v>12.248234334884405</v>
      </c>
      <c r="AF215" s="14">
        <f t="shared" si="116"/>
        <v>10.720964583143875</v>
      </c>
      <c r="AG215" s="14">
        <f t="shared" si="117"/>
        <v>4.4096931010815696</v>
      </c>
      <c r="AH215">
        <f t="shared" si="125"/>
        <v>13.048435113351413</v>
      </c>
      <c r="AI215">
        <v>13.036021930098729</v>
      </c>
      <c r="AJ215">
        <v>12.597395402469925</v>
      </c>
      <c r="AK215">
        <v>11.433136569431108</v>
      </c>
      <c r="AL215">
        <v>11.284930443560466</v>
      </c>
      <c r="AM215">
        <v>12.350042214335369</v>
      </c>
      <c r="AN215">
        <v>10.822010039199819</v>
      </c>
      <c r="AO215">
        <v>4.3779565280057477</v>
      </c>
      <c r="AP215" s="14">
        <f t="shared" si="118"/>
        <v>8.4624380319482384E-3</v>
      </c>
      <c r="AQ215" s="14">
        <f t="shared" si="119"/>
        <v>8.091541208544939E-3</v>
      </c>
      <c r="AR215" s="14">
        <f t="shared" si="120"/>
        <v>-2.2196563654901524E-3</v>
      </c>
      <c r="AS215" s="14">
        <f t="shared" si="121"/>
        <v>3.8085297850255273E-2</v>
      </c>
      <c r="AT215" s="14">
        <f t="shared" si="122"/>
        <v>5.9544189153477589E-3</v>
      </c>
      <c r="AU215" s="14">
        <f t="shared" si="123"/>
        <v>1.9066722415894688E-2</v>
      </c>
      <c r="AV215" s="14">
        <f t="shared" si="124"/>
        <v>2.8193247664809462E-3</v>
      </c>
      <c r="AW215" s="6"/>
      <c r="AX215" s="47"/>
      <c r="AY215" s="11"/>
      <c r="AZ215" s="14"/>
      <c r="BA215" s="14"/>
      <c r="BB215" s="14"/>
      <c r="BC215" s="14"/>
    </row>
    <row r="216" spans="1:55" x14ac:dyDescent="0.2">
      <c r="A216" s="6" t="s">
        <v>347</v>
      </c>
      <c r="B216" s="8">
        <v>373122</v>
      </c>
      <c r="C216" s="8">
        <v>239487</v>
      </c>
      <c r="D216" s="8">
        <v>74579</v>
      </c>
      <c r="E216" s="8">
        <v>66216</v>
      </c>
      <c r="F216" s="8">
        <v>-6563</v>
      </c>
      <c r="G216" s="8">
        <v>191257</v>
      </c>
      <c r="H216" s="8">
        <v>41728</v>
      </c>
      <c r="I216" s="8"/>
      <c r="J216" s="8"/>
      <c r="K216" s="12">
        <v>80.3</v>
      </c>
      <c r="L216" s="10">
        <f t="shared" si="97"/>
        <v>464660.02490660024</v>
      </c>
      <c r="M216" s="10">
        <f t="shared" si="101"/>
        <v>298240.34869240352</v>
      </c>
      <c r="N216" s="10">
        <f t="shared" si="102"/>
        <v>92875.46699875468</v>
      </c>
      <c r="O216" s="10">
        <f t="shared" si="103"/>
        <v>82460.77210460772</v>
      </c>
      <c r="P216" s="10">
        <f t="shared" si="104"/>
        <v>-8173.1008717310087</v>
      </c>
      <c r="Q216" s="10">
        <f t="shared" si="105"/>
        <v>238178.08219178082</v>
      </c>
      <c r="R216" s="10">
        <f t="shared" si="106"/>
        <v>51965.130759651307</v>
      </c>
      <c r="S216" s="13">
        <f t="shared" si="107"/>
        <v>13.049061287931051</v>
      </c>
      <c r="T216" s="13">
        <f t="shared" si="108"/>
        <v>12.605654979645806</v>
      </c>
      <c r="U216" s="14">
        <f t="shared" si="109"/>
        <v>11.439014810257806</v>
      </c>
      <c r="V216" s="14">
        <f t="shared" si="110"/>
        <v>11.320077969600607</v>
      </c>
      <c r="W216" s="14">
        <f t="shared" si="98"/>
        <v>12.380773917361536</v>
      </c>
      <c r="X216" s="14">
        <f t="shared" si="99"/>
        <v>10.8583282103217</v>
      </c>
      <c r="Y216" s="14">
        <f t="shared" si="100"/>
        <v>4.3857696209527157</v>
      </c>
      <c r="Z216">
        <v>208</v>
      </c>
      <c r="AA216" s="14">
        <f t="shared" si="111"/>
        <v>12.975024343822211</v>
      </c>
      <c r="AB216" s="14">
        <f t="shared" si="112"/>
        <v>12.523883568667827</v>
      </c>
      <c r="AC216" s="14">
        <f t="shared" si="113"/>
        <v>11.322920088121259</v>
      </c>
      <c r="AD216" s="14">
        <f t="shared" si="114"/>
        <v>11.264044931176972</v>
      </c>
      <c r="AE216" s="14">
        <f t="shared" si="115"/>
        <v>12.253429380545123</v>
      </c>
      <c r="AF216" s="14">
        <f t="shared" si="116"/>
        <v>10.727322405853354</v>
      </c>
      <c r="AG216" s="14">
        <f t="shared" si="117"/>
        <v>4.4238281933924117</v>
      </c>
      <c r="AH216">
        <f t="shared" si="125"/>
        <v>13.053517971283114</v>
      </c>
      <c r="AI216">
        <v>13.039093993860096</v>
      </c>
      <c r="AJ216">
        <v>12.599408149131932</v>
      </c>
      <c r="AK216">
        <v>11.440943544353253</v>
      </c>
      <c r="AL216">
        <v>11.285770375147422</v>
      </c>
      <c r="AM216">
        <v>12.353976936188905</v>
      </c>
      <c r="AN216">
        <v>10.822503600428869</v>
      </c>
      <c r="AO216">
        <v>4.3845290448412264</v>
      </c>
      <c r="AP216" s="14">
        <f t="shared" si="118"/>
        <v>9.9672940709556457E-3</v>
      </c>
      <c r="AQ216" s="14">
        <f t="shared" si="119"/>
        <v>6.2468305138736469E-3</v>
      </c>
      <c r="AR216" s="14">
        <f t="shared" si="120"/>
        <v>-1.9287340954470267E-3</v>
      </c>
      <c r="AS216" s="14">
        <f t="shared" si="121"/>
        <v>3.430759445318543E-2</v>
      </c>
      <c r="AT216" s="14">
        <f t="shared" si="122"/>
        <v>2.6796981172630296E-2</v>
      </c>
      <c r="AU216" s="14">
        <f t="shared" si="123"/>
        <v>3.5824609892831205E-2</v>
      </c>
      <c r="AV216" s="14">
        <f t="shared" si="124"/>
        <v>1.240576111489311E-3</v>
      </c>
      <c r="AW216" s="6"/>
      <c r="AX216" s="47"/>
      <c r="AY216" s="12"/>
      <c r="AZ216" s="14"/>
      <c r="BA216" s="14"/>
      <c r="BB216" s="14"/>
      <c r="BC216" s="14"/>
    </row>
    <row r="217" spans="1:55" x14ac:dyDescent="0.2">
      <c r="A217" s="6" t="s">
        <v>348</v>
      </c>
      <c r="B217" s="7">
        <v>378624</v>
      </c>
      <c r="C217" s="7">
        <v>241940</v>
      </c>
      <c r="D217" s="7">
        <v>74328</v>
      </c>
      <c r="E217" s="7">
        <v>67253</v>
      </c>
      <c r="F217" s="7">
        <v>-8296</v>
      </c>
      <c r="G217" s="7">
        <v>191729</v>
      </c>
      <c r="H217" s="7">
        <v>42120</v>
      </c>
      <c r="I217" s="7"/>
      <c r="J217" s="7"/>
      <c r="K217" s="11">
        <v>80.7</v>
      </c>
      <c r="L217" s="10">
        <f t="shared" si="97"/>
        <v>469174.72118959104</v>
      </c>
      <c r="M217" s="10">
        <f t="shared" si="101"/>
        <v>299801.73482032219</v>
      </c>
      <c r="N217" s="10">
        <f t="shared" si="102"/>
        <v>92104.089219330854</v>
      </c>
      <c r="O217" s="10">
        <f t="shared" si="103"/>
        <v>83337.050805452294</v>
      </c>
      <c r="P217" s="10">
        <f t="shared" si="104"/>
        <v>-10280.04956629492</v>
      </c>
      <c r="Q217" s="10">
        <f t="shared" si="105"/>
        <v>237582.40396530359</v>
      </c>
      <c r="R217" s="10">
        <f t="shared" si="106"/>
        <v>52193.308550185873</v>
      </c>
      <c r="S217" s="13">
        <f t="shared" si="107"/>
        <v>13.05873051790255</v>
      </c>
      <c r="T217" s="13">
        <f t="shared" si="108"/>
        <v>12.610876651226027</v>
      </c>
      <c r="U217" s="14">
        <f t="shared" si="109"/>
        <v>11.430674621033337</v>
      </c>
      <c r="V217" s="14">
        <f t="shared" si="110"/>
        <v>11.33064851684672</v>
      </c>
      <c r="W217" s="14">
        <f t="shared" si="98"/>
        <v>12.378269806343157</v>
      </c>
      <c r="X217" s="14">
        <f t="shared" si="99"/>
        <v>10.8627095769601</v>
      </c>
      <c r="Y217" s="14">
        <f t="shared" si="100"/>
        <v>4.3907385752759032</v>
      </c>
      <c r="Z217">
        <v>209</v>
      </c>
      <c r="AA217" s="14">
        <f t="shared" si="111"/>
        <v>12.981017966633456</v>
      </c>
      <c r="AB217" s="14">
        <f t="shared" si="112"/>
        <v>12.529894721640247</v>
      </c>
      <c r="AC217" s="14">
        <f t="shared" si="113"/>
        <v>11.32976157868368</v>
      </c>
      <c r="AD217" s="14">
        <f t="shared" si="114"/>
        <v>11.269670412706997</v>
      </c>
      <c r="AE217" s="14">
        <f t="shared" si="115"/>
        <v>12.258624426205841</v>
      </c>
      <c r="AF217" s="14">
        <f t="shared" si="116"/>
        <v>10.733680228562832</v>
      </c>
      <c r="AG217" s="14">
        <f t="shared" si="117"/>
        <v>4.4379632857032538</v>
      </c>
      <c r="AH217">
        <f t="shared" si="125"/>
        <v>13.058540326749922</v>
      </c>
      <c r="AI217">
        <v>13.041727302001242</v>
      </c>
      <c r="AJ217">
        <v>12.601109634399533</v>
      </c>
      <c r="AK217">
        <v>11.448294240393864</v>
      </c>
      <c r="AL217">
        <v>11.285698058871212</v>
      </c>
      <c r="AM217">
        <v>12.357373685556622</v>
      </c>
      <c r="AN217">
        <v>10.822894334151639</v>
      </c>
      <c r="AO217">
        <v>4.3910334251590966</v>
      </c>
      <c r="AP217" s="14">
        <f t="shared" si="118"/>
        <v>1.7003215901308266E-2</v>
      </c>
      <c r="AQ217" s="14">
        <f t="shared" si="119"/>
        <v>9.7670168264940571E-3</v>
      </c>
      <c r="AR217" s="14">
        <f t="shared" si="120"/>
        <v>-1.7619619360527139E-2</v>
      </c>
      <c r="AS217" s="14">
        <f t="shared" si="121"/>
        <v>4.4950457975508229E-2</v>
      </c>
      <c r="AT217" s="14">
        <f t="shared" si="122"/>
        <v>2.0896120786535022E-2</v>
      </c>
      <c r="AU217" s="14">
        <f t="shared" si="123"/>
        <v>3.9815242808460383E-2</v>
      </c>
      <c r="AV217" s="14">
        <f t="shared" si="124"/>
        <v>-2.9484988319339323E-4</v>
      </c>
      <c r="AW217" s="6"/>
      <c r="AX217" s="47"/>
      <c r="AY217" s="11"/>
      <c r="AZ217" s="14"/>
      <c r="BA217" s="14"/>
      <c r="BB217" s="14"/>
      <c r="BC217" s="14"/>
    </row>
    <row r="218" spans="1:55" x14ac:dyDescent="0.2">
      <c r="A218" s="6" t="s">
        <v>349</v>
      </c>
      <c r="B218" s="8">
        <v>383376</v>
      </c>
      <c r="C218" s="8">
        <v>245518</v>
      </c>
      <c r="D218" s="8">
        <v>76225</v>
      </c>
      <c r="E218" s="8">
        <v>69830</v>
      </c>
      <c r="F218" s="8">
        <v>-7396</v>
      </c>
      <c r="G218" s="8">
        <v>195108</v>
      </c>
      <c r="H218" s="8">
        <v>42987</v>
      </c>
      <c r="I218" s="8"/>
      <c r="J218" s="8"/>
      <c r="K218" s="12">
        <v>81.2</v>
      </c>
      <c r="L218" s="10">
        <f t="shared" si="97"/>
        <v>472137.93103448272</v>
      </c>
      <c r="M218" s="10">
        <f t="shared" si="101"/>
        <v>302362.06896551722</v>
      </c>
      <c r="N218" s="10">
        <f t="shared" si="102"/>
        <v>93873.152709359609</v>
      </c>
      <c r="O218" s="10">
        <f t="shared" si="103"/>
        <v>85997.536945812812</v>
      </c>
      <c r="P218" s="10">
        <f t="shared" si="104"/>
        <v>-9108.3743842364529</v>
      </c>
      <c r="Q218" s="10">
        <f t="shared" si="105"/>
        <v>240280.78817733988</v>
      </c>
      <c r="R218" s="10">
        <f t="shared" si="106"/>
        <v>52939.65517241379</v>
      </c>
      <c r="S218" s="13">
        <f t="shared" si="107"/>
        <v>13.065026448645739</v>
      </c>
      <c r="T218" s="13">
        <f t="shared" si="108"/>
        <v>12.61938048210501</v>
      </c>
      <c r="U218" s="14">
        <f t="shared" si="109"/>
        <v>11.449699710676915</v>
      </c>
      <c r="V218" s="14">
        <f t="shared" si="110"/>
        <v>11.36207393466054</v>
      </c>
      <c r="W218" s="14">
        <f t="shared" si="98"/>
        <v>12.389563469204015</v>
      </c>
      <c r="X218" s="14">
        <f t="shared" si="99"/>
        <v>10.876907962205172</v>
      </c>
      <c r="Y218" s="14">
        <f t="shared" si="100"/>
        <v>4.396915247167632</v>
      </c>
      <c r="Z218">
        <v>210</v>
      </c>
      <c r="AA218" s="14">
        <f t="shared" si="111"/>
        <v>12.987011589444698</v>
      </c>
      <c r="AB218" s="14">
        <f t="shared" si="112"/>
        <v>12.535905874612666</v>
      </c>
      <c r="AC218" s="14">
        <f t="shared" si="113"/>
        <v>11.336603069246101</v>
      </c>
      <c r="AD218" s="14">
        <f t="shared" si="114"/>
        <v>11.27529589423702</v>
      </c>
      <c r="AE218" s="14">
        <f t="shared" si="115"/>
        <v>12.263819471866562</v>
      </c>
      <c r="AF218" s="14">
        <f t="shared" si="116"/>
        <v>10.740038051272311</v>
      </c>
      <c r="AG218" s="14">
        <f t="shared" si="117"/>
        <v>4.4520983780140959</v>
      </c>
      <c r="AH218">
        <f t="shared" si="125"/>
        <v>13.064114607303363</v>
      </c>
      <c r="AI218">
        <v>13.043921381181811</v>
      </c>
      <c r="AJ218">
        <v>12.602503300920787</v>
      </c>
      <c r="AK218">
        <v>11.455208363972314</v>
      </c>
      <c r="AL218">
        <v>11.284673008301047</v>
      </c>
      <c r="AM218">
        <v>12.360214884558111</v>
      </c>
      <c r="AN218">
        <v>10.823236353909056</v>
      </c>
      <c r="AO218">
        <v>4.3974533744042077</v>
      </c>
      <c r="AP218" s="14">
        <f t="shared" si="118"/>
        <v>2.1105067463928151E-2</v>
      </c>
      <c r="AQ218" s="14">
        <f t="shared" si="119"/>
        <v>1.6877181184222323E-2</v>
      </c>
      <c r="AR218" s="14">
        <f t="shared" si="120"/>
        <v>-5.5086532953989575E-3</v>
      </c>
      <c r="AS218" s="14">
        <f t="shared" si="121"/>
        <v>7.7400926359493027E-2</v>
      </c>
      <c r="AT218" s="14">
        <f t="shared" si="122"/>
        <v>2.9348584645903841E-2</v>
      </c>
      <c r="AU218" s="14">
        <f t="shared" si="123"/>
        <v>5.3671608296115281E-2</v>
      </c>
      <c r="AV218" s="14">
        <f t="shared" si="124"/>
        <v>-5.3812723657564732E-4</v>
      </c>
      <c r="AW218" s="6"/>
      <c r="AX218" s="47"/>
      <c r="AY218" s="12"/>
      <c r="AZ218" s="14"/>
      <c r="BA218" s="14"/>
      <c r="BB218" s="14"/>
      <c r="BC218" s="14"/>
    </row>
    <row r="219" spans="1:55" x14ac:dyDescent="0.2">
      <c r="A219" s="6" t="s">
        <v>350</v>
      </c>
      <c r="B219" s="7">
        <v>389461</v>
      </c>
      <c r="C219" s="7">
        <v>249034</v>
      </c>
      <c r="D219" s="7">
        <v>77556</v>
      </c>
      <c r="E219" s="7">
        <v>67505</v>
      </c>
      <c r="F219" s="7">
        <v>-8815</v>
      </c>
      <c r="G219" s="7">
        <v>199247</v>
      </c>
      <c r="H219" s="7">
        <v>42889</v>
      </c>
      <c r="I219" s="7"/>
      <c r="J219" s="7"/>
      <c r="K219" s="11">
        <v>81.900000000000006</v>
      </c>
      <c r="L219" s="10">
        <f t="shared" si="97"/>
        <v>475532.35653235653</v>
      </c>
      <c r="M219" s="10">
        <f t="shared" si="101"/>
        <v>304070.81807081803</v>
      </c>
      <c r="N219" s="10">
        <f t="shared" si="102"/>
        <v>94695.970695970696</v>
      </c>
      <c r="O219" s="10">
        <f t="shared" si="103"/>
        <v>82423.687423687414</v>
      </c>
      <c r="P219" s="10">
        <f t="shared" si="104"/>
        <v>-10763.125763125763</v>
      </c>
      <c r="Q219" s="10">
        <f t="shared" si="105"/>
        <v>243280.83028083027</v>
      </c>
      <c r="R219" s="10">
        <f t="shared" si="106"/>
        <v>52367.521367521367</v>
      </c>
      <c r="S219" s="13">
        <f t="shared" si="107"/>
        <v>13.072190206039123</v>
      </c>
      <c r="T219" s="13">
        <f t="shared" si="108"/>
        <v>12.625015907439069</v>
      </c>
      <c r="U219" s="14">
        <f t="shared" si="109"/>
        <v>11.458426730179964</v>
      </c>
      <c r="V219" s="14">
        <f t="shared" si="110"/>
        <v>11.319628143320415</v>
      </c>
      <c r="W219" s="14">
        <f t="shared" si="98"/>
        <v>12.401971735206448</v>
      </c>
      <c r="X219" s="14">
        <f t="shared" si="99"/>
        <v>10.866041856910035</v>
      </c>
      <c r="Y219" s="14">
        <f t="shared" si="100"/>
        <v>4.4054989908590239</v>
      </c>
      <c r="Z219">
        <v>211</v>
      </c>
      <c r="AA219" s="14">
        <f t="shared" si="111"/>
        <v>12.993005212255941</v>
      </c>
      <c r="AB219" s="14">
        <f t="shared" si="112"/>
        <v>12.541917027585086</v>
      </c>
      <c r="AC219" s="14">
        <f t="shared" si="113"/>
        <v>11.343444559808523</v>
      </c>
      <c r="AD219" s="14">
        <f t="shared" si="114"/>
        <v>11.280921375767043</v>
      </c>
      <c r="AE219" s="14">
        <f t="shared" si="115"/>
        <v>12.26901451752728</v>
      </c>
      <c r="AF219" s="14">
        <f t="shared" si="116"/>
        <v>10.74639587398179</v>
      </c>
      <c r="AG219" s="14">
        <f t="shared" si="117"/>
        <v>4.466233470324938</v>
      </c>
      <c r="AH219">
        <f t="shared" si="125"/>
        <v>13.068735011102859</v>
      </c>
      <c r="AI219">
        <v>13.045686385071386</v>
      </c>
      <c r="AJ219">
        <v>12.603598695729273</v>
      </c>
      <c r="AK219">
        <v>11.461694609245878</v>
      </c>
      <c r="AL219">
        <v>11.282682831042372</v>
      </c>
      <c r="AM219">
        <v>12.362496015388455</v>
      </c>
      <c r="AN219">
        <v>10.8236086577688</v>
      </c>
      <c r="AO219">
        <v>4.4037724137402314</v>
      </c>
      <c r="AP219" s="14">
        <f t="shared" si="118"/>
        <v>2.6503820967736402E-2</v>
      </c>
      <c r="AQ219" s="14">
        <f t="shared" si="119"/>
        <v>2.1417211709795936E-2</v>
      </c>
      <c r="AR219" s="14">
        <f t="shared" si="120"/>
        <v>-3.2678790659144141E-3</v>
      </c>
      <c r="AS219" s="14">
        <f t="shared" si="121"/>
        <v>3.6945312278042763E-2</v>
      </c>
      <c r="AT219" s="14">
        <f t="shared" si="122"/>
        <v>3.9475719817993138E-2</v>
      </c>
      <c r="AU219" s="14">
        <f t="shared" si="123"/>
        <v>4.2433199141235889E-2</v>
      </c>
      <c r="AV219" s="14">
        <f t="shared" si="124"/>
        <v>1.7265771187924273E-3</v>
      </c>
      <c r="AW219" s="6"/>
      <c r="AX219" s="47"/>
      <c r="AY219" s="11"/>
      <c r="AZ219" s="14"/>
      <c r="BA219" s="14"/>
      <c r="BB219" s="14"/>
      <c r="BC219" s="14"/>
    </row>
    <row r="220" spans="1:55" x14ac:dyDescent="0.2">
      <c r="A220" s="6" t="s">
        <v>351</v>
      </c>
      <c r="B220" s="8">
        <v>394624</v>
      </c>
      <c r="C220" s="8">
        <v>251874</v>
      </c>
      <c r="D220" s="8">
        <v>77129</v>
      </c>
      <c r="E220" s="8">
        <v>72114</v>
      </c>
      <c r="F220" s="8">
        <v>-7090</v>
      </c>
      <c r="G220" s="8">
        <v>199850</v>
      </c>
      <c r="H220" s="8">
        <v>42542</v>
      </c>
      <c r="I220" s="8"/>
      <c r="J220" s="8"/>
      <c r="K220" s="12">
        <v>82.6</v>
      </c>
      <c r="L220" s="10">
        <f t="shared" si="97"/>
        <v>477753.02663438261</v>
      </c>
      <c r="M220" s="10">
        <f t="shared" si="101"/>
        <v>304932.20338983054</v>
      </c>
      <c r="N220" s="10">
        <f t="shared" si="102"/>
        <v>93376.513317191289</v>
      </c>
      <c r="O220" s="10">
        <f t="shared" si="103"/>
        <v>87305.084745762724</v>
      </c>
      <c r="P220" s="10">
        <f t="shared" si="104"/>
        <v>-8583.5351089588385</v>
      </c>
      <c r="Q220" s="10">
        <f t="shared" si="105"/>
        <v>241949.1525423729</v>
      </c>
      <c r="R220" s="10">
        <f t="shared" si="106"/>
        <v>51503.631961259081</v>
      </c>
      <c r="S220" s="13">
        <f t="shared" si="107"/>
        <v>13.076849197266927</v>
      </c>
      <c r="T220" s="13">
        <f t="shared" si="108"/>
        <v>12.627844746913038</v>
      </c>
      <c r="U220" s="14">
        <f t="shared" si="109"/>
        <v>11.444395129181339</v>
      </c>
      <c r="V220" s="14">
        <f t="shared" si="110"/>
        <v>11.377163984642003</v>
      </c>
      <c r="W220" s="14">
        <f t="shared" si="98"/>
        <v>12.396482869600629</v>
      </c>
      <c r="X220" s="14">
        <f t="shared" si="99"/>
        <v>10.849407607684755</v>
      </c>
      <c r="Y220" s="14">
        <f t="shared" si="100"/>
        <v>4.4140096805269327</v>
      </c>
      <c r="Z220">
        <v>212</v>
      </c>
      <c r="AA220" s="14">
        <f t="shared" si="111"/>
        <v>12.998998835067185</v>
      </c>
      <c r="AB220" s="14">
        <f t="shared" si="112"/>
        <v>12.547928180557507</v>
      </c>
      <c r="AC220" s="14">
        <f t="shared" si="113"/>
        <v>11.350286050370944</v>
      </c>
      <c r="AD220" s="14">
        <f t="shared" si="114"/>
        <v>11.286546857297068</v>
      </c>
      <c r="AE220" s="14">
        <f t="shared" si="115"/>
        <v>12.274209563188</v>
      </c>
      <c r="AF220" s="14">
        <f t="shared" si="116"/>
        <v>10.752753696691267</v>
      </c>
      <c r="AG220" s="14">
        <f t="shared" si="117"/>
        <v>4.480368562635781</v>
      </c>
      <c r="AH220">
        <f t="shared" si="125"/>
        <v>13.070550224770225</v>
      </c>
      <c r="AI220">
        <v>13.047045658006716</v>
      </c>
      <c r="AJ220">
        <v>12.60441591409681</v>
      </c>
      <c r="AK220">
        <v>11.467758227463522</v>
      </c>
      <c r="AL220">
        <v>11.27976351027961</v>
      </c>
      <c r="AM220">
        <v>12.364230903108142</v>
      </c>
      <c r="AN220">
        <v>10.824123788553736</v>
      </c>
      <c r="AO220">
        <v>4.4099737280013169</v>
      </c>
      <c r="AP220" s="14">
        <f t="shared" si="118"/>
        <v>2.9803539260210954E-2</v>
      </c>
      <c r="AQ220" s="14">
        <f t="shared" si="119"/>
        <v>2.3428832816227541E-2</v>
      </c>
      <c r="AR220" s="14">
        <f t="shared" si="120"/>
        <v>-2.3363098282182193E-2</v>
      </c>
      <c r="AS220" s="14">
        <f t="shared" si="121"/>
        <v>9.7400474362393297E-2</v>
      </c>
      <c r="AT220" s="14">
        <f t="shared" si="122"/>
        <v>3.2251966492486517E-2</v>
      </c>
      <c r="AU220" s="14">
        <f t="shared" si="123"/>
        <v>2.5283819131018959E-2</v>
      </c>
      <c r="AV220" s="14">
        <f t="shared" si="124"/>
        <v>4.0359525256157269E-3</v>
      </c>
      <c r="AW220" s="6"/>
      <c r="AX220" s="47"/>
      <c r="AY220" s="12"/>
      <c r="AZ220" s="14"/>
      <c r="BA220" s="14"/>
      <c r="BB220" s="14"/>
      <c r="BC220" s="14"/>
    </row>
    <row r="221" spans="1:55" x14ac:dyDescent="0.2">
      <c r="A221" s="6" t="s">
        <v>352</v>
      </c>
      <c r="B221" s="7">
        <v>400688</v>
      </c>
      <c r="C221" s="7">
        <v>256027</v>
      </c>
      <c r="D221" s="7">
        <v>79660</v>
      </c>
      <c r="E221" s="7">
        <v>69821</v>
      </c>
      <c r="F221" s="7">
        <v>-10991</v>
      </c>
      <c r="G221" s="7">
        <v>203870</v>
      </c>
      <c r="H221" s="7">
        <v>42343</v>
      </c>
      <c r="I221" s="7"/>
      <c r="J221" s="7"/>
      <c r="K221" s="11">
        <v>83.4</v>
      </c>
      <c r="L221" s="10">
        <f t="shared" si="97"/>
        <v>480441.24700239807</v>
      </c>
      <c r="M221" s="10">
        <f t="shared" si="101"/>
        <v>306986.81055155874</v>
      </c>
      <c r="N221" s="10">
        <f t="shared" si="102"/>
        <v>95515.587529976008</v>
      </c>
      <c r="O221" s="10">
        <f t="shared" si="103"/>
        <v>83718.225419664261</v>
      </c>
      <c r="P221" s="10">
        <f t="shared" si="104"/>
        <v>-13178.657074340526</v>
      </c>
      <c r="Q221" s="10">
        <f t="shared" si="105"/>
        <v>244448.44124700237</v>
      </c>
      <c r="R221" s="10">
        <f t="shared" si="106"/>
        <v>50770.983213429252</v>
      </c>
      <c r="S221" s="13">
        <f t="shared" si="107"/>
        <v>13.082460225207473</v>
      </c>
      <c r="T221" s="13">
        <f t="shared" si="108"/>
        <v>12.634560063273652</v>
      </c>
      <c r="U221" s="14">
        <f t="shared" si="109"/>
        <v>11.467044733359025</v>
      </c>
      <c r="V221" s="14">
        <f t="shared" si="110"/>
        <v>11.335211979723534</v>
      </c>
      <c r="W221" s="14">
        <f t="shared" si="98"/>
        <v>12.406759691414575</v>
      </c>
      <c r="X221" s="14">
        <f t="shared" si="99"/>
        <v>10.835080273785618</v>
      </c>
      <c r="Y221" s="14">
        <f t="shared" si="100"/>
        <v>4.423648309364701</v>
      </c>
      <c r="Z221">
        <v>213</v>
      </c>
      <c r="AA221" s="14">
        <f t="shared" si="111"/>
        <v>13.004992457878428</v>
      </c>
      <c r="AB221" s="14">
        <f t="shared" si="112"/>
        <v>12.553939333529927</v>
      </c>
      <c r="AC221" s="14">
        <f t="shared" si="113"/>
        <v>11.357127540933364</v>
      </c>
      <c r="AD221" s="14">
        <f t="shared" si="114"/>
        <v>11.292172338827092</v>
      </c>
      <c r="AE221" s="14">
        <f t="shared" si="115"/>
        <v>12.279404608848719</v>
      </c>
      <c r="AF221" s="14">
        <f t="shared" si="116"/>
        <v>10.759111519400745</v>
      </c>
      <c r="AG221" s="14">
        <f t="shared" si="117"/>
        <v>4.4945036549466231</v>
      </c>
      <c r="AH221">
        <f t="shared" si="125"/>
        <v>13.067928584551483</v>
      </c>
      <c r="AI221">
        <v>13.048039109212658</v>
      </c>
      <c r="AJ221">
        <v>12.604988437052537</v>
      </c>
      <c r="AK221">
        <v>11.473402427449795</v>
      </c>
      <c r="AL221">
        <v>11.275974120017356</v>
      </c>
      <c r="AM221">
        <v>12.365458045102548</v>
      </c>
      <c r="AN221">
        <v>10.824920809836195</v>
      </c>
      <c r="AO221">
        <v>4.4160415811323137</v>
      </c>
      <c r="AP221" s="14">
        <f t="shared" si="118"/>
        <v>3.4421115994815565E-2</v>
      </c>
      <c r="AQ221" s="14">
        <f t="shared" si="119"/>
        <v>2.9571626221114755E-2</v>
      </c>
      <c r="AR221" s="14">
        <f t="shared" si="120"/>
        <v>-6.3576940907701385E-3</v>
      </c>
      <c r="AS221" s="14">
        <f t="shared" si="121"/>
        <v>5.9237859706177787E-2</v>
      </c>
      <c r="AT221" s="14">
        <f t="shared" si="122"/>
        <v>4.1301646312026818E-2</v>
      </c>
      <c r="AU221" s="14">
        <f t="shared" si="123"/>
        <v>1.0159463949422687E-2</v>
      </c>
      <c r="AV221" s="14">
        <f t="shared" si="124"/>
        <v>7.6067282323872831E-3</v>
      </c>
      <c r="AW221" s="6"/>
      <c r="AX221" s="47"/>
      <c r="AY221" s="11"/>
      <c r="AZ221" s="14"/>
      <c r="BA221" s="14"/>
      <c r="BB221" s="14"/>
      <c r="BC221" s="14"/>
    </row>
    <row r="222" spans="1:55" x14ac:dyDescent="0.2">
      <c r="A222" s="6" t="s">
        <v>353</v>
      </c>
      <c r="B222" s="8">
        <v>398915</v>
      </c>
      <c r="C222" s="8">
        <v>255642</v>
      </c>
      <c r="D222" s="8">
        <v>80575</v>
      </c>
      <c r="E222" s="8">
        <v>71448</v>
      </c>
      <c r="F222" s="8">
        <v>-10056</v>
      </c>
      <c r="G222" s="8">
        <v>198747</v>
      </c>
      <c r="H222" s="8">
        <v>44792</v>
      </c>
      <c r="I222" s="8"/>
      <c r="J222" s="8"/>
      <c r="K222" s="12">
        <v>83.5</v>
      </c>
      <c r="L222" s="10">
        <f t="shared" si="97"/>
        <v>477742.51497005986</v>
      </c>
      <c r="M222" s="10">
        <f t="shared" si="101"/>
        <v>306158.08383233531</v>
      </c>
      <c r="N222" s="10">
        <f t="shared" si="102"/>
        <v>96497.005988023957</v>
      </c>
      <c r="O222" s="10">
        <f t="shared" si="103"/>
        <v>85566.467065868259</v>
      </c>
      <c r="P222" s="10">
        <f t="shared" si="104"/>
        <v>-12043.11377245509</v>
      </c>
      <c r="Q222" s="10">
        <f t="shared" si="105"/>
        <v>238020.35928143712</v>
      </c>
      <c r="R222" s="10">
        <f t="shared" si="106"/>
        <v>53643.113772455086</v>
      </c>
      <c r="S222" s="13">
        <f t="shared" si="107"/>
        <v>13.076827194727166</v>
      </c>
      <c r="T222" s="13">
        <f t="shared" si="108"/>
        <v>12.631856861366696</v>
      </c>
      <c r="U222" s="14">
        <f t="shared" si="109"/>
        <v>11.477267260814921</v>
      </c>
      <c r="V222" s="14">
        <f t="shared" si="110"/>
        <v>11.357048745495003</v>
      </c>
      <c r="W222" s="14">
        <f t="shared" si="98"/>
        <v>12.380111492194317</v>
      </c>
      <c r="X222" s="14">
        <f t="shared" si="99"/>
        <v>10.89010838516001</v>
      </c>
      <c r="Y222" s="14">
        <f t="shared" si="100"/>
        <v>4.42484663185681</v>
      </c>
      <c r="Z222">
        <v>214</v>
      </c>
      <c r="AA222" s="14">
        <f t="shared" si="111"/>
        <v>13.010986080689673</v>
      </c>
      <c r="AB222" s="14">
        <f t="shared" si="112"/>
        <v>12.559950486502347</v>
      </c>
      <c r="AC222" s="14">
        <f t="shared" si="113"/>
        <v>11.363969031495786</v>
      </c>
      <c r="AD222" s="14">
        <f t="shared" si="114"/>
        <v>11.297797820357115</v>
      </c>
      <c r="AE222" s="14">
        <f t="shared" si="115"/>
        <v>12.284599654509437</v>
      </c>
      <c r="AF222" s="14">
        <f t="shared" si="116"/>
        <v>10.765469342110224</v>
      </c>
      <c r="AG222" s="14">
        <f t="shared" si="117"/>
        <v>4.5086387472574652</v>
      </c>
      <c r="AH222">
        <f t="shared" si="125"/>
        <v>13.06195933514363</v>
      </c>
      <c r="AI222">
        <v>13.048725275126104</v>
      </c>
      <c r="AJ222">
        <v>12.605364388646104</v>
      </c>
      <c r="AK222">
        <v>11.478615816092823</v>
      </c>
      <c r="AL222">
        <v>11.271434609556685</v>
      </c>
      <c r="AM222">
        <v>12.366236096236108</v>
      </c>
      <c r="AN222">
        <v>10.826154587575466</v>
      </c>
      <c r="AO222">
        <v>4.4219627595483999</v>
      </c>
      <c r="AP222" s="14">
        <f t="shared" si="118"/>
        <v>2.8101919601061454E-2</v>
      </c>
      <c r="AQ222" s="14">
        <f t="shared" si="119"/>
        <v>2.649247272059263E-2</v>
      </c>
      <c r="AR222" s="14">
        <f t="shared" si="120"/>
        <v>-1.3485552779020082E-3</v>
      </c>
      <c r="AS222" s="14">
        <f t="shared" si="121"/>
        <v>8.5614135938318014E-2</v>
      </c>
      <c r="AT222" s="14">
        <f t="shared" si="122"/>
        <v>1.3875395958208969E-2</v>
      </c>
      <c r="AU222" s="14">
        <f t="shared" si="123"/>
        <v>6.3953797584543892E-2</v>
      </c>
      <c r="AV222" s="14">
        <f t="shared" si="124"/>
        <v>2.8838723084101403E-3</v>
      </c>
      <c r="AW222" s="6"/>
      <c r="AX222" s="47"/>
      <c r="AY222" s="12"/>
      <c r="AZ222" s="14"/>
      <c r="BA222" s="14"/>
      <c r="BB222" s="14"/>
      <c r="BC222" s="14"/>
    </row>
    <row r="223" spans="1:55" x14ac:dyDescent="0.2">
      <c r="A223" s="6" t="s">
        <v>354</v>
      </c>
      <c r="B223" s="7">
        <v>397188</v>
      </c>
      <c r="C223" s="7">
        <v>256201</v>
      </c>
      <c r="D223" s="7">
        <v>81508</v>
      </c>
      <c r="E223" s="7">
        <v>68283</v>
      </c>
      <c r="F223" s="7">
        <v>-7423</v>
      </c>
      <c r="G223" s="7">
        <v>197898</v>
      </c>
      <c r="H223" s="7">
        <v>41785</v>
      </c>
      <c r="I223" s="7"/>
      <c r="J223" s="7"/>
      <c r="K223" s="11">
        <v>84.4</v>
      </c>
      <c r="L223" s="10">
        <f t="shared" si="97"/>
        <v>470601.89573459711</v>
      </c>
      <c r="M223" s="10">
        <f t="shared" si="101"/>
        <v>303555.68720379146</v>
      </c>
      <c r="N223" s="10">
        <f t="shared" si="102"/>
        <v>96573.459715639809</v>
      </c>
      <c r="O223" s="10">
        <f t="shared" si="103"/>
        <v>80904.028436018954</v>
      </c>
      <c r="P223" s="10">
        <f t="shared" si="104"/>
        <v>-8795.0236966824632</v>
      </c>
      <c r="Q223" s="10">
        <f t="shared" si="105"/>
        <v>234476.30331753552</v>
      </c>
      <c r="R223" s="10">
        <f t="shared" si="106"/>
        <v>49508.293838862555</v>
      </c>
      <c r="S223" s="13">
        <f t="shared" si="107"/>
        <v>13.061767783602596</v>
      </c>
      <c r="T223" s="13">
        <f t="shared" si="108"/>
        <v>12.623320356023958</v>
      </c>
      <c r="U223" s="14">
        <f t="shared" si="109"/>
        <v>11.478059238307008</v>
      </c>
      <c r="V223" s="14">
        <f t="shared" si="110"/>
        <v>11.301018897060475</v>
      </c>
      <c r="W223" s="14">
        <f t="shared" si="98"/>
        <v>12.365109809811571</v>
      </c>
      <c r="X223" s="14">
        <f t="shared" si="99"/>
        <v>10.809895486821716</v>
      </c>
      <c r="Y223" s="14">
        <f t="shared" si="100"/>
        <v>4.4355674016019115</v>
      </c>
      <c r="Z223">
        <v>215</v>
      </c>
      <c r="AA223" s="14">
        <f t="shared" si="111"/>
        <v>13.016979703500915</v>
      </c>
      <c r="AB223" s="14">
        <f t="shared" si="112"/>
        <v>12.565961639474768</v>
      </c>
      <c r="AC223" s="14">
        <f t="shared" si="113"/>
        <v>11.370810522058207</v>
      </c>
      <c r="AD223" s="14">
        <f t="shared" si="114"/>
        <v>11.30342330188714</v>
      </c>
      <c r="AE223" s="14">
        <f t="shared" si="115"/>
        <v>12.289794700170157</v>
      </c>
      <c r="AF223" s="14">
        <f t="shared" si="116"/>
        <v>10.771827164819703</v>
      </c>
      <c r="AG223" s="14">
        <f t="shared" si="117"/>
        <v>4.5227738395683073</v>
      </c>
      <c r="AH223">
        <f t="shared" si="125"/>
        <v>13.054732283688612</v>
      </c>
      <c r="AI223">
        <v>13.049184205381447</v>
      </c>
      <c r="AJ223">
        <v>12.60561037519355</v>
      </c>
      <c r="AK223">
        <v>11.483383026721924</v>
      </c>
      <c r="AL223">
        <v>11.266301951860989</v>
      </c>
      <c r="AM223">
        <v>12.366649524902201</v>
      </c>
      <c r="AN223">
        <v>10.827986337395807</v>
      </c>
      <c r="AO223">
        <v>4.4277288038698988</v>
      </c>
      <c r="AP223" s="14">
        <f t="shared" si="118"/>
        <v>1.2583578221148528E-2</v>
      </c>
      <c r="AQ223" s="14">
        <f t="shared" si="119"/>
        <v>1.7709980830408867E-2</v>
      </c>
      <c r="AR223" s="14">
        <f t="shared" si="120"/>
        <v>-5.3237884149162085E-3</v>
      </c>
      <c r="AS223" s="14">
        <f t="shared" si="121"/>
        <v>3.4716945199486204E-2</v>
      </c>
      <c r="AT223" s="14">
        <f t="shared" si="122"/>
        <v>-1.5397150906295565E-3</v>
      </c>
      <c r="AU223" s="14">
        <f t="shared" si="123"/>
        <v>-1.8090850574090211E-2</v>
      </c>
      <c r="AV223" s="14">
        <f t="shared" si="124"/>
        <v>7.8385977320127864E-3</v>
      </c>
      <c r="AW223" s="6"/>
      <c r="AX223" s="47"/>
      <c r="AY223" s="11"/>
      <c r="AZ223" s="14"/>
      <c r="BA223" s="14"/>
      <c r="BB223" s="14"/>
      <c r="BC223" s="14"/>
    </row>
    <row r="224" spans="1:55" x14ac:dyDescent="0.2">
      <c r="A224" s="6" t="s">
        <v>355</v>
      </c>
      <c r="B224" s="8">
        <v>392468</v>
      </c>
      <c r="C224" s="8">
        <v>253054</v>
      </c>
      <c r="D224" s="8">
        <v>84097</v>
      </c>
      <c r="E224" s="8">
        <v>68080</v>
      </c>
      <c r="F224" s="8">
        <v>-6218</v>
      </c>
      <c r="G224" s="8">
        <v>196672</v>
      </c>
      <c r="H224" s="8">
        <v>39799</v>
      </c>
      <c r="I224" s="8"/>
      <c r="J224" s="8"/>
      <c r="K224" s="12">
        <v>85.2</v>
      </c>
      <c r="L224" s="10">
        <f t="shared" si="97"/>
        <v>460643.1924882629</v>
      </c>
      <c r="M224" s="10">
        <f t="shared" si="101"/>
        <v>297011.73708920187</v>
      </c>
      <c r="N224" s="10">
        <f t="shared" si="102"/>
        <v>98705.399061032862</v>
      </c>
      <c r="O224" s="10">
        <f t="shared" si="103"/>
        <v>79906.103286384969</v>
      </c>
      <c r="P224" s="10">
        <f t="shared" si="104"/>
        <v>-7298.122065727699</v>
      </c>
      <c r="Q224" s="10">
        <f t="shared" si="105"/>
        <v>230835.6807511737</v>
      </c>
      <c r="R224" s="10">
        <f t="shared" si="106"/>
        <v>46712.441314553987</v>
      </c>
      <c r="S224" s="13">
        <f t="shared" si="107"/>
        <v>13.040379036371359</v>
      </c>
      <c r="T224" s="13">
        <f t="shared" si="108"/>
        <v>12.60152693582285</v>
      </c>
      <c r="U224" s="14">
        <f t="shared" si="109"/>
        <v>11.499894925658344</v>
      </c>
      <c r="V224" s="14">
        <f t="shared" si="110"/>
        <v>11.288607515400077</v>
      </c>
      <c r="W224" s="14">
        <f t="shared" si="98"/>
        <v>12.349461397642978</v>
      </c>
      <c r="X224" s="14">
        <f t="shared" si="99"/>
        <v>10.751765817481555</v>
      </c>
      <c r="Y224" s="14">
        <f t="shared" si="100"/>
        <v>4.4450014338352704</v>
      </c>
      <c r="Z224">
        <v>216</v>
      </c>
      <c r="AA224" s="14">
        <f t="shared" si="111"/>
        <v>13.02297332631216</v>
      </c>
      <c r="AB224" s="14">
        <f t="shared" si="112"/>
        <v>12.571972792447188</v>
      </c>
      <c r="AC224" s="14">
        <f t="shared" si="113"/>
        <v>11.377652012620628</v>
      </c>
      <c r="AD224" s="14">
        <f t="shared" si="114"/>
        <v>11.309048783417163</v>
      </c>
      <c r="AE224" s="14">
        <f t="shared" si="115"/>
        <v>12.294989745830875</v>
      </c>
      <c r="AF224" s="14">
        <f t="shared" si="116"/>
        <v>10.77818498752918</v>
      </c>
      <c r="AG224" s="14">
        <f t="shared" si="117"/>
        <v>4.5369089318791493</v>
      </c>
      <c r="AH224">
        <f t="shared" si="125"/>
        <v>13.047037865318847</v>
      </c>
      <c r="AI224">
        <v>13.049513513312828</v>
      </c>
      <c r="AJ224">
        <v>12.605809560806362</v>
      </c>
      <c r="AK224">
        <v>11.487687849819366</v>
      </c>
      <c r="AL224">
        <v>11.260786628728617</v>
      </c>
      <c r="AM224">
        <v>12.366791471616679</v>
      </c>
      <c r="AN224">
        <v>10.830617246044962</v>
      </c>
      <c r="AO224">
        <v>4.4333330571373262</v>
      </c>
      <c r="AP224" s="14">
        <f t="shared" si="118"/>
        <v>-9.1344769414689608E-3</v>
      </c>
      <c r="AQ224" s="14">
        <f t="shared" si="119"/>
        <v>-4.2826249835119512E-3</v>
      </c>
      <c r="AR224" s="14">
        <f t="shared" si="120"/>
        <v>1.2207075838977843E-2</v>
      </c>
      <c r="AS224" s="14">
        <f t="shared" si="121"/>
        <v>2.7820886671459988E-2</v>
      </c>
      <c r="AT224" s="14">
        <f t="shared" si="122"/>
        <v>-1.7330073973701232E-2</v>
      </c>
      <c r="AU224" s="14">
        <f t="shared" si="123"/>
        <v>-7.8851428563407211E-2</v>
      </c>
      <c r="AV224" s="14">
        <f t="shared" si="124"/>
        <v>1.1668376697944183E-2</v>
      </c>
      <c r="AW224" s="6"/>
      <c r="AX224" s="47"/>
      <c r="AY224" s="12"/>
      <c r="AZ224" s="14"/>
      <c r="BA224" s="14"/>
      <c r="BB224" s="14"/>
      <c r="BC224" s="14"/>
    </row>
    <row r="225" spans="1:55" x14ac:dyDescent="0.2">
      <c r="A225" s="6" t="s">
        <v>356</v>
      </c>
      <c r="B225" s="7">
        <v>384441</v>
      </c>
      <c r="C225" s="7">
        <v>249928</v>
      </c>
      <c r="D225" s="7">
        <v>83991</v>
      </c>
      <c r="E225" s="7">
        <v>64279</v>
      </c>
      <c r="F225" s="7">
        <v>-6500</v>
      </c>
      <c r="G225" s="7">
        <v>195094</v>
      </c>
      <c r="H225" s="7">
        <v>36643</v>
      </c>
      <c r="I225" s="7"/>
      <c r="J225" s="7"/>
      <c r="K225" s="11">
        <v>84.9</v>
      </c>
      <c r="L225" s="10">
        <f t="shared" si="97"/>
        <v>452816.25441696111</v>
      </c>
      <c r="M225" s="10">
        <f t="shared" si="101"/>
        <v>294379.26972909301</v>
      </c>
      <c r="N225" s="10">
        <f t="shared" si="102"/>
        <v>98929.32862190812</v>
      </c>
      <c r="O225" s="10">
        <f t="shared" si="103"/>
        <v>75711.425206124841</v>
      </c>
      <c r="P225" s="10">
        <f t="shared" si="104"/>
        <v>-7656.0659599528854</v>
      </c>
      <c r="Q225" s="10">
        <f t="shared" si="105"/>
        <v>229792.69729093049</v>
      </c>
      <c r="R225" s="10">
        <f t="shared" si="106"/>
        <v>43160.18845700824</v>
      </c>
      <c r="S225" s="13">
        <f t="shared" si="107"/>
        <v>13.023241702790768</v>
      </c>
      <c r="T225" s="13">
        <f t="shared" si="108"/>
        <v>12.592624248035209</v>
      </c>
      <c r="U225" s="14">
        <f t="shared" si="109"/>
        <v>11.502161021898891</v>
      </c>
      <c r="V225" s="14">
        <f t="shared" si="110"/>
        <v>11.234684355462834</v>
      </c>
      <c r="W225" s="14">
        <f t="shared" si="98"/>
        <v>12.34493286534933</v>
      </c>
      <c r="X225" s="14">
        <f t="shared" si="99"/>
        <v>10.672673785836315</v>
      </c>
      <c r="Y225" s="14">
        <f t="shared" si="100"/>
        <v>4.4414740933173018</v>
      </c>
      <c r="Z225">
        <v>217</v>
      </c>
      <c r="AA225" s="14">
        <f t="shared" si="111"/>
        <v>13.028966949123403</v>
      </c>
      <c r="AB225" s="14">
        <f t="shared" si="112"/>
        <v>12.577983945419607</v>
      </c>
      <c r="AC225" s="14">
        <f t="shared" si="113"/>
        <v>11.38449350318305</v>
      </c>
      <c r="AD225" s="14">
        <f t="shared" si="114"/>
        <v>11.314674264947188</v>
      </c>
      <c r="AE225" s="14">
        <f t="shared" si="115"/>
        <v>12.300184791491594</v>
      </c>
      <c r="AF225" s="14">
        <f t="shared" si="116"/>
        <v>10.784542810238658</v>
      </c>
      <c r="AG225" s="14">
        <f t="shared" si="117"/>
        <v>4.5510440241899914</v>
      </c>
      <c r="AH225">
        <f t="shared" si="125"/>
        <v>13.038970525479547</v>
      </c>
      <c r="AI225">
        <v>13.049818676990775</v>
      </c>
      <c r="AJ225">
        <v>12.60605617833405</v>
      </c>
      <c r="AK225">
        <v>11.491510748499659</v>
      </c>
      <c r="AL225">
        <v>11.255120820048671</v>
      </c>
      <c r="AM225">
        <v>12.366754114573466</v>
      </c>
      <c r="AN225">
        <v>10.834237193489072</v>
      </c>
      <c r="AO225">
        <v>4.4387737615147804</v>
      </c>
      <c r="AP225" s="14">
        <f t="shared" si="118"/>
        <v>-2.6576974200006376E-2</v>
      </c>
      <c r="AQ225" s="14">
        <f t="shared" si="119"/>
        <v>-1.3431930298841266E-2</v>
      </c>
      <c r="AR225" s="14">
        <f t="shared" si="120"/>
        <v>1.0650273399232191E-2</v>
      </c>
      <c r="AS225" s="14">
        <f t="shared" si="121"/>
        <v>-2.0436464585836589E-2</v>
      </c>
      <c r="AT225" s="14">
        <f t="shared" si="122"/>
        <v>-2.1821249224135641E-2</v>
      </c>
      <c r="AU225" s="14">
        <f t="shared" si="123"/>
        <v>-0.16156340765275701</v>
      </c>
      <c r="AV225" s="14">
        <f t="shared" si="124"/>
        <v>2.7003318025213829E-3</v>
      </c>
      <c r="AW225" s="6"/>
      <c r="AX225" s="47"/>
      <c r="AY225" s="11"/>
      <c r="AZ225" s="14"/>
      <c r="BA225" s="14"/>
      <c r="BB225" s="14"/>
      <c r="BC225" s="14"/>
    </row>
    <row r="226" spans="1:55" x14ac:dyDescent="0.2">
      <c r="A226" s="6" t="s">
        <v>357</v>
      </c>
      <c r="B226" s="8">
        <v>385619</v>
      </c>
      <c r="C226" s="8">
        <v>247130</v>
      </c>
      <c r="D226" s="8">
        <v>84588</v>
      </c>
      <c r="E226" s="8">
        <v>61698</v>
      </c>
      <c r="F226" s="8">
        <v>-6373</v>
      </c>
      <c r="G226" s="8">
        <v>196719</v>
      </c>
      <c r="H226" s="8">
        <v>39236</v>
      </c>
      <c r="I226" s="8"/>
      <c r="J226" s="8"/>
      <c r="K226" s="12">
        <v>85.3</v>
      </c>
      <c r="L226" s="10">
        <f t="shared" si="97"/>
        <v>452073.85697538103</v>
      </c>
      <c r="M226" s="10">
        <f t="shared" si="101"/>
        <v>289718.64009378664</v>
      </c>
      <c r="N226" s="10">
        <f t="shared" si="102"/>
        <v>99165.298944900351</v>
      </c>
      <c r="O226" s="10">
        <f t="shared" si="103"/>
        <v>72330.597889800702</v>
      </c>
      <c r="P226" s="10">
        <f t="shared" si="104"/>
        <v>-7471.277842907386</v>
      </c>
      <c r="Q226" s="10">
        <f t="shared" si="105"/>
        <v>230620.16412661195</v>
      </c>
      <c r="R226" s="10">
        <f t="shared" si="106"/>
        <v>45997.65533411489</v>
      </c>
      <c r="S226" s="13">
        <f t="shared" si="107"/>
        <v>13.021600845853991</v>
      </c>
      <c r="T226" s="13">
        <f t="shared" si="108"/>
        <v>12.576665524434469</v>
      </c>
      <c r="U226" s="14">
        <f t="shared" si="109"/>
        <v>11.504543423052334</v>
      </c>
      <c r="V226" s="14">
        <f t="shared" si="110"/>
        <v>11.189002525947704</v>
      </c>
      <c r="W226" s="14">
        <f t="shared" si="98"/>
        <v>12.34852732500039</v>
      </c>
      <c r="X226" s="14">
        <f t="shared" si="99"/>
        <v>10.736345703174663</v>
      </c>
      <c r="Y226" s="14">
        <f t="shared" si="100"/>
        <v>4.4461744544976334</v>
      </c>
      <c r="Z226">
        <v>218</v>
      </c>
      <c r="AA226" s="14">
        <f t="shared" si="111"/>
        <v>13.034960571934647</v>
      </c>
      <c r="AB226" s="14">
        <f t="shared" si="112"/>
        <v>12.583995098392027</v>
      </c>
      <c r="AC226" s="14">
        <f t="shared" si="113"/>
        <v>11.39133499374547</v>
      </c>
      <c r="AD226" s="14">
        <f t="shared" si="114"/>
        <v>11.320299746477211</v>
      </c>
      <c r="AE226" s="14">
        <f t="shared" si="115"/>
        <v>12.305379837152314</v>
      </c>
      <c r="AF226" s="14">
        <f t="shared" si="116"/>
        <v>10.790900632948137</v>
      </c>
      <c r="AG226" s="14">
        <f t="shared" si="117"/>
        <v>4.5651791165008344</v>
      </c>
      <c r="AH226">
        <f t="shared" si="125"/>
        <v>13.032640161317744</v>
      </c>
      <c r="AI226">
        <v>13.05019946543773</v>
      </c>
      <c r="AJ226">
        <v>12.606441783985508</v>
      </c>
      <c r="AK226">
        <v>11.494839815299711</v>
      </c>
      <c r="AL226">
        <v>11.249554093764422</v>
      </c>
      <c r="AM226">
        <v>12.366618800670247</v>
      </c>
      <c r="AN226">
        <v>10.838986777551423</v>
      </c>
      <c r="AO226">
        <v>4.4440564519017967</v>
      </c>
      <c r="AP226" s="14">
        <f t="shared" si="118"/>
        <v>-2.8598619583739548E-2</v>
      </c>
      <c r="AQ226" s="14">
        <f t="shared" si="119"/>
        <v>-2.9776259551038464E-2</v>
      </c>
      <c r="AR226" s="14">
        <f t="shared" si="120"/>
        <v>9.7036077526233555E-3</v>
      </c>
      <c r="AS226" s="14">
        <f t="shared" si="121"/>
        <v>-6.0551567816718332E-2</v>
      </c>
      <c r="AT226" s="14">
        <f t="shared" si="122"/>
        <v>-1.809147566985736E-2</v>
      </c>
      <c r="AU226" s="14">
        <f t="shared" si="123"/>
        <v>-0.10264107437675918</v>
      </c>
      <c r="AV226" s="14">
        <f t="shared" si="124"/>
        <v>2.118002595836721E-3</v>
      </c>
      <c r="AW226" s="6"/>
      <c r="AX226" s="47"/>
      <c r="AY226" s="12"/>
      <c r="AZ226" s="14"/>
      <c r="BA226" s="14"/>
      <c r="BB226" s="14"/>
      <c r="BC226" s="14"/>
    </row>
    <row r="227" spans="1:55" x14ac:dyDescent="0.2">
      <c r="A227" s="6" t="s">
        <v>358</v>
      </c>
      <c r="B227" s="7">
        <v>389776</v>
      </c>
      <c r="C227" s="7">
        <v>249191</v>
      </c>
      <c r="D227" s="7">
        <v>86538</v>
      </c>
      <c r="E227" s="7">
        <v>62174</v>
      </c>
      <c r="F227" s="7">
        <v>-5178</v>
      </c>
      <c r="G227" s="7">
        <v>196871</v>
      </c>
      <c r="H227" s="7">
        <v>40255</v>
      </c>
      <c r="I227" s="7"/>
      <c r="J227" s="7"/>
      <c r="K227" s="11">
        <v>86.1</v>
      </c>
      <c r="L227" s="10">
        <f t="shared" si="97"/>
        <v>452701.50987224159</v>
      </c>
      <c r="M227" s="10">
        <f t="shared" si="101"/>
        <v>289420.44134727062</v>
      </c>
      <c r="N227" s="10">
        <f t="shared" si="102"/>
        <v>100508.71080139374</v>
      </c>
      <c r="O227" s="10">
        <f t="shared" si="103"/>
        <v>72211.38211382115</v>
      </c>
      <c r="P227" s="10">
        <f t="shared" si="104"/>
        <v>-6013.9372822299656</v>
      </c>
      <c r="Q227" s="10">
        <f t="shared" si="105"/>
        <v>228653.89082462253</v>
      </c>
      <c r="R227" s="10">
        <f t="shared" si="106"/>
        <v>46753.77468060395</v>
      </c>
      <c r="S227" s="13">
        <f t="shared" si="107"/>
        <v>13.022988268678576</v>
      </c>
      <c r="T227" s="13">
        <f t="shared" si="108"/>
        <v>12.575635724227835</v>
      </c>
      <c r="U227" s="14">
        <f t="shared" si="109"/>
        <v>11.517999677365971</v>
      </c>
      <c r="V227" s="14">
        <f t="shared" si="110"/>
        <v>11.187352959461768</v>
      </c>
      <c r="W227" s="14">
        <f t="shared" si="98"/>
        <v>12.339964745449722</v>
      </c>
      <c r="X227" s="14">
        <f t="shared" si="99"/>
        <v>10.752650273288488</v>
      </c>
      <c r="Y227" s="14">
        <f t="shared" si="100"/>
        <v>4.4555094114336846</v>
      </c>
      <c r="Z227">
        <v>219</v>
      </c>
      <c r="AA227" s="14">
        <f t="shared" si="111"/>
        <v>13.04095419474589</v>
      </c>
      <c r="AB227" s="14">
        <f t="shared" si="112"/>
        <v>12.590006251364446</v>
      </c>
      <c r="AC227" s="14">
        <f t="shared" si="113"/>
        <v>11.398176484307891</v>
      </c>
      <c r="AD227" s="14">
        <f t="shared" si="114"/>
        <v>11.325925228007236</v>
      </c>
      <c r="AE227" s="14">
        <f t="shared" si="115"/>
        <v>12.310574882813032</v>
      </c>
      <c r="AF227" s="14">
        <f t="shared" si="116"/>
        <v>10.797258455657616</v>
      </c>
      <c r="AG227" s="14">
        <f t="shared" si="117"/>
        <v>4.5793142088116765</v>
      </c>
      <c r="AH227">
        <f t="shared" si="125"/>
        <v>13.029879625627176</v>
      </c>
      <c r="AI227">
        <v>13.050739037067263</v>
      </c>
      <c r="AJ227">
        <v>12.607049539013193</v>
      </c>
      <c r="AK227">
        <v>11.497669799177309</v>
      </c>
      <c r="AL227">
        <v>11.244323245028777</v>
      </c>
      <c r="AM227">
        <v>12.366453238523951</v>
      </c>
      <c r="AN227">
        <v>10.84490561892552</v>
      </c>
      <c r="AO227">
        <v>4.4491883509052874</v>
      </c>
      <c r="AP227" s="14">
        <f t="shared" si="118"/>
        <v>-2.7750768388687064E-2</v>
      </c>
      <c r="AQ227" s="14">
        <f t="shared" si="119"/>
        <v>-3.1413814785357985E-2</v>
      </c>
      <c r="AR227" s="14">
        <f t="shared" si="120"/>
        <v>2.032987818866161E-2</v>
      </c>
      <c r="AS227" s="14">
        <f t="shared" si="121"/>
        <v>-5.6970285567009782E-2</v>
      </c>
      <c r="AT227" s="14">
        <f t="shared" si="122"/>
        <v>-2.6488493074229069E-2</v>
      </c>
      <c r="AU227" s="14">
        <f t="shared" si="123"/>
        <v>-9.2255345637031638E-2</v>
      </c>
      <c r="AV227" s="14">
        <f t="shared" si="124"/>
        <v>6.3210605283972043E-3</v>
      </c>
      <c r="AW227" s="6"/>
      <c r="AX227" s="47"/>
      <c r="AY227" s="11"/>
      <c r="AZ227" s="14"/>
      <c r="BA227" s="14"/>
      <c r="BB227" s="14"/>
      <c r="BC227" s="14"/>
    </row>
    <row r="228" spans="1:55" x14ac:dyDescent="0.2">
      <c r="A228" s="6" t="s">
        <v>359</v>
      </c>
      <c r="B228" s="8">
        <v>388677</v>
      </c>
      <c r="C228" s="8">
        <v>251475</v>
      </c>
      <c r="D228" s="8">
        <v>86615</v>
      </c>
      <c r="E228" s="8">
        <v>60691</v>
      </c>
      <c r="F228" s="8">
        <v>-6820</v>
      </c>
      <c r="G228" s="8">
        <v>200674</v>
      </c>
      <c r="H228" s="8">
        <v>40843</v>
      </c>
      <c r="I228" s="8"/>
      <c r="J228" s="8"/>
      <c r="K228" s="12">
        <v>85.6</v>
      </c>
      <c r="L228" s="10">
        <f t="shared" si="97"/>
        <v>454061.91588785051</v>
      </c>
      <c r="M228" s="10">
        <f t="shared" si="101"/>
        <v>293779.20560747664</v>
      </c>
      <c r="N228" s="10">
        <f t="shared" si="102"/>
        <v>101185.7476635514</v>
      </c>
      <c r="O228" s="10">
        <f t="shared" si="103"/>
        <v>70900.70093457945</v>
      </c>
      <c r="P228" s="10">
        <f t="shared" si="104"/>
        <v>-7967.2897196261683</v>
      </c>
      <c r="Q228" s="10">
        <f t="shared" si="105"/>
        <v>234432.24299065422</v>
      </c>
      <c r="R228" s="10">
        <f t="shared" si="106"/>
        <v>47713.785046728975</v>
      </c>
      <c r="S228" s="13">
        <f t="shared" si="107"/>
        <v>13.025988846332368</v>
      </c>
      <c r="T228" s="13">
        <f t="shared" si="108"/>
        <v>12.590583762842934</v>
      </c>
      <c r="U228" s="14">
        <f t="shared" si="109"/>
        <v>11.524713192553437</v>
      </c>
      <c r="V228" s="14">
        <f t="shared" si="110"/>
        <v>11.169035598713656</v>
      </c>
      <c r="W228" s="14">
        <f t="shared" si="98"/>
        <v>12.364921882645994</v>
      </c>
      <c r="X228" s="14">
        <f t="shared" si="99"/>
        <v>10.772975629815846</v>
      </c>
      <c r="Y228" s="14">
        <f t="shared" si="100"/>
        <v>4.4496852831476961</v>
      </c>
      <c r="Z228">
        <v>220</v>
      </c>
      <c r="AA228" s="14">
        <f t="shared" si="111"/>
        <v>13.046947817557134</v>
      </c>
      <c r="AB228" s="14">
        <f t="shared" si="112"/>
        <v>12.596017404336868</v>
      </c>
      <c r="AC228" s="14">
        <f t="shared" si="113"/>
        <v>11.405017974870312</v>
      </c>
      <c r="AD228" s="14">
        <f t="shared" si="114"/>
        <v>11.331550709537259</v>
      </c>
      <c r="AE228" s="14">
        <f t="shared" si="115"/>
        <v>12.315769928473751</v>
      </c>
      <c r="AF228" s="14">
        <f t="shared" si="116"/>
        <v>10.803616278367095</v>
      </c>
      <c r="AG228" s="14">
        <f t="shared" si="117"/>
        <v>4.5934493011225186</v>
      </c>
      <c r="AH228">
        <f t="shared" si="125"/>
        <v>13.031329281016564</v>
      </c>
      <c r="AI228">
        <v>13.051502676155703</v>
      </c>
      <c r="AJ228">
        <v>12.607943994507345</v>
      </c>
      <c r="AK228">
        <v>11.500001513845087</v>
      </c>
      <c r="AL228">
        <v>11.239627224264758</v>
      </c>
      <c r="AM228">
        <v>12.366313829579209</v>
      </c>
      <c r="AN228">
        <v>10.851969187633383</v>
      </c>
      <c r="AO228">
        <v>4.4541780048837873</v>
      </c>
      <c r="AP228" s="14">
        <f t="shared" si="118"/>
        <v>-2.5513829823335499E-2</v>
      </c>
      <c r="AQ228" s="14">
        <f t="shared" si="119"/>
        <v>-1.7360231664410364E-2</v>
      </c>
      <c r="AR228" s="14">
        <f t="shared" si="120"/>
        <v>2.4711678708349893E-2</v>
      </c>
      <c r="AS228" s="14">
        <f t="shared" si="121"/>
        <v>-7.0591625551102766E-2</v>
      </c>
      <c r="AT228" s="14">
        <f t="shared" si="122"/>
        <v>-1.3919469332144274E-3</v>
      </c>
      <c r="AU228" s="14">
        <f t="shared" si="123"/>
        <v>-7.8993557817536697E-2</v>
      </c>
      <c r="AV228" s="14">
        <f t="shared" si="124"/>
        <v>-4.4927217360912763E-3</v>
      </c>
      <c r="AW228" s="6"/>
      <c r="AX228" s="47"/>
      <c r="AY228" s="12"/>
      <c r="AZ228" s="14"/>
      <c r="BA228" s="14"/>
      <c r="BB228" s="14"/>
      <c r="BC228" s="14"/>
    </row>
    <row r="229" spans="1:55" x14ac:dyDescent="0.2">
      <c r="A229" s="6" t="s">
        <v>360</v>
      </c>
      <c r="B229" s="7">
        <v>394878</v>
      </c>
      <c r="C229" s="7">
        <v>251609</v>
      </c>
      <c r="D229" s="7">
        <v>86553</v>
      </c>
      <c r="E229" s="7">
        <v>62501</v>
      </c>
      <c r="F229" s="7">
        <v>-6705</v>
      </c>
      <c r="G229" s="7">
        <v>201882</v>
      </c>
      <c r="H229" s="7">
        <v>43549</v>
      </c>
      <c r="I229" s="7"/>
      <c r="J229" s="7"/>
      <c r="K229" s="11">
        <v>86.4</v>
      </c>
      <c r="L229" s="10">
        <f t="shared" si="97"/>
        <v>457034.72222222219</v>
      </c>
      <c r="M229" s="10">
        <f t="shared" si="101"/>
        <v>291214.12037037034</v>
      </c>
      <c r="N229" s="10">
        <f t="shared" si="102"/>
        <v>100177.08333333333</v>
      </c>
      <c r="O229" s="10">
        <f t="shared" si="103"/>
        <v>72339.120370370365</v>
      </c>
      <c r="P229" s="10">
        <f t="shared" si="104"/>
        <v>-7760.4166666666661</v>
      </c>
      <c r="Q229" s="10">
        <f t="shared" si="105"/>
        <v>233659.72222222222</v>
      </c>
      <c r="R229" s="10">
        <f t="shared" si="106"/>
        <v>50403.935185185182</v>
      </c>
      <c r="S229" s="13">
        <f t="shared" si="107"/>
        <v>13.032514645594539</v>
      </c>
      <c r="T229" s="13">
        <f t="shared" si="108"/>
        <v>12.581814084411917</v>
      </c>
      <c r="U229" s="14">
        <f t="shared" si="109"/>
        <v>11.514694732226783</v>
      </c>
      <c r="V229" s="14">
        <f t="shared" si="110"/>
        <v>11.189120345774576</v>
      </c>
      <c r="W229" s="14">
        <f t="shared" si="98"/>
        <v>12.361621157458579</v>
      </c>
      <c r="X229" s="14">
        <f t="shared" si="99"/>
        <v>10.827824530082582</v>
      </c>
      <c r="Y229" s="14">
        <f t="shared" si="100"/>
        <v>4.4589876758100102</v>
      </c>
      <c r="Z229">
        <v>221</v>
      </c>
      <c r="AA229" s="14">
        <f t="shared" si="111"/>
        <v>13.052941440368377</v>
      </c>
      <c r="AB229" s="14">
        <f t="shared" si="112"/>
        <v>12.602028557309287</v>
      </c>
      <c r="AC229" s="14">
        <f t="shared" si="113"/>
        <v>11.411859465432734</v>
      </c>
      <c r="AD229" s="14">
        <f t="shared" si="114"/>
        <v>11.337176191067282</v>
      </c>
      <c r="AE229" s="14">
        <f t="shared" si="115"/>
        <v>12.320964974134471</v>
      </c>
      <c r="AF229" s="14">
        <f t="shared" si="116"/>
        <v>10.809974101076573</v>
      </c>
      <c r="AG229" s="14">
        <f t="shared" si="117"/>
        <v>4.6075843934333607</v>
      </c>
      <c r="AH229">
        <f t="shared" si="125"/>
        <v>13.035180332187952</v>
      </c>
      <c r="AI229">
        <v>13.052538322749136</v>
      </c>
      <c r="AJ229">
        <v>12.60917006792396</v>
      </c>
      <c r="AK229">
        <v>11.50184847918954</v>
      </c>
      <c r="AL229">
        <v>11.235629375466907</v>
      </c>
      <c r="AM229">
        <v>12.366240419972481</v>
      </c>
      <c r="AN229">
        <v>10.86009529410601</v>
      </c>
      <c r="AO229">
        <v>4.4590379108586609</v>
      </c>
      <c r="AP229" s="14">
        <f t="shared" si="118"/>
        <v>-2.0023677154597408E-2</v>
      </c>
      <c r="AQ229" s="14">
        <f t="shared" si="119"/>
        <v>-2.735598351204338E-2</v>
      </c>
      <c r="AR229" s="14">
        <f t="shared" si="120"/>
        <v>1.2846253037242406E-2</v>
      </c>
      <c r="AS229" s="14">
        <f t="shared" si="121"/>
        <v>-4.6509029692330728E-2</v>
      </c>
      <c r="AT229" s="14">
        <f t="shared" si="122"/>
        <v>-4.6192625139021004E-3</v>
      </c>
      <c r="AU229" s="14">
        <f t="shared" si="123"/>
        <v>-3.22707640234281E-2</v>
      </c>
      <c r="AV229" s="14">
        <f t="shared" si="124"/>
        <v>-5.023504865064865E-5</v>
      </c>
      <c r="AW229" s="6"/>
      <c r="AX229" s="47"/>
      <c r="AY229" s="11"/>
      <c r="AZ229" s="14"/>
      <c r="BA229" s="14"/>
      <c r="BB229" s="14"/>
      <c r="BC229" s="14"/>
    </row>
    <row r="230" spans="1:55" x14ac:dyDescent="0.2">
      <c r="A230" s="6" t="s">
        <v>361</v>
      </c>
      <c r="B230" s="8">
        <v>401588</v>
      </c>
      <c r="C230" s="8">
        <v>256890</v>
      </c>
      <c r="D230" s="8">
        <v>86726</v>
      </c>
      <c r="E230" s="8">
        <v>62703</v>
      </c>
      <c r="F230" s="8">
        <v>-6938</v>
      </c>
      <c r="G230" s="8">
        <v>202322</v>
      </c>
      <c r="H230" s="8">
        <v>49397</v>
      </c>
      <c r="I230" s="8"/>
      <c r="J230" s="8"/>
      <c r="K230" s="12">
        <v>87</v>
      </c>
      <c r="L230" s="10">
        <f t="shared" si="97"/>
        <v>461595.40229885059</v>
      </c>
      <c r="M230" s="10">
        <f t="shared" si="101"/>
        <v>295275.86206896551</v>
      </c>
      <c r="N230" s="10">
        <f t="shared" si="102"/>
        <v>99685.057471264372</v>
      </c>
      <c r="O230" s="10">
        <f t="shared" si="103"/>
        <v>72072.413793103449</v>
      </c>
      <c r="P230" s="10">
        <f t="shared" si="104"/>
        <v>-7974.7126436781609</v>
      </c>
      <c r="Q230" s="10">
        <f t="shared" si="105"/>
        <v>232554.02298850575</v>
      </c>
      <c r="R230" s="10">
        <f t="shared" si="106"/>
        <v>56778.160919540227</v>
      </c>
      <c r="S230" s="13">
        <f t="shared" si="107"/>
        <v>13.042444033768646</v>
      </c>
      <c r="T230" s="13">
        <f t="shared" si="108"/>
        <v>12.595665324021855</v>
      </c>
      <c r="U230" s="14">
        <f t="shared" si="109"/>
        <v>11.50977106980547</v>
      </c>
      <c r="V230" s="14">
        <f t="shared" si="110"/>
        <v>11.185426639699847</v>
      </c>
      <c r="W230" s="14">
        <f t="shared" si="98"/>
        <v>12.356877833958665</v>
      </c>
      <c r="X230" s="14">
        <f t="shared" si="99"/>
        <v>10.946907039920518</v>
      </c>
      <c r="Y230" s="14">
        <f t="shared" si="100"/>
        <v>4.4659081186545837</v>
      </c>
      <c r="Z230">
        <v>222</v>
      </c>
      <c r="AA230" s="14">
        <f t="shared" si="111"/>
        <v>13.058935063179621</v>
      </c>
      <c r="AB230" s="14">
        <f t="shared" si="112"/>
        <v>12.608039710281707</v>
      </c>
      <c r="AC230" s="14">
        <f t="shared" si="113"/>
        <v>11.418700955995154</v>
      </c>
      <c r="AD230" s="14">
        <f t="shared" si="114"/>
        <v>11.342801672597307</v>
      </c>
      <c r="AE230" s="14">
        <f t="shared" si="115"/>
        <v>12.326160019795189</v>
      </c>
      <c r="AF230" s="14">
        <f t="shared" si="116"/>
        <v>10.816331923786052</v>
      </c>
      <c r="AG230" s="14">
        <f t="shared" si="117"/>
        <v>4.6217194857442028</v>
      </c>
      <c r="AH230">
        <f t="shared" si="125"/>
        <v>13.039825342746701</v>
      </c>
      <c r="AI230">
        <v>13.053877970750007</v>
      </c>
      <c r="AJ230">
        <v>12.610761826574247</v>
      </c>
      <c r="AK230">
        <v>11.503239659896362</v>
      </c>
      <c r="AL230">
        <v>11.232448922863794</v>
      </c>
      <c r="AM230">
        <v>12.366271985873393</v>
      </c>
      <c r="AN230">
        <v>10.869152377800761</v>
      </c>
      <c r="AO230">
        <v>4.4637777579001874</v>
      </c>
      <c r="AP230" s="14">
        <f t="shared" si="118"/>
        <v>-1.1433936981360304E-2</v>
      </c>
      <c r="AQ230" s="14">
        <f t="shared" si="119"/>
        <v>-1.5096502552392366E-2</v>
      </c>
      <c r="AR230" s="14">
        <f t="shared" si="120"/>
        <v>6.5314099091082767E-3</v>
      </c>
      <c r="AS230" s="14">
        <f t="shared" si="121"/>
        <v>-4.702228316394752E-2</v>
      </c>
      <c r="AT230" s="14">
        <f t="shared" si="122"/>
        <v>-9.3941519147282548E-3</v>
      </c>
      <c r="AU230" s="14">
        <f t="shared" si="123"/>
        <v>7.7754662119756901E-2</v>
      </c>
      <c r="AV230" s="14">
        <f t="shared" si="124"/>
        <v>2.130360754396321E-3</v>
      </c>
      <c r="AW230" s="6"/>
      <c r="AX230" s="47"/>
      <c r="AY230" s="12"/>
      <c r="AZ230" s="14"/>
      <c r="BA230" s="14"/>
      <c r="BB230" s="14"/>
      <c r="BC230" s="14"/>
    </row>
    <row r="231" spans="1:55" x14ac:dyDescent="0.2">
      <c r="A231" s="6" t="s">
        <v>362</v>
      </c>
      <c r="B231" s="7">
        <v>403451</v>
      </c>
      <c r="C231" s="7">
        <v>259076</v>
      </c>
      <c r="D231" s="7">
        <v>86422</v>
      </c>
      <c r="E231" s="7">
        <v>64831</v>
      </c>
      <c r="F231" s="7">
        <v>-8984</v>
      </c>
      <c r="G231" s="7">
        <v>203437</v>
      </c>
      <c r="H231" s="7">
        <v>45097</v>
      </c>
      <c r="I231" s="7"/>
      <c r="J231" s="7"/>
      <c r="K231" s="11">
        <v>86.7</v>
      </c>
      <c r="L231" s="10">
        <f t="shared" si="97"/>
        <v>465341.40715109574</v>
      </c>
      <c r="M231" s="10">
        <f t="shared" si="101"/>
        <v>298818.91580161476</v>
      </c>
      <c r="N231" s="10">
        <f t="shared" si="102"/>
        <v>99679.354094579001</v>
      </c>
      <c r="O231" s="10">
        <f t="shared" si="103"/>
        <v>74776.239907727795</v>
      </c>
      <c r="P231" s="10">
        <f t="shared" si="104"/>
        <v>-10362.168396770472</v>
      </c>
      <c r="Q231" s="10">
        <f t="shared" si="105"/>
        <v>234644.75201845443</v>
      </c>
      <c r="R231" s="10">
        <f t="shared" si="106"/>
        <v>52014.994232987308</v>
      </c>
      <c r="S231" s="13">
        <f t="shared" si="107"/>
        <v>13.050526624097062</v>
      </c>
      <c r="T231" s="13">
        <f t="shared" si="108"/>
        <v>12.607593036132698</v>
      </c>
      <c r="U231" s="14">
        <f t="shared" si="109"/>
        <v>11.50971385421075</v>
      </c>
      <c r="V231" s="14">
        <f t="shared" si="110"/>
        <v>11.222255465209255</v>
      </c>
      <c r="W231" s="14">
        <f t="shared" si="98"/>
        <v>12.365827955826305</v>
      </c>
      <c r="X231" s="14">
        <f t="shared" si="99"/>
        <v>10.859287306632881</v>
      </c>
      <c r="Y231" s="14">
        <f t="shared" si="100"/>
        <v>4.4624538837864964</v>
      </c>
      <c r="Z231">
        <v>223</v>
      </c>
      <c r="AA231" s="14">
        <f t="shared" si="111"/>
        <v>13.064928685990864</v>
      </c>
      <c r="AB231" s="14">
        <f t="shared" si="112"/>
        <v>12.614050863254128</v>
      </c>
      <c r="AC231" s="14">
        <f t="shared" si="113"/>
        <v>11.425542446557575</v>
      </c>
      <c r="AD231" s="14">
        <f t="shared" si="114"/>
        <v>11.34842715412733</v>
      </c>
      <c r="AE231" s="14">
        <f t="shared" si="115"/>
        <v>12.331355065455908</v>
      </c>
      <c r="AF231" s="14">
        <f t="shared" si="116"/>
        <v>10.822689746495529</v>
      </c>
      <c r="AG231" s="14">
        <f t="shared" si="117"/>
        <v>4.6358545780550449</v>
      </c>
      <c r="AH231">
        <f t="shared" si="125"/>
        <v>13.044382898474112</v>
      </c>
      <c r="AI231">
        <v>13.055541099262541</v>
      </c>
      <c r="AJ231">
        <v>12.61273624027972</v>
      </c>
      <c r="AK231">
        <v>11.504212049559394</v>
      </c>
      <c r="AL231">
        <v>11.230176022540435</v>
      </c>
      <c r="AM231">
        <v>12.366444616412501</v>
      </c>
      <c r="AN231">
        <v>10.878988708947482</v>
      </c>
      <c r="AO231">
        <v>4.4684072036817417</v>
      </c>
      <c r="AP231" s="14">
        <f t="shared" si="118"/>
        <v>-5.0144751654794817E-3</v>
      </c>
      <c r="AQ231" s="14">
        <f t="shared" si="119"/>
        <v>-5.1432041470214074E-3</v>
      </c>
      <c r="AR231" s="14">
        <f t="shared" si="120"/>
        <v>5.5018046513559682E-3</v>
      </c>
      <c r="AS231" s="14">
        <f t="shared" si="121"/>
        <v>-7.9205573311806887E-3</v>
      </c>
      <c r="AT231" s="14">
        <f t="shared" si="122"/>
        <v>-6.1666058619636033E-4</v>
      </c>
      <c r="AU231" s="14">
        <f t="shared" si="123"/>
        <v>-1.9701402314600713E-2</v>
      </c>
      <c r="AV231" s="14">
        <f t="shared" si="124"/>
        <v>-5.9533198952452793E-3</v>
      </c>
      <c r="AW231" s="6"/>
      <c r="AX231" s="47"/>
      <c r="AY231" s="11"/>
      <c r="AZ231" s="14"/>
      <c r="BA231" s="14"/>
      <c r="BB231" s="14"/>
      <c r="BC231" s="14"/>
    </row>
    <row r="232" spans="1:55" x14ac:dyDescent="0.2">
      <c r="A232" s="6" t="s">
        <v>363</v>
      </c>
      <c r="B232" s="8">
        <v>406110</v>
      </c>
      <c r="C232" s="8">
        <v>260476</v>
      </c>
      <c r="D232" s="8">
        <v>87874</v>
      </c>
      <c r="E232" s="8">
        <v>66571</v>
      </c>
      <c r="F232" s="8">
        <v>-8496</v>
      </c>
      <c r="G232" s="8">
        <v>203826</v>
      </c>
      <c r="H232" s="8">
        <v>45382</v>
      </c>
      <c r="I232" s="8"/>
      <c r="J232" s="8"/>
      <c r="K232" s="12">
        <v>87.3</v>
      </c>
      <c r="L232" s="10">
        <f t="shared" si="97"/>
        <v>465189.00343642611</v>
      </c>
      <c r="M232" s="10">
        <f t="shared" si="101"/>
        <v>298368.84306987398</v>
      </c>
      <c r="N232" s="10">
        <f t="shared" si="102"/>
        <v>100657.50286368844</v>
      </c>
      <c r="O232" s="10">
        <f t="shared" si="103"/>
        <v>76255.44100801833</v>
      </c>
      <c r="P232" s="10">
        <f t="shared" si="104"/>
        <v>-9731.9587628865975</v>
      </c>
      <c r="Q232" s="10">
        <f t="shared" si="105"/>
        <v>233477.66323024055</v>
      </c>
      <c r="R232" s="10">
        <f t="shared" si="106"/>
        <v>51983.963344788091</v>
      </c>
      <c r="S232" s="13">
        <f t="shared" si="107"/>
        <v>13.050199060990476</v>
      </c>
      <c r="T232" s="13">
        <f t="shared" si="108"/>
        <v>12.606085728555582</v>
      </c>
      <c r="U232" s="14">
        <f t="shared" si="109"/>
        <v>11.519478972389898</v>
      </c>
      <c r="V232" s="14">
        <f t="shared" si="110"/>
        <v>11.241844049406042</v>
      </c>
      <c r="W232" s="14">
        <f t="shared" si="98"/>
        <v>12.360841690831119</v>
      </c>
      <c r="X232" s="14">
        <f t="shared" si="99"/>
        <v>10.858690552783751</v>
      </c>
      <c r="Y232" s="14">
        <f t="shared" si="100"/>
        <v>4.4693504628455569</v>
      </c>
      <c r="Z232">
        <v>224</v>
      </c>
      <c r="AA232" s="14">
        <f t="shared" si="111"/>
        <v>13.070922308802109</v>
      </c>
      <c r="AB232" s="14">
        <f t="shared" si="112"/>
        <v>12.620062016226548</v>
      </c>
      <c r="AC232" s="14">
        <f t="shared" si="113"/>
        <v>11.432383937119997</v>
      </c>
      <c r="AD232" s="14">
        <f t="shared" si="114"/>
        <v>11.354052635657354</v>
      </c>
      <c r="AE232" s="14">
        <f t="shared" si="115"/>
        <v>12.336550111116628</v>
      </c>
      <c r="AF232" s="14">
        <f t="shared" si="116"/>
        <v>10.829047569205008</v>
      </c>
      <c r="AG232" s="14">
        <f t="shared" si="117"/>
        <v>4.6499896703658878</v>
      </c>
      <c r="AH232">
        <f t="shared" si="125"/>
        <v>13.048937873088736</v>
      </c>
      <c r="AI232">
        <v>13.057540041180353</v>
      </c>
      <c r="AJ232">
        <v>12.615100843547799</v>
      </c>
      <c r="AK232">
        <v>11.50480672390367</v>
      </c>
      <c r="AL232">
        <v>11.228871441654871</v>
      </c>
      <c r="AM232">
        <v>12.366788529375418</v>
      </c>
      <c r="AN232">
        <v>10.889501154439845</v>
      </c>
      <c r="AO232">
        <v>4.4729372373521707</v>
      </c>
      <c r="AP232" s="14">
        <f t="shared" si="118"/>
        <v>-7.3409801898769445E-3</v>
      </c>
      <c r="AQ232" s="14">
        <f t="shared" si="119"/>
        <v>-9.0151149922164109E-3</v>
      </c>
      <c r="AR232" s="14">
        <f t="shared" si="120"/>
        <v>1.4672248486228057E-2</v>
      </c>
      <c r="AS232" s="14">
        <f t="shared" si="121"/>
        <v>1.2972607751171594E-2</v>
      </c>
      <c r="AT232" s="14">
        <f t="shared" si="122"/>
        <v>-5.9468385442986715E-3</v>
      </c>
      <c r="AU232" s="14">
        <f t="shared" si="123"/>
        <v>-3.0810601656094505E-2</v>
      </c>
      <c r="AV232" s="14">
        <f t="shared" si="124"/>
        <v>-3.5867745066138212E-3</v>
      </c>
      <c r="AW232" s="6"/>
      <c r="AX232" s="47"/>
      <c r="AY232" s="12"/>
      <c r="AZ232" s="14"/>
      <c r="BA232" s="14"/>
      <c r="BB232" s="14"/>
      <c r="BC232" s="14"/>
    </row>
    <row r="233" spans="1:55" x14ac:dyDescent="0.2">
      <c r="A233" s="6" t="s">
        <v>364</v>
      </c>
      <c r="B233" s="7">
        <v>414242</v>
      </c>
      <c r="C233" s="7">
        <v>263879</v>
      </c>
      <c r="D233" s="7">
        <v>88910</v>
      </c>
      <c r="E233" s="7">
        <v>63819</v>
      </c>
      <c r="F233" s="7">
        <v>-3077</v>
      </c>
      <c r="G233" s="7">
        <v>208405</v>
      </c>
      <c r="H233" s="7">
        <v>49028</v>
      </c>
      <c r="I233" s="7"/>
      <c r="J233" s="7"/>
      <c r="K233" s="11">
        <v>88.7</v>
      </c>
      <c r="L233" s="10">
        <f t="shared" si="97"/>
        <v>467014.65614430665</v>
      </c>
      <c r="M233" s="10">
        <f t="shared" si="101"/>
        <v>297496.05411499436</v>
      </c>
      <c r="N233" s="10">
        <f t="shared" si="102"/>
        <v>100236.75310033822</v>
      </c>
      <c r="O233" s="10">
        <f t="shared" si="103"/>
        <v>71949.267192784668</v>
      </c>
      <c r="P233" s="10">
        <f t="shared" si="104"/>
        <v>-3468.996617812852</v>
      </c>
      <c r="Q233" s="10">
        <f t="shared" si="105"/>
        <v>234954.90417136415</v>
      </c>
      <c r="R233" s="10">
        <f t="shared" si="106"/>
        <v>55273.957158962796</v>
      </c>
      <c r="S233" s="13">
        <f t="shared" si="107"/>
        <v>13.054115919765232</v>
      </c>
      <c r="T233" s="13">
        <f t="shared" si="108"/>
        <v>12.60315624040085</v>
      </c>
      <c r="U233" s="14">
        <f t="shared" si="109"/>
        <v>11.515290197787742</v>
      </c>
      <c r="V233" s="14">
        <f t="shared" si="110"/>
        <v>11.183716527312773</v>
      </c>
      <c r="W233" s="14">
        <f t="shared" si="98"/>
        <v>12.367148877568551</v>
      </c>
      <c r="X233" s="14">
        <f t="shared" si="99"/>
        <v>10.920057139133613</v>
      </c>
      <c r="Y233" s="14">
        <f t="shared" si="100"/>
        <v>4.4852598893155342</v>
      </c>
      <c r="Z233">
        <v>225</v>
      </c>
      <c r="AA233" s="14">
        <f t="shared" si="111"/>
        <v>13.076915931613351</v>
      </c>
      <c r="AB233" s="14">
        <f t="shared" si="112"/>
        <v>12.626073169198968</v>
      </c>
      <c r="AC233" s="14">
        <f t="shared" si="113"/>
        <v>11.439225427682418</v>
      </c>
      <c r="AD233" s="14">
        <f t="shared" si="114"/>
        <v>11.359678117187379</v>
      </c>
      <c r="AE233" s="14">
        <f t="shared" si="115"/>
        <v>12.341745156777346</v>
      </c>
      <c r="AF233" s="14">
        <f t="shared" si="116"/>
        <v>10.835405391914486</v>
      </c>
      <c r="AG233" s="14">
        <f t="shared" si="117"/>
        <v>4.6641247626767299</v>
      </c>
      <c r="AH233">
        <f t="shared" si="125"/>
        <v>13.052786265342673</v>
      </c>
      <c r="AI233">
        <v>13.059883995350079</v>
      </c>
      <c r="AJ233">
        <v>12.617859956383315</v>
      </c>
      <c r="AK233">
        <v>11.505068197282135</v>
      </c>
      <c r="AL233">
        <v>11.228590997016809</v>
      </c>
      <c r="AM233">
        <v>12.36733355713489</v>
      </c>
      <c r="AN233">
        <v>10.900574267795079</v>
      </c>
      <c r="AO233">
        <v>4.477375127235387</v>
      </c>
      <c r="AP233" s="14">
        <f t="shared" si="118"/>
        <v>-5.7680755848465992E-3</v>
      </c>
      <c r="AQ233" s="14">
        <f t="shared" si="119"/>
        <v>-1.4703715982465226E-2</v>
      </c>
      <c r="AR233" s="14">
        <f t="shared" si="120"/>
        <v>1.0222000505606843E-2</v>
      </c>
      <c r="AS233" s="14">
        <f t="shared" si="121"/>
        <v>-4.4874469704035747E-2</v>
      </c>
      <c r="AT233" s="14">
        <f t="shared" si="122"/>
        <v>-1.8467956633827498E-4</v>
      </c>
      <c r="AU233" s="14">
        <f t="shared" si="123"/>
        <v>1.9482871338533769E-2</v>
      </c>
      <c r="AV233" s="14">
        <f t="shared" si="124"/>
        <v>7.8847620801472118E-3</v>
      </c>
      <c r="AW233" s="6"/>
      <c r="AX233" s="47"/>
      <c r="AY233" s="11"/>
      <c r="AZ233" s="14"/>
      <c r="BA233" s="14"/>
      <c r="BB233" s="14"/>
      <c r="BC233" s="14"/>
    </row>
    <row r="234" spans="1:55" x14ac:dyDescent="0.2">
      <c r="A234" s="6" t="s">
        <v>365</v>
      </c>
      <c r="B234" s="8">
        <v>411759</v>
      </c>
      <c r="C234" s="8">
        <v>264602</v>
      </c>
      <c r="D234" s="8">
        <v>86003</v>
      </c>
      <c r="E234" s="8">
        <v>63387</v>
      </c>
      <c r="F234" s="8">
        <v>-2812</v>
      </c>
      <c r="G234" s="8">
        <v>206188</v>
      </c>
      <c r="H234" s="8">
        <v>49987</v>
      </c>
      <c r="I234" s="8"/>
      <c r="J234" s="8"/>
      <c r="K234" s="12">
        <v>88.1</v>
      </c>
      <c r="L234" s="10">
        <f t="shared" si="97"/>
        <v>467376.84449489223</v>
      </c>
      <c r="M234" s="10">
        <f t="shared" si="101"/>
        <v>300342.79228149832</v>
      </c>
      <c r="N234" s="10">
        <f t="shared" si="102"/>
        <v>97619.750283768444</v>
      </c>
      <c r="O234" s="10">
        <f t="shared" si="103"/>
        <v>71948.921679909196</v>
      </c>
      <c r="P234" s="10">
        <f t="shared" si="104"/>
        <v>-3191.8274687854714</v>
      </c>
      <c r="Q234" s="10">
        <f t="shared" si="105"/>
        <v>234038.59250851307</v>
      </c>
      <c r="R234" s="10">
        <f t="shared" si="106"/>
        <v>56738.933030646993</v>
      </c>
      <c r="S234" s="13">
        <f t="shared" si="107"/>
        <v>13.054891158770461</v>
      </c>
      <c r="T234" s="13">
        <f t="shared" si="108"/>
        <v>12.61267974225937</v>
      </c>
      <c r="U234" s="14">
        <f t="shared" si="109"/>
        <v>11.48883511139411</v>
      </c>
      <c r="V234" s="14">
        <f t="shared" si="110"/>
        <v>11.183711725127587</v>
      </c>
      <c r="W234" s="14">
        <f t="shared" si="98"/>
        <v>12.36324130599122</v>
      </c>
      <c r="X234" s="14">
        <f t="shared" si="99"/>
        <v>10.946215903650382</v>
      </c>
      <c r="Y234" s="14">
        <f t="shared" si="100"/>
        <v>4.478472532942134</v>
      </c>
      <c r="Z234">
        <v>226</v>
      </c>
      <c r="AA234" s="14">
        <f t="shared" si="111"/>
        <v>13.082909554424596</v>
      </c>
      <c r="AB234" s="14">
        <f t="shared" si="112"/>
        <v>12.632084322171387</v>
      </c>
      <c r="AC234" s="14">
        <f t="shared" si="113"/>
        <v>11.446066918244838</v>
      </c>
      <c r="AD234" s="14">
        <f t="shared" si="114"/>
        <v>11.365303598717402</v>
      </c>
      <c r="AE234" s="14">
        <f t="shared" si="115"/>
        <v>12.346940202438065</v>
      </c>
      <c r="AF234" s="14">
        <f t="shared" si="116"/>
        <v>10.841763214623965</v>
      </c>
      <c r="AG234" s="14">
        <f t="shared" si="117"/>
        <v>4.678259854987572</v>
      </c>
      <c r="AH234">
        <f t="shared" si="125"/>
        <v>13.056274283179935</v>
      </c>
      <c r="AI234">
        <v>13.062577572505736</v>
      </c>
      <c r="AJ234">
        <v>12.621012264344225</v>
      </c>
      <c r="AK234">
        <v>11.505050154203035</v>
      </c>
      <c r="AL234">
        <v>11.229398613315801</v>
      </c>
      <c r="AM234">
        <v>12.368105815289571</v>
      </c>
      <c r="AN234">
        <v>10.912073345904375</v>
      </c>
      <c r="AO234">
        <v>4.4817258999212362</v>
      </c>
      <c r="AP234" s="14">
        <f t="shared" si="118"/>
        <v>-7.6864137352750106E-3</v>
      </c>
      <c r="AQ234" s="14">
        <f t="shared" si="119"/>
        <v>-8.3325220848546877E-3</v>
      </c>
      <c r="AR234" s="14">
        <f t="shared" si="120"/>
        <v>-1.6215042808925162E-2</v>
      </c>
      <c r="AS234" s="14">
        <f t="shared" si="121"/>
        <v>-4.5686888188214425E-2</v>
      </c>
      <c r="AT234" s="14">
        <f t="shared" si="122"/>
        <v>-4.8645092983505833E-3</v>
      </c>
      <c r="AU234" s="14">
        <f t="shared" si="123"/>
        <v>3.414255774600683E-2</v>
      </c>
      <c r="AV234" s="14">
        <f t="shared" si="124"/>
        <v>-3.253366979102168E-3</v>
      </c>
      <c r="AW234" s="6"/>
      <c r="AX234" s="47"/>
      <c r="AY234" s="12"/>
      <c r="AZ234" s="14"/>
      <c r="BA234" s="14"/>
      <c r="BB234" s="14"/>
      <c r="BC234" s="14"/>
    </row>
    <row r="235" spans="1:55" x14ac:dyDescent="0.2">
      <c r="A235" s="6" t="s">
        <v>366</v>
      </c>
      <c r="B235" s="7">
        <v>414864</v>
      </c>
      <c r="C235" s="7">
        <v>266594</v>
      </c>
      <c r="D235" s="7">
        <v>86539</v>
      </c>
      <c r="E235" s="7">
        <v>64966</v>
      </c>
      <c r="F235" s="7">
        <v>-5101</v>
      </c>
      <c r="G235" s="7">
        <v>205121</v>
      </c>
      <c r="H235" s="7">
        <v>51052</v>
      </c>
      <c r="I235" s="7"/>
      <c r="J235" s="7"/>
      <c r="K235" s="11">
        <v>88.5</v>
      </c>
      <c r="L235" s="10">
        <f t="shared" si="97"/>
        <v>468772.88135593222</v>
      </c>
      <c r="M235" s="10">
        <f t="shared" si="101"/>
        <v>301236.1581920904</v>
      </c>
      <c r="N235" s="10">
        <f t="shared" si="102"/>
        <v>97784.180790960454</v>
      </c>
      <c r="O235" s="10">
        <f t="shared" si="103"/>
        <v>73407.90960451978</v>
      </c>
      <c r="P235" s="10">
        <f t="shared" si="104"/>
        <v>-5763.8418079096045</v>
      </c>
      <c r="Q235" s="10">
        <f t="shared" si="105"/>
        <v>231775.14124293785</v>
      </c>
      <c r="R235" s="10">
        <f t="shared" si="106"/>
        <v>57685.875706214691</v>
      </c>
      <c r="S235" s="13">
        <f t="shared" si="107"/>
        <v>13.057873668634736</v>
      </c>
      <c r="T235" s="13">
        <f t="shared" si="108"/>
        <v>12.615649814821291</v>
      </c>
      <c r="U235" s="14">
        <f t="shared" si="109"/>
        <v>11.490518092336192</v>
      </c>
      <c r="V235" s="14">
        <f t="shared" si="110"/>
        <v>11.203786969076447</v>
      </c>
      <c r="W235" s="14">
        <f t="shared" si="98"/>
        <v>12.353522961871773</v>
      </c>
      <c r="X235" s="14">
        <f t="shared" si="99"/>
        <v>10.962767634076789</v>
      </c>
      <c r="Y235" s="14">
        <f t="shared" si="100"/>
        <v>4.4830025520138834</v>
      </c>
      <c r="Z235">
        <v>227</v>
      </c>
      <c r="AA235" s="14">
        <f t="shared" si="111"/>
        <v>13.088903177235839</v>
      </c>
      <c r="AB235" s="14">
        <f t="shared" si="112"/>
        <v>12.638095475143809</v>
      </c>
      <c r="AC235" s="14">
        <f t="shared" si="113"/>
        <v>11.452908408807261</v>
      </c>
      <c r="AD235" s="14">
        <f t="shared" si="114"/>
        <v>11.370929080247425</v>
      </c>
      <c r="AE235" s="14">
        <f t="shared" si="115"/>
        <v>12.352135248098785</v>
      </c>
      <c r="AF235" s="14">
        <f t="shared" si="116"/>
        <v>10.848121037333442</v>
      </c>
      <c r="AG235" s="14">
        <f t="shared" si="117"/>
        <v>4.6923949472984141</v>
      </c>
      <c r="AH235">
        <f t="shared" si="125"/>
        <v>13.058409518741993</v>
      </c>
      <c r="AI235">
        <v>13.0656217783341</v>
      </c>
      <c r="AJ235">
        <v>12.624547263165997</v>
      </c>
      <c r="AK235">
        <v>11.504812667924933</v>
      </c>
      <c r="AL235">
        <v>11.231330168697834</v>
      </c>
      <c r="AM235">
        <v>12.369131304013386</v>
      </c>
      <c r="AN235">
        <v>10.923875862453508</v>
      </c>
      <c r="AO235">
        <v>4.4859995099758638</v>
      </c>
      <c r="AP235" s="14">
        <f t="shared" si="118"/>
        <v>-7.7481096993636811E-3</v>
      </c>
      <c r="AQ235" s="14">
        <f t="shared" si="119"/>
        <v>-8.8974483447064046E-3</v>
      </c>
      <c r="AR235" s="14">
        <f t="shared" si="120"/>
        <v>-1.4294575588740699E-2</v>
      </c>
      <c r="AS235" s="14">
        <f t="shared" si="121"/>
        <v>-2.7543199621387515E-2</v>
      </c>
      <c r="AT235" s="14">
        <f t="shared" si="122"/>
        <v>-1.5608342141613107E-2</v>
      </c>
      <c r="AU235" s="14">
        <f t="shared" si="123"/>
        <v>3.8891771623280391E-2</v>
      </c>
      <c r="AV235" s="14">
        <f t="shared" si="124"/>
        <v>-2.9969579619804065E-3</v>
      </c>
      <c r="AW235" s="6"/>
      <c r="AX235" s="47"/>
      <c r="AY235" s="11"/>
      <c r="AZ235" s="14"/>
      <c r="BA235" s="14"/>
      <c r="BB235" s="14"/>
      <c r="BC235" s="14"/>
    </row>
    <row r="236" spans="1:55" x14ac:dyDescent="0.2">
      <c r="A236" s="6" t="s">
        <v>367</v>
      </c>
      <c r="B236" s="8">
        <v>419276</v>
      </c>
      <c r="C236" s="8">
        <v>270521</v>
      </c>
      <c r="D236" s="8">
        <v>87413</v>
      </c>
      <c r="E236" s="8">
        <v>66729</v>
      </c>
      <c r="F236" s="8">
        <v>-4847</v>
      </c>
      <c r="G236" s="8">
        <v>207984</v>
      </c>
      <c r="H236" s="8">
        <v>50303</v>
      </c>
      <c r="I236" s="8"/>
      <c r="J236" s="8"/>
      <c r="K236" s="12">
        <v>89.3</v>
      </c>
      <c r="L236" s="10">
        <f t="shared" si="97"/>
        <v>469513.99776035838</v>
      </c>
      <c r="M236" s="10">
        <f t="shared" si="101"/>
        <v>302935.05039193731</v>
      </c>
      <c r="N236" s="10">
        <f t="shared" si="102"/>
        <v>97886.898096304591</v>
      </c>
      <c r="O236" s="10">
        <f t="shared" si="103"/>
        <v>74724.52407614782</v>
      </c>
      <c r="P236" s="10">
        <f t="shared" si="104"/>
        <v>-5427.7715565509516</v>
      </c>
      <c r="Q236" s="10">
        <f t="shared" si="105"/>
        <v>232904.81522956328</v>
      </c>
      <c r="R236" s="10">
        <f t="shared" si="106"/>
        <v>56330.347144456886</v>
      </c>
      <c r="S236" s="13">
        <f t="shared" si="107"/>
        <v>13.059453391372088</v>
      </c>
      <c r="T236" s="13">
        <f t="shared" si="108"/>
        <v>12.621273706372039</v>
      </c>
      <c r="U236" s="14">
        <f t="shared" si="109"/>
        <v>11.491567990107121</v>
      </c>
      <c r="V236" s="14">
        <f t="shared" si="110"/>
        <v>11.221563618127478</v>
      </c>
      <c r="W236" s="14">
        <f t="shared" si="98"/>
        <v>12.358385130753438</v>
      </c>
      <c r="X236" s="14">
        <f t="shared" si="99"/>
        <v>10.938988694562063</v>
      </c>
      <c r="Y236" s="14">
        <f t="shared" si="100"/>
        <v>4.4920014878824537</v>
      </c>
      <c r="Z236">
        <v>228</v>
      </c>
      <c r="AA236" s="14">
        <f t="shared" si="111"/>
        <v>13.094896800047081</v>
      </c>
      <c r="AB236" s="14">
        <f t="shared" si="112"/>
        <v>12.644106628116228</v>
      </c>
      <c r="AC236" s="14">
        <f t="shared" si="113"/>
        <v>11.459749899369681</v>
      </c>
      <c r="AD236" s="14">
        <f t="shared" si="114"/>
        <v>11.37655456177745</v>
      </c>
      <c r="AE236" s="14">
        <f t="shared" si="115"/>
        <v>12.357330293759503</v>
      </c>
      <c r="AF236" s="14">
        <f t="shared" si="116"/>
        <v>10.854478860042921</v>
      </c>
      <c r="AG236" s="14">
        <f t="shared" si="117"/>
        <v>4.7065300396092562</v>
      </c>
      <c r="AH236">
        <f t="shared" si="125"/>
        <v>13.062301739278571</v>
      </c>
      <c r="AI236">
        <v>13.069012814513364</v>
      </c>
      <c r="AJ236">
        <v>12.628449240757801</v>
      </c>
      <c r="AK236">
        <v>11.504405677304637</v>
      </c>
      <c r="AL236">
        <v>11.23439298700378</v>
      </c>
      <c r="AM236">
        <v>12.370432983161955</v>
      </c>
      <c r="AN236">
        <v>10.935880630226853</v>
      </c>
      <c r="AO236">
        <v>4.4902038786110543</v>
      </c>
      <c r="AP236" s="14">
        <f t="shared" si="118"/>
        <v>-9.5594231412761133E-3</v>
      </c>
      <c r="AQ236" s="14">
        <f t="shared" si="119"/>
        <v>-7.1755343857624609E-3</v>
      </c>
      <c r="AR236" s="14">
        <f t="shared" si="120"/>
        <v>-1.283768719751599E-2</v>
      </c>
      <c r="AS236" s="14">
        <f t="shared" si="121"/>
        <v>-1.2829368876301928E-2</v>
      </c>
      <c r="AT236" s="14">
        <f t="shared" si="122"/>
        <v>-1.2047852408516135E-2</v>
      </c>
      <c r="AU236" s="14">
        <f t="shared" si="123"/>
        <v>3.1080643352101589E-3</v>
      </c>
      <c r="AV236" s="14">
        <f t="shared" si="124"/>
        <v>1.7976092713993808E-3</v>
      </c>
      <c r="AW236" s="6"/>
      <c r="AX236" s="47"/>
      <c r="AY236" s="12"/>
      <c r="AZ236" s="14"/>
      <c r="BA236" s="14"/>
      <c r="BB236" s="14"/>
      <c r="BC236" s="14"/>
    </row>
    <row r="237" spans="1:55" x14ac:dyDescent="0.2">
      <c r="A237" s="6" t="s">
        <v>368</v>
      </c>
      <c r="B237" s="7">
        <v>421447</v>
      </c>
      <c r="C237" s="7">
        <v>272513</v>
      </c>
      <c r="D237" s="7">
        <v>90117</v>
      </c>
      <c r="E237" s="7">
        <v>67654</v>
      </c>
      <c r="F237" s="7">
        <v>-3412</v>
      </c>
      <c r="G237" s="7">
        <v>211271</v>
      </c>
      <c r="H237" s="7">
        <v>50892</v>
      </c>
      <c r="I237" s="7"/>
      <c r="J237" s="7"/>
      <c r="K237" s="11">
        <v>89.1</v>
      </c>
      <c r="L237" s="10">
        <f t="shared" si="97"/>
        <v>473004.48933782271</v>
      </c>
      <c r="M237" s="10">
        <f t="shared" si="101"/>
        <v>305850.72951739619</v>
      </c>
      <c r="N237" s="10">
        <f t="shared" si="102"/>
        <v>101141.41414141415</v>
      </c>
      <c r="O237" s="10">
        <f t="shared" si="103"/>
        <v>75930.415263748597</v>
      </c>
      <c r="P237" s="10">
        <f t="shared" si="104"/>
        <v>-3829.4051627384965</v>
      </c>
      <c r="Q237" s="10">
        <f t="shared" si="105"/>
        <v>237116.72278338947</v>
      </c>
      <c r="R237" s="10">
        <f t="shared" si="106"/>
        <v>57117.845117845121</v>
      </c>
      <c r="S237" s="13">
        <f t="shared" si="107"/>
        <v>13.066860158629499</v>
      </c>
      <c r="T237" s="13">
        <f t="shared" si="108"/>
        <v>12.630852449880868</v>
      </c>
      <c r="U237" s="14">
        <f t="shared" si="109"/>
        <v>11.524274956555351</v>
      </c>
      <c r="V237" s="14">
        <f t="shared" si="110"/>
        <v>11.237572611226284</v>
      </c>
      <c r="W237" s="14">
        <f t="shared" si="98"/>
        <v>12.376307800074096</v>
      </c>
      <c r="X237" s="14">
        <f t="shared" si="99"/>
        <v>10.952871870773919</v>
      </c>
      <c r="Y237" s="14">
        <f t="shared" si="100"/>
        <v>4.4897593344767639</v>
      </c>
      <c r="Z237">
        <v>229</v>
      </c>
      <c r="AA237" s="14">
        <f t="shared" si="111"/>
        <v>13.100890422858326</v>
      </c>
      <c r="AB237" s="14">
        <f t="shared" si="112"/>
        <v>12.650117781088648</v>
      </c>
      <c r="AC237" s="14">
        <f t="shared" si="113"/>
        <v>11.466591389932102</v>
      </c>
      <c r="AD237" s="14">
        <f t="shared" si="114"/>
        <v>11.382180043307473</v>
      </c>
      <c r="AE237" s="14">
        <f t="shared" si="115"/>
        <v>12.362525339420221</v>
      </c>
      <c r="AF237" s="14">
        <f t="shared" si="116"/>
        <v>10.860836682752399</v>
      </c>
      <c r="AG237" s="14">
        <f t="shared" si="117"/>
        <v>4.7206651319200983</v>
      </c>
      <c r="AH237">
        <f t="shared" si="125"/>
        <v>13.065301622288979</v>
      </c>
      <c r="AI237">
        <v>13.072742040153164</v>
      </c>
      <c r="AJ237">
        <v>12.632696924123591</v>
      </c>
      <c r="AK237">
        <v>11.503870187089216</v>
      </c>
      <c r="AL237">
        <v>11.238577177574747</v>
      </c>
      <c r="AM237">
        <v>12.372024057377054</v>
      </c>
      <c r="AN237">
        <v>10.948010769366045</v>
      </c>
      <c r="AO237">
        <v>4.4943450539398668</v>
      </c>
      <c r="AP237" s="14">
        <f t="shared" si="118"/>
        <v>-5.8818815236652E-3</v>
      </c>
      <c r="AQ237" s="14">
        <f t="shared" si="119"/>
        <v>-1.8444742427234928E-3</v>
      </c>
      <c r="AR237" s="14">
        <f t="shared" si="120"/>
        <v>2.0404769466134454E-2</v>
      </c>
      <c r="AS237" s="14">
        <f t="shared" si="121"/>
        <v>-1.0045663484632428E-3</v>
      </c>
      <c r="AT237" s="14">
        <f t="shared" si="122"/>
        <v>4.2837426970425696E-3</v>
      </c>
      <c r="AU237" s="14">
        <f t="shared" si="123"/>
        <v>4.8611014078741022E-3</v>
      </c>
      <c r="AV237" s="14">
        <f t="shared" si="124"/>
        <v>-4.585719463102933E-3</v>
      </c>
      <c r="AW237" s="6"/>
      <c r="AX237" s="47"/>
      <c r="AY237" s="11"/>
      <c r="AZ237" s="14"/>
      <c r="BA237" s="14"/>
      <c r="BB237" s="14"/>
      <c r="BC237" s="14"/>
    </row>
    <row r="238" spans="1:55" x14ac:dyDescent="0.2">
      <c r="A238" s="6" t="s">
        <v>369</v>
      </c>
      <c r="B238" s="8">
        <v>423697</v>
      </c>
      <c r="C238" s="8">
        <v>275315</v>
      </c>
      <c r="D238" s="8">
        <v>87834</v>
      </c>
      <c r="E238" s="8">
        <v>66066</v>
      </c>
      <c r="F238" s="8">
        <v>-8148</v>
      </c>
      <c r="G238" s="8">
        <v>209479</v>
      </c>
      <c r="H238" s="8">
        <v>51125</v>
      </c>
      <c r="I238" s="8"/>
      <c r="J238" s="8"/>
      <c r="K238" s="12">
        <v>89.7</v>
      </c>
      <c r="L238" s="10">
        <f t="shared" si="97"/>
        <v>472348.9409141583</v>
      </c>
      <c r="M238" s="10">
        <f t="shared" si="101"/>
        <v>306928.65105908585</v>
      </c>
      <c r="N238" s="10">
        <f t="shared" si="102"/>
        <v>97919.732441471569</v>
      </c>
      <c r="O238" s="10">
        <f t="shared" si="103"/>
        <v>73652.173913043473</v>
      </c>
      <c r="P238" s="10">
        <f t="shared" si="104"/>
        <v>-9083.6120401337794</v>
      </c>
      <c r="Q238" s="10">
        <f t="shared" si="105"/>
        <v>233532.88740245262</v>
      </c>
      <c r="R238" s="10">
        <f t="shared" si="106"/>
        <v>56995.540691192866</v>
      </c>
      <c r="S238" s="13">
        <f t="shared" si="107"/>
        <v>13.065473273031452</v>
      </c>
      <c r="T238" s="13">
        <f t="shared" si="108"/>
        <v>12.634370592584986</v>
      </c>
      <c r="U238" s="14">
        <f t="shared" si="109"/>
        <v>11.491903365322807</v>
      </c>
      <c r="V238" s="14">
        <f t="shared" si="110"/>
        <v>11.207108938264987</v>
      </c>
      <c r="W238" s="14">
        <f t="shared" si="98"/>
        <v>12.361078191579955</v>
      </c>
      <c r="X238" s="14">
        <f t="shared" si="99"/>
        <v>10.950728310268444</v>
      </c>
      <c r="Y238" s="14">
        <f t="shared" si="100"/>
        <v>4.4964707690647501</v>
      </c>
      <c r="Z238">
        <v>230</v>
      </c>
      <c r="AA238" s="14">
        <f t="shared" si="111"/>
        <v>13.10688404566957</v>
      </c>
      <c r="AB238" s="14">
        <f t="shared" si="112"/>
        <v>12.656128934061069</v>
      </c>
      <c r="AC238" s="14">
        <f t="shared" si="113"/>
        <v>11.473432880494524</v>
      </c>
      <c r="AD238" s="14">
        <f t="shared" si="114"/>
        <v>11.387805524837498</v>
      </c>
      <c r="AE238" s="14">
        <f t="shared" si="115"/>
        <v>12.367720385080942</v>
      </c>
      <c r="AF238" s="14">
        <f t="shared" si="116"/>
        <v>10.867194505461878</v>
      </c>
      <c r="AG238" s="14">
        <f t="shared" si="117"/>
        <v>4.7348002242309413</v>
      </c>
      <c r="AH238">
        <f t="shared" si="125"/>
        <v>13.068858381580323</v>
      </c>
      <c r="AI238">
        <v>13.076794839723664</v>
      </c>
      <c r="AJ238">
        <v>12.637264555558327</v>
      </c>
      <c r="AK238">
        <v>11.503239178471233</v>
      </c>
      <c r="AL238">
        <v>11.243864831396294</v>
      </c>
      <c r="AM238">
        <v>12.373910201392706</v>
      </c>
      <c r="AN238">
        <v>10.960191342552926</v>
      </c>
      <c r="AO238">
        <v>4.4984302075811531</v>
      </c>
      <c r="AP238" s="14">
        <f t="shared" si="118"/>
        <v>-1.132156669221196E-2</v>
      </c>
      <c r="AQ238" s="14">
        <f t="shared" si="119"/>
        <v>-2.893962973340436E-3</v>
      </c>
      <c r="AR238" s="14">
        <f t="shared" si="120"/>
        <v>-1.13358131484258E-2</v>
      </c>
      <c r="AS238" s="14">
        <f t="shared" si="121"/>
        <v>-3.6755893131307005E-2</v>
      </c>
      <c r="AT238" s="14">
        <f t="shared" si="122"/>
        <v>-1.2832009812751011E-2</v>
      </c>
      <c r="AU238" s="14">
        <f t="shared" si="123"/>
        <v>-9.463032284482864E-3</v>
      </c>
      <c r="AV238" s="14">
        <f t="shared" si="124"/>
        <v>-1.9594385164030115E-3</v>
      </c>
      <c r="AW238" s="6"/>
      <c r="AX238" s="47"/>
      <c r="AY238" s="12"/>
      <c r="AZ238" s="14"/>
      <c r="BA238" s="14"/>
      <c r="BB238" s="14"/>
      <c r="BC238" s="14"/>
    </row>
    <row r="239" spans="1:55" x14ac:dyDescent="0.2">
      <c r="A239" s="6" t="s">
        <v>370</v>
      </c>
      <c r="B239" s="7">
        <v>432624</v>
      </c>
      <c r="C239" s="7">
        <v>276315</v>
      </c>
      <c r="D239" s="7">
        <v>88472</v>
      </c>
      <c r="E239" s="7">
        <v>65640</v>
      </c>
      <c r="F239" s="7">
        <v>-4354</v>
      </c>
      <c r="G239" s="7">
        <v>211683</v>
      </c>
      <c r="H239" s="7">
        <v>51288</v>
      </c>
      <c r="I239" s="7"/>
      <c r="J239" s="7"/>
      <c r="K239" s="11">
        <v>90.5</v>
      </c>
      <c r="L239" s="10">
        <f t="shared" si="97"/>
        <v>478037.56906077347</v>
      </c>
      <c r="M239" s="10">
        <f t="shared" si="101"/>
        <v>305320.4419889503</v>
      </c>
      <c r="N239" s="10">
        <f t="shared" si="102"/>
        <v>97759.11602209945</v>
      </c>
      <c r="O239" s="10">
        <f t="shared" si="103"/>
        <v>72530.386740331494</v>
      </c>
      <c r="P239" s="10">
        <f t="shared" si="104"/>
        <v>-4811.0497237569061</v>
      </c>
      <c r="Q239" s="10">
        <f t="shared" si="105"/>
        <v>233903.86740331491</v>
      </c>
      <c r="R239" s="10">
        <f t="shared" si="106"/>
        <v>56671.823204419888</v>
      </c>
      <c r="S239" s="13">
        <f t="shared" si="107"/>
        <v>13.077444604746512</v>
      </c>
      <c r="T239" s="13">
        <f t="shared" si="108"/>
        <v>12.629117133536639</v>
      </c>
      <c r="U239" s="14">
        <f t="shared" si="109"/>
        <v>11.490261732037407</v>
      </c>
      <c r="V239" s="14">
        <f t="shared" si="110"/>
        <v>11.191760880486239</v>
      </c>
      <c r="W239" s="14">
        <f t="shared" si="98"/>
        <v>12.362665486866169</v>
      </c>
      <c r="X239" s="14">
        <f t="shared" si="99"/>
        <v>10.945032420949303</v>
      </c>
      <c r="Y239" s="14">
        <f t="shared" si="100"/>
        <v>4.5053498507058807</v>
      </c>
      <c r="Z239">
        <v>231</v>
      </c>
      <c r="AA239" s="14">
        <f t="shared" si="111"/>
        <v>13.112877668480813</v>
      </c>
      <c r="AB239" s="14">
        <f t="shared" si="112"/>
        <v>12.662140087033489</v>
      </c>
      <c r="AC239" s="14">
        <f t="shared" si="113"/>
        <v>11.480274371056945</v>
      </c>
      <c r="AD239" s="14">
        <f t="shared" si="114"/>
        <v>11.393431006367521</v>
      </c>
      <c r="AE239" s="14">
        <f t="shared" si="115"/>
        <v>12.37291543074166</v>
      </c>
      <c r="AF239" s="14">
        <f t="shared" si="116"/>
        <v>10.873552328171357</v>
      </c>
      <c r="AG239" s="14">
        <f t="shared" si="117"/>
        <v>4.7489353165417834</v>
      </c>
      <c r="AH239">
        <f t="shared" si="125"/>
        <v>13.073191235326435</v>
      </c>
      <c r="AI239">
        <v>13.081152921519077</v>
      </c>
      <c r="AJ239">
        <v>12.642125224560564</v>
      </c>
      <c r="AK239">
        <v>11.50255838562417</v>
      </c>
      <c r="AL239">
        <v>11.250237411600011</v>
      </c>
      <c r="AM239">
        <v>12.376099767282115</v>
      </c>
      <c r="AN239">
        <v>10.972350450657721</v>
      </c>
      <c r="AO239">
        <v>4.5024636450791</v>
      </c>
      <c r="AP239" s="14">
        <f t="shared" si="118"/>
        <v>-3.7083167725651123E-3</v>
      </c>
      <c r="AQ239" s="14">
        <f t="shared" si="119"/>
        <v>-1.3008091023925417E-2</v>
      </c>
      <c r="AR239" s="14">
        <f t="shared" si="120"/>
        <v>-1.2296653586762574E-2</v>
      </c>
      <c r="AS239" s="14">
        <f t="shared" si="121"/>
        <v>-5.8476531113772268E-2</v>
      </c>
      <c r="AT239" s="14">
        <f t="shared" si="122"/>
        <v>-1.3434280415946631E-2</v>
      </c>
      <c r="AU239" s="14">
        <f t="shared" si="123"/>
        <v>-2.7318029708418123E-2</v>
      </c>
      <c r="AV239" s="14">
        <f t="shared" si="124"/>
        <v>2.886205626780658E-3</v>
      </c>
      <c r="AW239" s="6"/>
      <c r="AX239" s="47"/>
      <c r="AY239" s="11"/>
      <c r="AZ239" s="14"/>
      <c r="BA239" s="14"/>
      <c r="BB239" s="14"/>
      <c r="BC239" s="14"/>
    </row>
    <row r="240" spans="1:55" x14ac:dyDescent="0.2">
      <c r="A240" s="6" t="s">
        <v>371</v>
      </c>
      <c r="B240" s="8">
        <v>434002</v>
      </c>
      <c r="C240" s="8">
        <v>279848</v>
      </c>
      <c r="D240" s="8">
        <v>90025</v>
      </c>
      <c r="E240" s="8">
        <v>69624</v>
      </c>
      <c r="F240" s="8">
        <v>-5276</v>
      </c>
      <c r="G240" s="8">
        <v>210660</v>
      </c>
      <c r="H240" s="8">
        <v>52781</v>
      </c>
      <c r="I240" s="8"/>
      <c r="J240" s="8"/>
      <c r="K240" s="12">
        <v>91</v>
      </c>
      <c r="L240" s="10">
        <f t="shared" si="97"/>
        <v>476925.27472527471</v>
      </c>
      <c r="M240" s="10">
        <f t="shared" si="101"/>
        <v>307525.27472527471</v>
      </c>
      <c r="N240" s="10">
        <f t="shared" si="102"/>
        <v>98928.571428571435</v>
      </c>
      <c r="O240" s="10">
        <f t="shared" si="103"/>
        <v>76509.890109890111</v>
      </c>
      <c r="P240" s="10">
        <f t="shared" si="104"/>
        <v>-5797.802197802198</v>
      </c>
      <c r="Q240" s="10">
        <f t="shared" si="105"/>
        <v>231494.50549450549</v>
      </c>
      <c r="R240" s="10">
        <f t="shared" si="106"/>
        <v>58001.0989010989</v>
      </c>
      <c r="S240" s="13">
        <f t="shared" si="107"/>
        <v>13.075115100838095</v>
      </c>
      <c r="T240" s="13">
        <f t="shared" si="108"/>
        <v>12.636312557079485</v>
      </c>
      <c r="U240" s="14">
        <f t="shared" si="109"/>
        <v>11.502153367988317</v>
      </c>
      <c r="V240" s="14">
        <f t="shared" si="110"/>
        <v>11.245175293940591</v>
      </c>
      <c r="W240" s="14">
        <f t="shared" si="98"/>
        <v>12.352311417861774</v>
      </c>
      <c r="X240" s="14">
        <f t="shared" si="99"/>
        <v>10.968217235919743</v>
      </c>
      <c r="Y240" s="14">
        <f t="shared" si="100"/>
        <v>4.5108595065168497</v>
      </c>
      <c r="Z240">
        <v>232</v>
      </c>
      <c r="AA240" s="14">
        <f t="shared" si="111"/>
        <v>13.118871291292056</v>
      </c>
      <c r="AB240" s="14">
        <f t="shared" si="112"/>
        <v>12.668151240005908</v>
      </c>
      <c r="AC240" s="14">
        <f t="shared" si="113"/>
        <v>11.487115861619365</v>
      </c>
      <c r="AD240" s="14">
        <f t="shared" si="114"/>
        <v>11.399056487897546</v>
      </c>
      <c r="AE240" s="14">
        <f t="shared" si="115"/>
        <v>12.378110476402378</v>
      </c>
      <c r="AF240" s="14">
        <f t="shared" si="116"/>
        <v>10.879910150880836</v>
      </c>
      <c r="AG240" s="14">
        <f t="shared" si="117"/>
        <v>4.7630704088526254</v>
      </c>
      <c r="AH240">
        <f t="shared" si="125"/>
        <v>13.078642181385133</v>
      </c>
      <c r="AI240">
        <v>13.085790917854432</v>
      </c>
      <c r="AJ240">
        <v>12.647250211902</v>
      </c>
      <c r="AK240">
        <v>11.501866457838286</v>
      </c>
      <c r="AL240">
        <v>11.257653408884279</v>
      </c>
      <c r="AM240">
        <v>12.378593087112352</v>
      </c>
      <c r="AN240">
        <v>10.984410280155471</v>
      </c>
      <c r="AO240">
        <v>4.5064484473288218</v>
      </c>
      <c r="AP240" s="14">
        <f t="shared" si="118"/>
        <v>-1.0675817016336353E-2</v>
      </c>
      <c r="AQ240" s="14">
        <f t="shared" si="119"/>
        <v>-1.0937654822514631E-2</v>
      </c>
      <c r="AR240" s="14">
        <f t="shared" si="120"/>
        <v>2.869101500309057E-4</v>
      </c>
      <c r="AS240" s="14">
        <f t="shared" si="121"/>
        <v>-1.2478114943688112E-2</v>
      </c>
      <c r="AT240" s="14">
        <f t="shared" si="122"/>
        <v>-2.6281669250577622E-2</v>
      </c>
      <c r="AU240" s="14">
        <f t="shared" si="123"/>
        <v>-1.6193044235727427E-2</v>
      </c>
      <c r="AV240" s="14">
        <f t="shared" si="124"/>
        <v>4.411059188027977E-3</v>
      </c>
      <c r="AW240" s="6"/>
      <c r="AX240" s="47"/>
      <c r="AY240" s="12"/>
      <c r="AZ240" s="14"/>
      <c r="BA240" s="14"/>
      <c r="BB240" s="14"/>
      <c r="BC240" s="14"/>
    </row>
    <row r="241" spans="1:55" x14ac:dyDescent="0.2">
      <c r="A241" s="6" t="s">
        <v>372</v>
      </c>
      <c r="B241" s="7">
        <v>436035</v>
      </c>
      <c r="C241" s="7">
        <v>285065</v>
      </c>
      <c r="D241" s="7">
        <v>88558</v>
      </c>
      <c r="E241" s="7">
        <v>67298</v>
      </c>
      <c r="F241" s="7">
        <v>-2440</v>
      </c>
      <c r="G241" s="7">
        <v>214787</v>
      </c>
      <c r="H241" s="7">
        <v>52701</v>
      </c>
      <c r="I241" s="7"/>
      <c r="J241" s="7"/>
      <c r="K241" s="11">
        <v>91</v>
      </c>
      <c r="L241" s="10">
        <f t="shared" si="97"/>
        <v>479159.34065934067</v>
      </c>
      <c r="M241" s="10">
        <f t="shared" si="101"/>
        <v>313258.24175824178</v>
      </c>
      <c r="N241" s="10">
        <f t="shared" si="102"/>
        <v>97316.483516483509</v>
      </c>
      <c r="O241" s="10">
        <f t="shared" si="103"/>
        <v>73953.846153846156</v>
      </c>
      <c r="P241" s="10">
        <f t="shared" si="104"/>
        <v>-2681.3186813186812</v>
      </c>
      <c r="Q241" s="10">
        <f t="shared" si="105"/>
        <v>236029.67032967033</v>
      </c>
      <c r="R241" s="10">
        <f t="shared" si="106"/>
        <v>57913.18681318681</v>
      </c>
      <c r="S241" s="13">
        <f t="shared" si="107"/>
        <v>13.079788473809886</v>
      </c>
      <c r="T241" s="13">
        <f t="shared" si="108"/>
        <v>12.65478318289342</v>
      </c>
      <c r="U241" s="14">
        <f t="shared" si="109"/>
        <v>11.485723663039579</v>
      </c>
      <c r="V241" s="14">
        <f t="shared" si="110"/>
        <v>11.211196476980462</v>
      </c>
      <c r="W241" s="14">
        <f t="shared" si="98"/>
        <v>12.371712797841322</v>
      </c>
      <c r="X241" s="14">
        <f t="shared" si="99"/>
        <v>10.966700389152734</v>
      </c>
      <c r="Y241" s="14">
        <f t="shared" si="100"/>
        <v>4.5108595065168497</v>
      </c>
      <c r="Z241">
        <v>233</v>
      </c>
      <c r="AA241" s="14">
        <f t="shared" si="111"/>
        <v>13.1248649141033</v>
      </c>
      <c r="AB241" s="14">
        <f t="shared" si="112"/>
        <v>12.674162392978328</v>
      </c>
      <c r="AC241" s="14">
        <f t="shared" si="113"/>
        <v>11.493957352181788</v>
      </c>
      <c r="AD241" s="14">
        <f t="shared" si="114"/>
        <v>11.404681969427569</v>
      </c>
      <c r="AE241" s="14">
        <f t="shared" si="115"/>
        <v>12.383305522063099</v>
      </c>
      <c r="AF241" s="14">
        <f t="shared" si="116"/>
        <v>10.886267973590314</v>
      </c>
      <c r="AG241" s="14">
        <f t="shared" si="117"/>
        <v>4.7772055011634675</v>
      </c>
      <c r="AH241">
        <f t="shared" si="125"/>
        <v>13.083882169614773</v>
      </c>
      <c r="AI241">
        <v>13.090681143346771</v>
      </c>
      <c r="AJ241">
        <v>12.652602668297437</v>
      </c>
      <c r="AK241">
        <v>11.501194358995351</v>
      </c>
      <c r="AL241">
        <v>11.26603476611553</v>
      </c>
      <c r="AM241">
        <v>12.381382096525224</v>
      </c>
      <c r="AN241">
        <v>10.996275943752648</v>
      </c>
      <c r="AO241">
        <v>4.5103894991039475</v>
      </c>
      <c r="AP241" s="14">
        <f t="shared" si="118"/>
        <v>-1.0892669536884725E-2</v>
      </c>
      <c r="AQ241" s="14">
        <f t="shared" si="119"/>
        <v>2.1805145959827854E-3</v>
      </c>
      <c r="AR241" s="14">
        <f t="shared" si="120"/>
        <v>-1.5470695955771774E-2</v>
      </c>
      <c r="AS241" s="14">
        <f t="shared" si="121"/>
        <v>-5.4838289135068052E-2</v>
      </c>
      <c r="AT241" s="14">
        <f t="shared" si="122"/>
        <v>-9.6692986839013173E-3</v>
      </c>
      <c r="AU241" s="14">
        <f t="shared" si="123"/>
        <v>-2.95755545999139E-2</v>
      </c>
      <c r="AV241" s="14">
        <f t="shared" si="124"/>
        <v>4.7000741290226244E-4</v>
      </c>
      <c r="AW241" s="6"/>
      <c r="AX241" s="47"/>
      <c r="AY241" s="11"/>
      <c r="AZ241" s="14"/>
      <c r="BA241" s="14"/>
      <c r="BB241" s="14"/>
      <c r="BC241" s="14"/>
    </row>
    <row r="242" spans="1:55" x14ac:dyDescent="0.2">
      <c r="A242" s="6" t="s">
        <v>373</v>
      </c>
      <c r="B242" s="8">
        <v>440203</v>
      </c>
      <c r="C242" s="8">
        <v>286386</v>
      </c>
      <c r="D242" s="8">
        <v>89904</v>
      </c>
      <c r="E242" s="8">
        <v>70458</v>
      </c>
      <c r="F242" s="8">
        <v>-4007</v>
      </c>
      <c r="G242" s="8">
        <v>220495</v>
      </c>
      <c r="H242" s="8">
        <v>53956</v>
      </c>
      <c r="I242" s="8"/>
      <c r="J242" s="8"/>
      <c r="K242" s="12">
        <v>91.1</v>
      </c>
      <c r="L242" s="10">
        <f t="shared" si="97"/>
        <v>483208.56201975851</v>
      </c>
      <c r="M242" s="10">
        <f t="shared" si="101"/>
        <v>314364.43468715699</v>
      </c>
      <c r="N242" s="10">
        <f t="shared" si="102"/>
        <v>98687.156970362252</v>
      </c>
      <c r="O242" s="10">
        <f t="shared" si="103"/>
        <v>77341.383095499463</v>
      </c>
      <c r="P242" s="10">
        <f t="shared" si="104"/>
        <v>-4398.4632272228328</v>
      </c>
      <c r="Q242" s="10">
        <f t="shared" si="105"/>
        <v>242036.22392974753</v>
      </c>
      <c r="R242" s="10">
        <f t="shared" si="106"/>
        <v>59227.222832052692</v>
      </c>
      <c r="S242" s="13">
        <f t="shared" si="107"/>
        <v>13.088203644857508</v>
      </c>
      <c r="T242" s="13">
        <f t="shared" si="108"/>
        <v>12.658308211914445</v>
      </c>
      <c r="U242" s="14">
        <f t="shared" si="109"/>
        <v>11.499710095074159</v>
      </c>
      <c r="V242" s="14">
        <f t="shared" si="110"/>
        <v>11.255984448315315</v>
      </c>
      <c r="W242" s="14">
        <f t="shared" si="98"/>
        <v>12.396842679597157</v>
      </c>
      <c r="X242" s="14">
        <f t="shared" si="99"/>
        <v>10.989136560311749</v>
      </c>
      <c r="Y242" s="14">
        <f t="shared" si="100"/>
        <v>4.5119578042659123</v>
      </c>
      <c r="Z242">
        <v>234</v>
      </c>
      <c r="AA242" s="14">
        <f t="shared" si="111"/>
        <v>13.130858536914543</v>
      </c>
      <c r="AB242" s="14">
        <f t="shared" si="112"/>
        <v>12.680173545950749</v>
      </c>
      <c r="AC242" s="14">
        <f t="shared" si="113"/>
        <v>11.500798842744208</v>
      </c>
      <c r="AD242" s="14">
        <f t="shared" si="114"/>
        <v>11.410307450957593</v>
      </c>
      <c r="AE242" s="14">
        <f t="shared" si="115"/>
        <v>12.388500567723817</v>
      </c>
      <c r="AF242" s="14">
        <f t="shared" si="116"/>
        <v>10.892625796299791</v>
      </c>
      <c r="AG242" s="14">
        <f t="shared" si="117"/>
        <v>4.7913405934743096</v>
      </c>
      <c r="AH242">
        <f t="shared" si="125"/>
        <v>13.09049152813712</v>
      </c>
      <c r="AI242">
        <v>13.095789240227507</v>
      </c>
      <c r="AJ242">
        <v>12.65813890842742</v>
      </c>
      <c r="AK242">
        <v>11.500573232295979</v>
      </c>
      <c r="AL242">
        <v>11.275295627338359</v>
      </c>
      <c r="AM242">
        <v>12.384442305119261</v>
      </c>
      <c r="AN242">
        <v>11.007842433503082</v>
      </c>
      <c r="AO242">
        <v>4.514294442090101</v>
      </c>
      <c r="AP242" s="14">
        <f t="shared" si="118"/>
        <v>-7.585595369999254E-3</v>
      </c>
      <c r="AQ242" s="14">
        <f t="shared" si="119"/>
        <v>1.6930348702537401E-4</v>
      </c>
      <c r="AR242" s="14">
        <f t="shared" si="120"/>
        <v>-8.631372218204092E-4</v>
      </c>
      <c r="AS242" s="14">
        <f t="shared" si="121"/>
        <v>-1.9311179023043579E-2</v>
      </c>
      <c r="AT242" s="14">
        <f t="shared" si="122"/>
        <v>1.2400374477895326E-2</v>
      </c>
      <c r="AU242" s="14">
        <f t="shared" si="123"/>
        <v>-1.8705873191333211E-2</v>
      </c>
      <c r="AV242" s="14">
        <f t="shared" si="124"/>
        <v>-2.336637824188692E-3</v>
      </c>
      <c r="AW242" s="6"/>
      <c r="AX242" s="47"/>
      <c r="AY242" s="12"/>
      <c r="AZ242" s="14"/>
      <c r="BA242" s="14"/>
      <c r="BB242" s="14"/>
      <c r="BC242" s="14"/>
    </row>
    <row r="243" spans="1:55" x14ac:dyDescent="0.2">
      <c r="A243" s="6" t="s">
        <v>374</v>
      </c>
      <c r="B243" s="7">
        <v>449241</v>
      </c>
      <c r="C243" s="7">
        <v>290625</v>
      </c>
      <c r="D243" s="7">
        <v>88915</v>
      </c>
      <c r="E243" s="7">
        <v>72690</v>
      </c>
      <c r="F243" s="7">
        <v>-5964</v>
      </c>
      <c r="G243" s="7">
        <v>221223</v>
      </c>
      <c r="H243" s="7">
        <v>55112</v>
      </c>
      <c r="I243" s="7"/>
      <c r="J243" s="7"/>
      <c r="K243" s="11">
        <v>92.1</v>
      </c>
      <c r="L243" s="10">
        <f t="shared" si="97"/>
        <v>487775.24429967429</v>
      </c>
      <c r="M243" s="10">
        <f t="shared" si="101"/>
        <v>315553.74592833879</v>
      </c>
      <c r="N243" s="10">
        <f t="shared" si="102"/>
        <v>96541.802388707933</v>
      </c>
      <c r="O243" s="10">
        <f t="shared" si="103"/>
        <v>78925.081433224754</v>
      </c>
      <c r="P243" s="10">
        <f t="shared" si="104"/>
        <v>-6475.5700325732905</v>
      </c>
      <c r="Q243" s="10">
        <f t="shared" si="105"/>
        <v>240198.69706840391</v>
      </c>
      <c r="R243" s="10">
        <f t="shared" si="106"/>
        <v>59839.305103148756</v>
      </c>
      <c r="S243" s="13">
        <f t="shared" si="107"/>
        <v>13.097610013782983</v>
      </c>
      <c r="T243" s="13">
        <f t="shared" si="108"/>
        <v>12.662084298050589</v>
      </c>
      <c r="U243" s="14">
        <f t="shared" si="109"/>
        <v>11.477731378904592</v>
      </c>
      <c r="V243" s="14">
        <f t="shared" si="110"/>
        <v>11.276254345205512</v>
      </c>
      <c r="W243" s="14">
        <f t="shared" si="98"/>
        <v>12.389221764251959</v>
      </c>
      <c r="X243" s="14">
        <f t="shared" si="99"/>
        <v>10.999417999999862</v>
      </c>
      <c r="Y243" s="14">
        <f t="shared" si="100"/>
        <v>4.5228749432612609</v>
      </c>
      <c r="Z243">
        <v>235</v>
      </c>
      <c r="AA243" s="14">
        <f t="shared" si="111"/>
        <v>13.136852159725787</v>
      </c>
      <c r="AB243" s="14">
        <f t="shared" si="112"/>
        <v>12.686184698923169</v>
      </c>
      <c r="AC243" s="14">
        <f t="shared" si="113"/>
        <v>11.507640333306629</v>
      </c>
      <c r="AD243" s="14">
        <f t="shared" si="114"/>
        <v>11.415932932487618</v>
      </c>
      <c r="AE243" s="14">
        <f t="shared" si="115"/>
        <v>12.393695613384535</v>
      </c>
      <c r="AF243" s="14">
        <f t="shared" si="116"/>
        <v>10.89898361900927</v>
      </c>
      <c r="AG243" s="14">
        <f t="shared" si="117"/>
        <v>4.8054756857851517</v>
      </c>
      <c r="AH243">
        <f t="shared" si="125"/>
        <v>13.096336845537795</v>
      </c>
      <c r="AI243">
        <v>13.101074042809591</v>
      </c>
      <c r="AJ243">
        <v>12.663816609794114</v>
      </c>
      <c r="AK243">
        <v>11.500024551755812</v>
      </c>
      <c r="AL243">
        <v>11.285315862666653</v>
      </c>
      <c r="AM243">
        <v>12.387743179181317</v>
      </c>
      <c r="AN243">
        <v>11.018986256738977</v>
      </c>
      <c r="AO243">
        <v>4.5181712117275392</v>
      </c>
      <c r="AP243" s="14">
        <f t="shared" si="118"/>
        <v>-3.4640290266079177E-3</v>
      </c>
      <c r="AQ243" s="14">
        <f t="shared" si="119"/>
        <v>-1.7323117435257274E-3</v>
      </c>
      <c r="AR243" s="14">
        <f t="shared" si="120"/>
        <v>-2.2293172851220788E-2</v>
      </c>
      <c r="AS243" s="14">
        <f t="shared" si="121"/>
        <v>-9.0615174611414773E-3</v>
      </c>
      <c r="AT243" s="14">
        <f t="shared" si="122"/>
        <v>1.4785850706413584E-3</v>
      </c>
      <c r="AU243" s="14">
        <f t="shared" si="123"/>
        <v>-1.9568256739114886E-2</v>
      </c>
      <c r="AV243" s="14">
        <f t="shared" si="124"/>
        <v>4.7037315337217223E-3</v>
      </c>
      <c r="AW243" s="6"/>
      <c r="AX243" s="47"/>
      <c r="AY243" s="11"/>
      <c r="AZ243" s="14"/>
      <c r="BA243" s="14"/>
      <c r="BB243" s="14"/>
      <c r="BC243" s="14"/>
    </row>
    <row r="244" spans="1:55" x14ac:dyDescent="0.2">
      <c r="A244" s="6" t="s">
        <v>375</v>
      </c>
      <c r="B244" s="8">
        <v>454857</v>
      </c>
      <c r="C244" s="8">
        <v>291686</v>
      </c>
      <c r="D244" s="8">
        <v>91720</v>
      </c>
      <c r="E244" s="8">
        <v>73634</v>
      </c>
      <c r="F244" s="8">
        <v>-12595</v>
      </c>
      <c r="G244" s="8">
        <v>224494</v>
      </c>
      <c r="H244" s="8">
        <v>55407</v>
      </c>
      <c r="I244" s="8"/>
      <c r="J244" s="8"/>
      <c r="K244" s="12">
        <v>92.7</v>
      </c>
      <c r="L244" s="10">
        <f t="shared" si="97"/>
        <v>490676.37540453073</v>
      </c>
      <c r="M244" s="10">
        <f t="shared" si="101"/>
        <v>314655.87918015104</v>
      </c>
      <c r="N244" s="10">
        <f t="shared" si="102"/>
        <v>98942.826321467102</v>
      </c>
      <c r="O244" s="10">
        <f t="shared" si="103"/>
        <v>79432.578209277242</v>
      </c>
      <c r="P244" s="10">
        <f t="shared" si="104"/>
        <v>-13586.839266450917</v>
      </c>
      <c r="Q244" s="10">
        <f t="shared" si="105"/>
        <v>242172.59978425025</v>
      </c>
      <c r="R244" s="10">
        <f t="shared" si="106"/>
        <v>59770.226537216826</v>
      </c>
      <c r="S244" s="13">
        <f t="shared" si="107"/>
        <v>13.103540076236978</v>
      </c>
      <c r="T244" s="13">
        <f t="shared" si="108"/>
        <v>12.659234873605408</v>
      </c>
      <c r="U244" s="14">
        <f t="shared" si="109"/>
        <v>11.502297450388122</v>
      </c>
      <c r="V244" s="14">
        <f t="shared" si="110"/>
        <v>11.282663867985924</v>
      </c>
      <c r="W244" s="14">
        <f t="shared" si="98"/>
        <v>12.397405973165673</v>
      </c>
      <c r="X244" s="14">
        <f t="shared" si="99"/>
        <v>10.998262931960303</v>
      </c>
      <c r="Y244" s="14">
        <f t="shared" si="100"/>
        <v>4.5293684725718091</v>
      </c>
      <c r="Z244">
        <v>236</v>
      </c>
      <c r="AA244" s="14">
        <f t="shared" si="111"/>
        <v>13.14284578253703</v>
      </c>
      <c r="AB244" s="14">
        <f t="shared" si="112"/>
        <v>12.692195851895589</v>
      </c>
      <c r="AC244" s="14">
        <f t="shared" si="113"/>
        <v>11.514481823869051</v>
      </c>
      <c r="AD244" s="14">
        <f t="shared" si="114"/>
        <v>11.421558414017641</v>
      </c>
      <c r="AE244" s="14">
        <f t="shared" si="115"/>
        <v>12.398890659045255</v>
      </c>
      <c r="AF244" s="14">
        <f t="shared" si="116"/>
        <v>10.905341441718749</v>
      </c>
      <c r="AG244" s="14">
        <f t="shared" si="117"/>
        <v>4.8196107780959947</v>
      </c>
      <c r="AH244">
        <f t="shared" si="125"/>
        <v>13.103226491176372</v>
      </c>
      <c r="AI244">
        <v>13.106489644408862</v>
      </c>
      <c r="AJ244">
        <v>12.669593555714362</v>
      </c>
      <c r="AK244">
        <v>11.499569251929724</v>
      </c>
      <c r="AL244">
        <v>11.295963272727406</v>
      </c>
      <c r="AM244">
        <v>12.391261935232288</v>
      </c>
      <c r="AN244">
        <v>11.029572229621786</v>
      </c>
      <c r="AO244">
        <v>4.522026283057877</v>
      </c>
      <c r="AP244" s="14">
        <f t="shared" si="118"/>
        <v>-2.949568171883854E-3</v>
      </c>
      <c r="AQ244" s="14">
        <f t="shared" si="119"/>
        <v>-1.0358682108954298E-2</v>
      </c>
      <c r="AR244" s="14">
        <f t="shared" si="120"/>
        <v>2.7281984583975571E-3</v>
      </c>
      <c r="AS244" s="14">
        <f t="shared" si="121"/>
        <v>-1.3299404741481169E-2</v>
      </c>
      <c r="AT244" s="14">
        <f t="shared" si="122"/>
        <v>6.1440379333852491E-3</v>
      </c>
      <c r="AU244" s="14">
        <f t="shared" si="123"/>
        <v>-3.1309297661483271E-2</v>
      </c>
      <c r="AV244" s="14">
        <f t="shared" si="124"/>
        <v>7.3421895139320625E-3</v>
      </c>
      <c r="AW244" s="6"/>
      <c r="AX244" s="47"/>
      <c r="AY244" s="12"/>
      <c r="AZ244" s="14"/>
      <c r="BA244" s="14"/>
      <c r="BB244" s="14"/>
      <c r="BC244" s="14"/>
    </row>
    <row r="245" spans="1:55" x14ac:dyDescent="0.2">
      <c r="A245" s="6" t="s">
        <v>376</v>
      </c>
      <c r="B245" s="7">
        <v>459591</v>
      </c>
      <c r="C245" s="7">
        <v>295719</v>
      </c>
      <c r="D245" s="7">
        <v>92170</v>
      </c>
      <c r="E245" s="7">
        <v>76084</v>
      </c>
      <c r="F245" s="7">
        <v>-6460</v>
      </c>
      <c r="G245" s="7">
        <v>226678</v>
      </c>
      <c r="H245" s="7">
        <v>56357</v>
      </c>
      <c r="I245" s="7"/>
      <c r="J245" s="7"/>
      <c r="K245" s="11">
        <v>92.9</v>
      </c>
      <c r="L245" s="10">
        <f t="shared" si="97"/>
        <v>494715.82346609252</v>
      </c>
      <c r="M245" s="10">
        <f t="shared" si="101"/>
        <v>318319.69860064582</v>
      </c>
      <c r="N245" s="10">
        <f t="shared" si="102"/>
        <v>99214.208826695365</v>
      </c>
      <c r="O245" s="10">
        <f t="shared" si="103"/>
        <v>81898.815931108707</v>
      </c>
      <c r="P245" s="10">
        <f t="shared" si="104"/>
        <v>-6953.7136706135625</v>
      </c>
      <c r="Q245" s="10">
        <f t="shared" si="105"/>
        <v>244002.15285252957</v>
      </c>
      <c r="R245" s="10">
        <f t="shared" si="106"/>
        <v>60664.155005382127</v>
      </c>
      <c r="S245" s="13">
        <f t="shared" si="107"/>
        <v>13.111738782687871</v>
      </c>
      <c r="T245" s="13">
        <f t="shared" si="108"/>
        <v>12.67081149825645</v>
      </c>
      <c r="U245" s="14">
        <f t="shared" si="109"/>
        <v>11.505036517156009</v>
      </c>
      <c r="V245" s="14">
        <f t="shared" si="110"/>
        <v>11.313239812241029</v>
      </c>
      <c r="W245" s="14">
        <f t="shared" si="98"/>
        <v>12.40493232740252</v>
      </c>
      <c r="X245" s="14">
        <f t="shared" si="99"/>
        <v>11.013108275523592</v>
      </c>
      <c r="Y245" s="14">
        <f t="shared" si="100"/>
        <v>4.5315236458197932</v>
      </c>
      <c r="Z245">
        <v>237</v>
      </c>
      <c r="AA245" s="14">
        <f t="shared" si="111"/>
        <v>13.148839405348275</v>
      </c>
      <c r="AB245" s="14">
        <f t="shared" si="112"/>
        <v>12.69820700486801</v>
      </c>
      <c r="AC245" s="14">
        <f t="shared" si="113"/>
        <v>11.521323314431472</v>
      </c>
      <c r="AD245" s="14">
        <f t="shared" si="114"/>
        <v>11.427183895547664</v>
      </c>
      <c r="AE245" s="14">
        <f t="shared" si="115"/>
        <v>12.404085704705974</v>
      </c>
      <c r="AF245" s="14">
        <f t="shared" si="116"/>
        <v>10.911699264428227</v>
      </c>
      <c r="AG245" s="14">
        <f t="shared" si="117"/>
        <v>4.8337458704068368</v>
      </c>
      <c r="AH245">
        <f t="shared" si="125"/>
        <v>13.110318639512229</v>
      </c>
      <c r="AI245">
        <v>13.111987973323021</v>
      </c>
      <c r="AJ245">
        <v>12.675426446810167</v>
      </c>
      <c r="AK245">
        <v>11.499214334139561</v>
      </c>
      <c r="AL245">
        <v>11.307099994699199</v>
      </c>
      <c r="AM245">
        <v>12.394976713908742</v>
      </c>
      <c r="AN245">
        <v>11.039452938152506</v>
      </c>
      <c r="AO245">
        <v>4.5258690709549381</v>
      </c>
      <c r="AP245" s="14">
        <f t="shared" si="118"/>
        <v>-2.49190635150498E-4</v>
      </c>
      <c r="AQ245" s="14">
        <f t="shared" si="119"/>
        <v>-4.6149485537174684E-3</v>
      </c>
      <c r="AR245" s="14">
        <f t="shared" si="120"/>
        <v>5.8221830164484345E-3</v>
      </c>
      <c r="AS245" s="14">
        <f t="shared" si="121"/>
        <v>6.1398175418307943E-3</v>
      </c>
      <c r="AT245" s="14">
        <f t="shared" si="122"/>
        <v>9.9556134937781593E-3</v>
      </c>
      <c r="AU245" s="14">
        <f t="shared" si="123"/>
        <v>-2.634466262891344E-2</v>
      </c>
      <c r="AV245" s="14">
        <f t="shared" si="124"/>
        <v>5.6545748648550997E-3</v>
      </c>
      <c r="AW245" s="6"/>
      <c r="AX245" s="47"/>
      <c r="AY245" s="11"/>
      <c r="AZ245" s="14"/>
      <c r="BA245" s="14"/>
      <c r="BB245" s="14"/>
      <c r="BC245" s="14"/>
    </row>
    <row r="246" spans="1:55" x14ac:dyDescent="0.2">
      <c r="A246" s="6" t="s">
        <v>377</v>
      </c>
      <c r="B246" s="8">
        <v>463641</v>
      </c>
      <c r="C246" s="8">
        <v>298561</v>
      </c>
      <c r="D246" s="8">
        <v>91479</v>
      </c>
      <c r="E246" s="8">
        <v>76213</v>
      </c>
      <c r="F246" s="8">
        <v>-6443</v>
      </c>
      <c r="G246" s="8">
        <v>224113</v>
      </c>
      <c r="H246" s="8">
        <v>57119</v>
      </c>
      <c r="I246" s="8"/>
      <c r="J246" s="8"/>
      <c r="K246" s="12">
        <v>93.1</v>
      </c>
      <c r="L246" s="10">
        <f t="shared" si="97"/>
        <v>498003.22234156821</v>
      </c>
      <c r="M246" s="10">
        <f t="shared" si="101"/>
        <v>320688.50698174007</v>
      </c>
      <c r="N246" s="10">
        <f t="shared" si="102"/>
        <v>98258.861439312575</v>
      </c>
      <c r="O246" s="10">
        <f t="shared" si="103"/>
        <v>81861.439312567134</v>
      </c>
      <c r="P246" s="10">
        <f t="shared" si="104"/>
        <v>-6920.5155746509135</v>
      </c>
      <c r="Q246" s="10">
        <f t="shared" si="105"/>
        <v>240722.87862513427</v>
      </c>
      <c r="R246" s="10">
        <f t="shared" si="106"/>
        <v>61352.309344790548</v>
      </c>
      <c r="S246" s="13">
        <f t="shared" si="107"/>
        <v>13.118361826551254</v>
      </c>
      <c r="T246" s="13">
        <f t="shared" si="108"/>
        <v>12.678225547751081</v>
      </c>
      <c r="U246" s="14">
        <f t="shared" si="109"/>
        <v>11.495360718430925</v>
      </c>
      <c r="V246" s="14">
        <f t="shared" si="110"/>
        <v>11.312783332503196</v>
      </c>
      <c r="W246" s="14">
        <f t="shared" si="98"/>
        <v>12.39140166962863</v>
      </c>
      <c r="X246" s="14">
        <f t="shared" si="99"/>
        <v>11.024388091562486</v>
      </c>
      <c r="Y246" s="14">
        <f t="shared" si="100"/>
        <v>4.5336741842830213</v>
      </c>
      <c r="Z246">
        <v>238</v>
      </c>
      <c r="AA246" s="14">
        <f t="shared" si="111"/>
        <v>13.154833028159517</v>
      </c>
      <c r="AB246" s="14">
        <f t="shared" si="112"/>
        <v>12.70421815784043</v>
      </c>
      <c r="AC246" s="14">
        <f t="shared" si="113"/>
        <v>11.528164804993892</v>
      </c>
      <c r="AD246" s="14">
        <f t="shared" si="114"/>
        <v>11.432809377077689</v>
      </c>
      <c r="AE246" s="14">
        <f t="shared" si="115"/>
        <v>12.409280750366694</v>
      </c>
      <c r="AF246" s="14">
        <f t="shared" si="116"/>
        <v>10.918057087137704</v>
      </c>
      <c r="AG246" s="14">
        <f t="shared" si="117"/>
        <v>4.8478809627176789</v>
      </c>
      <c r="AH246">
        <f t="shared" si="125"/>
        <v>13.116969629191505</v>
      </c>
      <c r="AI246">
        <v>13.117519114369662</v>
      </c>
      <c r="AJ246">
        <v>12.681265509527215</v>
      </c>
      <c r="AK246">
        <v>11.498968504831202</v>
      </c>
      <c r="AL246">
        <v>11.318579853632651</v>
      </c>
      <c r="AM246">
        <v>12.398869495870954</v>
      </c>
      <c r="AN246">
        <v>11.048461400021091</v>
      </c>
      <c r="AO246">
        <v>4.529713579160993</v>
      </c>
      <c r="AP246" s="14">
        <f t="shared" si="118"/>
        <v>8.4271218159237549E-4</v>
      </c>
      <c r="AQ246" s="14">
        <f t="shared" si="119"/>
        <v>-3.0399617761336373E-3</v>
      </c>
      <c r="AR246" s="14">
        <f t="shared" si="120"/>
        <v>-3.6077864002770355E-3</v>
      </c>
      <c r="AS246" s="14">
        <f t="shared" si="121"/>
        <v>-5.7965211294543906E-3</v>
      </c>
      <c r="AT246" s="14">
        <f t="shared" si="122"/>
        <v>-7.467826242324449E-3</v>
      </c>
      <c r="AU246" s="14">
        <f t="shared" si="123"/>
        <v>-2.407330845860578E-2</v>
      </c>
      <c r="AV246" s="14">
        <f t="shared" si="124"/>
        <v>3.9606051220282268E-3</v>
      </c>
      <c r="AW246" s="6"/>
      <c r="AX246" s="47"/>
      <c r="AY246" s="12"/>
      <c r="AZ246" s="14"/>
      <c r="BA246" s="14"/>
      <c r="BB246" s="14"/>
      <c r="BC246" s="14"/>
    </row>
    <row r="247" spans="1:55" x14ac:dyDescent="0.2">
      <c r="A247" s="6" t="s">
        <v>378</v>
      </c>
      <c r="B247" s="7">
        <v>468959</v>
      </c>
      <c r="C247" s="7">
        <v>300669</v>
      </c>
      <c r="D247" s="7">
        <v>93494</v>
      </c>
      <c r="E247" s="7">
        <v>77831</v>
      </c>
      <c r="F247" s="7">
        <v>-6788</v>
      </c>
      <c r="G247" s="7">
        <v>225633</v>
      </c>
      <c r="H247" s="7">
        <v>56676</v>
      </c>
      <c r="I247" s="7"/>
      <c r="J247" s="7"/>
      <c r="K247" s="11">
        <v>93.7</v>
      </c>
      <c r="L247" s="10">
        <f t="shared" si="97"/>
        <v>500489.86125933827</v>
      </c>
      <c r="M247" s="10">
        <f t="shared" si="101"/>
        <v>320884.7385272145</v>
      </c>
      <c r="N247" s="10">
        <f t="shared" si="102"/>
        <v>99780.149413020277</v>
      </c>
      <c r="O247" s="10">
        <f t="shared" si="103"/>
        <v>83064.034151547487</v>
      </c>
      <c r="P247" s="10">
        <f t="shared" si="104"/>
        <v>-7244.3970117395938</v>
      </c>
      <c r="Q247" s="10">
        <f t="shared" si="105"/>
        <v>240803.62860192102</v>
      </c>
      <c r="R247" s="10">
        <f t="shared" si="106"/>
        <v>60486.659551760938</v>
      </c>
      <c r="S247" s="13">
        <f t="shared" si="107"/>
        <v>13.123342620308133</v>
      </c>
      <c r="T247" s="13">
        <f t="shared" si="108"/>
        <v>12.678837267622404</v>
      </c>
      <c r="U247" s="14">
        <f t="shared" si="109"/>
        <v>11.510724538838444</v>
      </c>
      <c r="V247" s="14">
        <f t="shared" si="110"/>
        <v>11.327367085130604</v>
      </c>
      <c r="W247" s="14">
        <f t="shared" si="98"/>
        <v>12.391737061248122</v>
      </c>
      <c r="X247" s="14">
        <f t="shared" si="99"/>
        <v>11.010178116427833</v>
      </c>
      <c r="Y247" s="14">
        <f t="shared" si="100"/>
        <v>4.5400981892443761</v>
      </c>
      <c r="Z247">
        <v>239</v>
      </c>
      <c r="AA247" s="14">
        <f t="shared" si="111"/>
        <v>13.160826650970762</v>
      </c>
      <c r="AB247" s="14">
        <f t="shared" si="112"/>
        <v>12.710229310812849</v>
      </c>
      <c r="AC247" s="14">
        <f t="shared" si="113"/>
        <v>11.535006295556315</v>
      </c>
      <c r="AD247" s="14">
        <f t="shared" si="114"/>
        <v>11.438434858607712</v>
      </c>
      <c r="AE247" s="14">
        <f t="shared" si="115"/>
        <v>12.414475796027412</v>
      </c>
      <c r="AF247" s="14">
        <f t="shared" si="116"/>
        <v>10.924414909847183</v>
      </c>
      <c r="AG247" s="14">
        <f t="shared" si="117"/>
        <v>4.862016055028521</v>
      </c>
      <c r="AH247">
        <f t="shared" si="125"/>
        <v>13.123338929299985</v>
      </c>
      <c r="AI247">
        <v>13.123032996622229</v>
      </c>
      <c r="AJ247">
        <v>12.687058085968342</v>
      </c>
      <c r="AK247">
        <v>11.498844109314913</v>
      </c>
      <c r="AL247">
        <v>11.330260511964342</v>
      </c>
      <c r="AM247">
        <v>12.402928484037636</v>
      </c>
      <c r="AN247">
        <v>11.056414167503357</v>
      </c>
      <c r="AO247">
        <v>4.5335773455276032</v>
      </c>
      <c r="AP247" s="14">
        <f t="shared" si="118"/>
        <v>3.0962368590436995E-4</v>
      </c>
      <c r="AQ247" s="14">
        <f t="shared" si="119"/>
        <v>-8.2208183459382411E-3</v>
      </c>
      <c r="AR247" s="14">
        <f t="shared" si="120"/>
        <v>1.1880429523531078E-2</v>
      </c>
      <c r="AS247" s="14">
        <f t="shared" si="121"/>
        <v>-2.8934268337383884E-3</v>
      </c>
      <c r="AT247" s="14">
        <f t="shared" si="122"/>
        <v>-1.1191422789513794E-2</v>
      </c>
      <c r="AU247" s="14">
        <f t="shared" si="123"/>
        <v>-4.6236051075524642E-2</v>
      </c>
      <c r="AV247" s="14">
        <f t="shared" si="124"/>
        <v>6.5208437167729727E-3</v>
      </c>
      <c r="AW247" s="6"/>
      <c r="AX247" s="47"/>
      <c r="AY247" s="11"/>
      <c r="AZ247" s="14"/>
      <c r="BA247" s="14"/>
      <c r="BB247" s="14"/>
      <c r="BC247" s="14"/>
    </row>
    <row r="248" spans="1:55" x14ac:dyDescent="0.2">
      <c r="A248" s="6" t="s">
        <v>379</v>
      </c>
      <c r="B248" s="8">
        <v>470817</v>
      </c>
      <c r="C248" s="8">
        <v>303033</v>
      </c>
      <c r="D248" s="8">
        <v>93056</v>
      </c>
      <c r="E248" s="8">
        <v>79660</v>
      </c>
      <c r="F248" s="8">
        <v>-9242</v>
      </c>
      <c r="G248" s="8">
        <v>227250</v>
      </c>
      <c r="H248" s="8">
        <v>57710</v>
      </c>
      <c r="I248" s="8"/>
      <c r="J248" s="8"/>
      <c r="K248" s="12">
        <v>93.5</v>
      </c>
      <c r="L248" s="10">
        <f t="shared" si="97"/>
        <v>503547.59358288773</v>
      </c>
      <c r="M248" s="10">
        <f t="shared" si="101"/>
        <v>324099.46524064173</v>
      </c>
      <c r="N248" s="10">
        <f t="shared" si="102"/>
        <v>99525.133689839568</v>
      </c>
      <c r="O248" s="10">
        <f t="shared" si="103"/>
        <v>85197.860962566847</v>
      </c>
      <c r="P248" s="10">
        <f t="shared" si="104"/>
        <v>-9884.4919786096252</v>
      </c>
      <c r="Q248" s="10">
        <f t="shared" si="105"/>
        <v>243048.128342246</v>
      </c>
      <c r="R248" s="10">
        <f t="shared" si="106"/>
        <v>61721.925133689838</v>
      </c>
      <c r="S248" s="13">
        <f t="shared" si="107"/>
        <v>13.129433512160865</v>
      </c>
      <c r="T248" s="13">
        <f t="shared" si="108"/>
        <v>12.688805739145685</v>
      </c>
      <c r="U248" s="14">
        <f t="shared" si="109"/>
        <v>11.508165491146586</v>
      </c>
      <c r="V248" s="14">
        <f t="shared" si="110"/>
        <v>11.352731606429085</v>
      </c>
      <c r="W248" s="14">
        <f t="shared" si="98"/>
        <v>12.401014761733176</v>
      </c>
      <c r="X248" s="14">
        <f t="shared" si="99"/>
        <v>11.030394497398461</v>
      </c>
      <c r="Y248" s="14">
        <f t="shared" si="100"/>
        <v>4.5379614362946414</v>
      </c>
      <c r="Z248">
        <v>240</v>
      </c>
      <c r="AA248" s="14">
        <f t="shared" si="111"/>
        <v>13.166820273782005</v>
      </c>
      <c r="AB248" s="14">
        <f t="shared" si="112"/>
        <v>12.716240463785269</v>
      </c>
      <c r="AC248" s="14">
        <f t="shared" si="113"/>
        <v>11.541847786118735</v>
      </c>
      <c r="AD248" s="14">
        <f t="shared" si="114"/>
        <v>11.444060340137737</v>
      </c>
      <c r="AE248" s="14">
        <f t="shared" si="115"/>
        <v>12.419670841688131</v>
      </c>
      <c r="AF248" s="14">
        <f t="shared" si="116"/>
        <v>10.930772732556662</v>
      </c>
      <c r="AG248" s="14">
        <f t="shared" si="117"/>
        <v>4.8761511473393631</v>
      </c>
      <c r="AH248">
        <f t="shared" si="125"/>
        <v>13.12939262118079</v>
      </c>
      <c r="AI248">
        <v>13.128480075849279</v>
      </c>
      <c r="AJ248">
        <v>12.692749618260276</v>
      </c>
      <c r="AK248">
        <v>11.498851238034456</v>
      </c>
      <c r="AL248">
        <v>11.341996009305147</v>
      </c>
      <c r="AM248">
        <v>12.407137213936092</v>
      </c>
      <c r="AN248">
        <v>11.063112747057327</v>
      </c>
      <c r="AO248">
        <v>4.537480383284529</v>
      </c>
      <c r="AP248" s="14">
        <f t="shared" si="118"/>
        <v>9.5343631158684161E-4</v>
      </c>
      <c r="AQ248" s="14">
        <f t="shared" si="119"/>
        <v>-3.9438791145904872E-3</v>
      </c>
      <c r="AR248" s="14">
        <f t="shared" si="120"/>
        <v>9.3142531121301886E-3</v>
      </c>
      <c r="AS248" s="14">
        <f t="shared" si="121"/>
        <v>1.0735597123938234E-2</v>
      </c>
      <c r="AT248" s="14">
        <f t="shared" si="122"/>
        <v>-6.1224522029164063E-3</v>
      </c>
      <c r="AU248" s="14">
        <f t="shared" si="123"/>
        <v>-3.2718249658865162E-2</v>
      </c>
      <c r="AV248" s="14">
        <f t="shared" si="124"/>
        <v>4.8105301011247548E-4</v>
      </c>
      <c r="AW248" s="6"/>
      <c r="AX248" s="47"/>
      <c r="AY248" s="12"/>
      <c r="AZ248" s="14"/>
      <c r="BA248" s="14"/>
      <c r="BB248" s="14"/>
      <c r="BC248" s="14"/>
    </row>
    <row r="249" spans="1:55" x14ac:dyDescent="0.2">
      <c r="A249" s="6" t="s">
        <v>380</v>
      </c>
      <c r="B249" s="7">
        <v>473838</v>
      </c>
      <c r="C249" s="7">
        <v>303663</v>
      </c>
      <c r="D249" s="7">
        <v>92977</v>
      </c>
      <c r="E249" s="7">
        <v>81458</v>
      </c>
      <c r="F249" s="7">
        <v>-11351</v>
      </c>
      <c r="G249" s="7">
        <v>231829</v>
      </c>
      <c r="H249" s="7">
        <v>57096</v>
      </c>
      <c r="I249" s="7"/>
      <c r="J249" s="7"/>
      <c r="K249" s="11">
        <v>93.6</v>
      </c>
      <c r="L249" s="10">
        <f t="shared" si="97"/>
        <v>506237.1794871795</v>
      </c>
      <c r="M249" s="10">
        <f t="shared" si="101"/>
        <v>324426.28205128206</v>
      </c>
      <c r="N249" s="10">
        <f t="shared" si="102"/>
        <v>99334.401709401718</v>
      </c>
      <c r="O249" s="10">
        <f t="shared" si="103"/>
        <v>87027.777777777781</v>
      </c>
      <c r="P249" s="10">
        <f t="shared" si="104"/>
        <v>-12127.136752136752</v>
      </c>
      <c r="Q249" s="10">
        <f t="shared" si="105"/>
        <v>247680.55555555556</v>
      </c>
      <c r="R249" s="10">
        <f t="shared" si="106"/>
        <v>61000.000000000007</v>
      </c>
      <c r="S249" s="13">
        <f t="shared" si="107"/>
        <v>13.134760572612448</v>
      </c>
      <c r="T249" s="13">
        <f t="shared" si="108"/>
        <v>12.689813615362382</v>
      </c>
      <c r="U249" s="14">
        <f t="shared" si="109"/>
        <v>11.506247232225368</v>
      </c>
      <c r="V249" s="14">
        <f t="shared" si="110"/>
        <v>11.373982631478219</v>
      </c>
      <c r="W249" s="14">
        <f t="shared" si="98"/>
        <v>12.419895112418596</v>
      </c>
      <c r="X249" s="14">
        <f t="shared" si="99"/>
        <v>11.018629143155449</v>
      </c>
      <c r="Y249" s="14">
        <f t="shared" si="100"/>
        <v>4.5390303834835466</v>
      </c>
      <c r="Z249">
        <v>241</v>
      </c>
      <c r="AA249" s="14">
        <f t="shared" si="111"/>
        <v>13.172813896593249</v>
      </c>
      <c r="AB249" s="14">
        <f t="shared" si="112"/>
        <v>12.722251616757688</v>
      </c>
      <c r="AC249" s="14">
        <f t="shared" si="113"/>
        <v>11.548689276681156</v>
      </c>
      <c r="AD249" s="14">
        <f t="shared" si="114"/>
        <v>11.44968582166776</v>
      </c>
      <c r="AE249" s="14">
        <f t="shared" si="115"/>
        <v>12.424865887348851</v>
      </c>
      <c r="AF249" s="14">
        <f t="shared" si="116"/>
        <v>10.93713055526614</v>
      </c>
      <c r="AG249" s="14">
        <f t="shared" si="117"/>
        <v>4.8902862396502051</v>
      </c>
      <c r="AH249">
        <f t="shared" si="125"/>
        <v>13.135307960958883</v>
      </c>
      <c r="AI249">
        <v>13.133811001334172</v>
      </c>
      <c r="AJ249">
        <v>12.698280410518276</v>
      </c>
      <c r="AK249">
        <v>11.499007406702049</v>
      </c>
      <c r="AL249">
        <v>11.353638576874166</v>
      </c>
      <c r="AM249">
        <v>12.411472226454384</v>
      </c>
      <c r="AN249">
        <v>11.068329747609102</v>
      </c>
      <c r="AO249">
        <v>4.5414467811888546</v>
      </c>
      <c r="AP249" s="14">
        <f t="shared" si="118"/>
        <v>9.4957127827655086E-4</v>
      </c>
      <c r="AQ249" s="14">
        <f t="shared" si="119"/>
        <v>-8.4667951558934362E-3</v>
      </c>
      <c r="AR249" s="14">
        <f t="shared" si="120"/>
        <v>7.2398255233192543E-3</v>
      </c>
      <c r="AS249" s="14">
        <f t="shared" si="121"/>
        <v>2.0344054604052531E-2</v>
      </c>
      <c r="AT249" s="14">
        <f t="shared" si="122"/>
        <v>8.4228859642117015E-3</v>
      </c>
      <c r="AU249" s="14">
        <f t="shared" si="123"/>
        <v>-4.9700604453652986E-2</v>
      </c>
      <c r="AV249" s="14">
        <f t="shared" si="124"/>
        <v>-2.4163977053079932E-3</v>
      </c>
      <c r="AW249" s="6"/>
      <c r="AX249" s="47"/>
      <c r="AY249" s="11"/>
      <c r="AZ249" s="14"/>
      <c r="BA249" s="14"/>
      <c r="BB249" s="14"/>
      <c r="BC249" s="14"/>
    </row>
    <row r="250" spans="1:55" x14ac:dyDescent="0.2">
      <c r="A250" s="6" t="s">
        <v>381</v>
      </c>
      <c r="B250" s="8">
        <v>480944</v>
      </c>
      <c r="C250" s="8">
        <v>306768</v>
      </c>
      <c r="D250" s="8">
        <v>93194</v>
      </c>
      <c r="E250" s="8">
        <v>82581</v>
      </c>
      <c r="F250" s="8">
        <v>-4445</v>
      </c>
      <c r="G250" s="8">
        <v>231393</v>
      </c>
      <c r="H250" s="8">
        <v>58263</v>
      </c>
      <c r="I250" s="8"/>
      <c r="J250" s="8"/>
      <c r="K250" s="12">
        <v>94.3</v>
      </c>
      <c r="L250" s="10">
        <f t="shared" si="97"/>
        <v>510014.84623541887</v>
      </c>
      <c r="M250" s="10">
        <f t="shared" si="101"/>
        <v>325310.71049840935</v>
      </c>
      <c r="N250" s="10">
        <f t="shared" si="102"/>
        <v>98827.147401908805</v>
      </c>
      <c r="O250" s="10">
        <f t="shared" si="103"/>
        <v>87572.640509013785</v>
      </c>
      <c r="P250" s="10">
        <f t="shared" si="104"/>
        <v>-4713.6797454931075</v>
      </c>
      <c r="Q250" s="10">
        <f t="shared" si="105"/>
        <v>245379.6394485684</v>
      </c>
      <c r="R250" s="10">
        <f t="shared" si="106"/>
        <v>61784.7295864263</v>
      </c>
      <c r="S250" s="13">
        <f t="shared" si="107"/>
        <v>13.142195114542341</v>
      </c>
      <c r="T250" s="13">
        <f t="shared" si="108"/>
        <v>12.692536036906853</v>
      </c>
      <c r="U250" s="14">
        <f t="shared" si="109"/>
        <v>11.501127617267628</v>
      </c>
      <c r="V250" s="14">
        <f t="shared" si="110"/>
        <v>11.380223905185048</v>
      </c>
      <c r="W250" s="14">
        <f t="shared" si="98"/>
        <v>12.410561838984604</v>
      </c>
      <c r="X250" s="14">
        <f t="shared" si="99"/>
        <v>11.031411518842241</v>
      </c>
      <c r="Y250" s="14">
        <f t="shared" si="100"/>
        <v>4.5464811896394117</v>
      </c>
      <c r="Z250">
        <v>242</v>
      </c>
      <c r="AA250" s="14">
        <f t="shared" si="111"/>
        <v>13.178807519404492</v>
      </c>
      <c r="AB250" s="14">
        <f t="shared" si="112"/>
        <v>12.72826276973011</v>
      </c>
      <c r="AC250" s="14">
        <f t="shared" si="113"/>
        <v>11.555530767243576</v>
      </c>
      <c r="AD250" s="14">
        <f t="shared" si="114"/>
        <v>11.455311303197783</v>
      </c>
      <c r="AE250" s="14">
        <f t="shared" si="115"/>
        <v>12.430060933009569</v>
      </c>
      <c r="AF250" s="14">
        <f t="shared" si="116"/>
        <v>10.943488377975619</v>
      </c>
      <c r="AG250" s="14">
        <f t="shared" si="117"/>
        <v>4.9044213319610472</v>
      </c>
      <c r="AH250">
        <f t="shared" si="125"/>
        <v>13.140555121288974</v>
      </c>
      <c r="AI250">
        <v>13.138977018257963</v>
      </c>
      <c r="AJ250">
        <v>12.703588301933154</v>
      </c>
      <c r="AK250">
        <v>11.4993359524381</v>
      </c>
      <c r="AL250">
        <v>11.365047155638706</v>
      </c>
      <c r="AM250">
        <v>12.415906235947945</v>
      </c>
      <c r="AN250">
        <v>11.071817329178748</v>
      </c>
      <c r="AO250">
        <v>4.5455009286557955</v>
      </c>
      <c r="AP250" s="14">
        <f t="shared" si="118"/>
        <v>3.2180962843781913E-3</v>
      </c>
      <c r="AQ250" s="14">
        <f t="shared" si="119"/>
        <v>-1.1052265026300745E-2</v>
      </c>
      <c r="AR250" s="14">
        <f t="shared" si="120"/>
        <v>1.7916648295273063E-3</v>
      </c>
      <c r="AS250" s="14">
        <f t="shared" si="121"/>
        <v>1.5176749546341739E-2</v>
      </c>
      <c r="AT250" s="14">
        <f t="shared" si="122"/>
        <v>-5.3443969633413246E-3</v>
      </c>
      <c r="AU250" s="14">
        <f t="shared" si="123"/>
        <v>-4.0405810336507031E-2</v>
      </c>
      <c r="AV250" s="14">
        <f t="shared" si="124"/>
        <v>9.8026098361625458E-4</v>
      </c>
      <c r="AW250" s="6"/>
      <c r="AX250" s="47"/>
      <c r="AY250" s="12"/>
      <c r="AZ250" s="14"/>
      <c r="BA250" s="14"/>
      <c r="BB250" s="14"/>
      <c r="BC250" s="14"/>
    </row>
    <row r="251" spans="1:55" x14ac:dyDescent="0.2">
      <c r="A251" s="6" t="s">
        <v>382</v>
      </c>
      <c r="B251" s="7">
        <v>481713</v>
      </c>
      <c r="C251" s="7">
        <v>310163</v>
      </c>
      <c r="D251" s="7">
        <v>94651</v>
      </c>
      <c r="E251" s="7">
        <v>81802</v>
      </c>
      <c r="F251" s="7">
        <v>-6935</v>
      </c>
      <c r="G251" s="7">
        <v>232184</v>
      </c>
      <c r="H251" s="7">
        <v>59036</v>
      </c>
      <c r="I251" s="7"/>
      <c r="J251" s="7"/>
      <c r="K251" s="11">
        <v>94.1</v>
      </c>
      <c r="L251" s="10">
        <f t="shared" si="97"/>
        <v>511916.04675876728</v>
      </c>
      <c r="M251" s="10">
        <f t="shared" si="101"/>
        <v>329609.98937300744</v>
      </c>
      <c r="N251" s="10">
        <f t="shared" si="102"/>
        <v>100585.5472901169</v>
      </c>
      <c r="O251" s="10">
        <f t="shared" si="103"/>
        <v>86930.924548352821</v>
      </c>
      <c r="P251" s="10">
        <f t="shared" si="104"/>
        <v>-7369.8193411264619</v>
      </c>
      <c r="Q251" s="10">
        <f t="shared" si="105"/>
        <v>246741.76408076516</v>
      </c>
      <c r="R251" s="10">
        <f t="shared" si="106"/>
        <v>62737.513283740707</v>
      </c>
      <c r="S251" s="13">
        <f t="shared" si="107"/>
        <v>13.14591591940262</v>
      </c>
      <c r="T251" s="13">
        <f t="shared" si="108"/>
        <v>12.705665384121925</v>
      </c>
      <c r="U251" s="14">
        <f t="shared" si="109"/>
        <v>11.518763861218774</v>
      </c>
      <c r="V251" s="14">
        <f t="shared" si="110"/>
        <v>11.372869111566454</v>
      </c>
      <c r="W251" s="14">
        <f t="shared" si="98"/>
        <v>12.416097579153133</v>
      </c>
      <c r="X251" s="14">
        <f t="shared" si="99"/>
        <v>11.046714845698425</v>
      </c>
      <c r="Y251" s="14">
        <f t="shared" si="100"/>
        <v>4.5443580465913342</v>
      </c>
      <c r="Z251">
        <v>243</v>
      </c>
      <c r="AA251" s="14">
        <f t="shared" si="111"/>
        <v>13.184801142215736</v>
      </c>
      <c r="AB251" s="14">
        <f t="shared" si="112"/>
        <v>12.734273922702529</v>
      </c>
      <c r="AC251" s="14">
        <f t="shared" si="113"/>
        <v>11.562372257805999</v>
      </c>
      <c r="AD251" s="14">
        <f t="shared" si="114"/>
        <v>11.460936784727808</v>
      </c>
      <c r="AE251" s="14">
        <f t="shared" si="115"/>
        <v>12.435255978670288</v>
      </c>
      <c r="AF251" s="14">
        <f t="shared" si="116"/>
        <v>10.949846200685098</v>
      </c>
      <c r="AG251" s="14">
        <f t="shared" si="117"/>
        <v>4.9185564242718902</v>
      </c>
      <c r="AH251">
        <f t="shared" si="125"/>
        <v>13.14573544078624</v>
      </c>
      <c r="AI251">
        <v>13.143929965283757</v>
      </c>
      <c r="AJ251">
        <v>12.708605839948753</v>
      </c>
      <c r="AK251">
        <v>11.499864737253974</v>
      </c>
      <c r="AL251">
        <v>11.376093401600198</v>
      </c>
      <c r="AM251">
        <v>12.42041722107594</v>
      </c>
      <c r="AN251">
        <v>11.073296588908546</v>
      </c>
      <c r="AO251">
        <v>4.5496657048520017</v>
      </c>
      <c r="AP251" s="14">
        <f t="shared" si="118"/>
        <v>1.9859541188633756E-3</v>
      </c>
      <c r="AQ251" s="14">
        <f t="shared" si="119"/>
        <v>-2.9404558268275593E-3</v>
      </c>
      <c r="AR251" s="14">
        <f t="shared" si="120"/>
        <v>1.8899123964800424E-2</v>
      </c>
      <c r="AS251" s="14">
        <f t="shared" si="121"/>
        <v>-3.2242900337440261E-3</v>
      </c>
      <c r="AT251" s="14">
        <f t="shared" si="122"/>
        <v>-4.3196419228070937E-3</v>
      </c>
      <c r="AU251" s="14">
        <f t="shared" si="123"/>
        <v>-2.6581743210121189E-2</v>
      </c>
      <c r="AV251" s="14">
        <f t="shared" si="124"/>
        <v>-5.3076582606674805E-3</v>
      </c>
      <c r="AW251" s="6"/>
      <c r="AX251" s="47"/>
      <c r="AY251" s="11"/>
      <c r="AZ251" s="14"/>
      <c r="BA251" s="14"/>
      <c r="BB251" s="14"/>
      <c r="BC251" s="14"/>
    </row>
    <row r="252" spans="1:55" x14ac:dyDescent="0.2">
      <c r="A252" s="6" t="s">
        <v>383</v>
      </c>
      <c r="B252" s="8">
        <v>483146</v>
      </c>
      <c r="C252" s="8">
        <v>312852</v>
      </c>
      <c r="D252" s="8">
        <v>93828</v>
      </c>
      <c r="E252" s="8">
        <v>84966</v>
      </c>
      <c r="F252" s="8">
        <v>-5541</v>
      </c>
      <c r="G252" s="8">
        <v>234293</v>
      </c>
      <c r="H252" s="8">
        <v>59288</v>
      </c>
      <c r="I252" s="8"/>
      <c r="J252" s="8"/>
      <c r="K252" s="12">
        <v>93.7</v>
      </c>
      <c r="L252" s="10">
        <f t="shared" si="97"/>
        <v>515630.73639274278</v>
      </c>
      <c r="M252" s="10">
        <f t="shared" si="101"/>
        <v>333886.87299893273</v>
      </c>
      <c r="N252" s="10">
        <f t="shared" si="102"/>
        <v>100136.60618996798</v>
      </c>
      <c r="O252" s="10">
        <f t="shared" si="103"/>
        <v>90678.762006403413</v>
      </c>
      <c r="P252" s="10">
        <f t="shared" si="104"/>
        <v>-5913.5538954108861</v>
      </c>
      <c r="Q252" s="10">
        <f t="shared" si="105"/>
        <v>250045.89114194235</v>
      </c>
      <c r="R252" s="10">
        <f t="shared" si="106"/>
        <v>63274.279615795087</v>
      </c>
      <c r="S252" s="13">
        <f t="shared" si="107"/>
        <v>13.153146161134519</v>
      </c>
      <c r="T252" s="13">
        <f t="shared" si="108"/>
        <v>12.718557510989809</v>
      </c>
      <c r="U252" s="14">
        <f t="shared" si="109"/>
        <v>11.514290594656229</v>
      </c>
      <c r="V252" s="14">
        <f t="shared" si="110"/>
        <v>11.415078452194829</v>
      </c>
      <c r="W252" s="14">
        <f t="shared" si="98"/>
        <v>12.42939974456624</v>
      </c>
      <c r="X252" s="14">
        <f t="shared" si="99"/>
        <v>11.05523420037491</v>
      </c>
      <c r="Y252" s="14">
        <f t="shared" si="100"/>
        <v>4.5400981892443761</v>
      </c>
      <c r="Z252">
        <v>244</v>
      </c>
      <c r="AA252" s="14">
        <f t="shared" si="111"/>
        <v>13.190794765026979</v>
      </c>
      <c r="AB252" s="14">
        <f t="shared" si="112"/>
        <v>12.740285075674949</v>
      </c>
      <c r="AC252" s="14">
        <f t="shared" si="113"/>
        <v>11.569213748368419</v>
      </c>
      <c r="AD252" s="14">
        <f t="shared" si="114"/>
        <v>11.466562266257831</v>
      </c>
      <c r="AE252" s="14">
        <f t="shared" si="115"/>
        <v>12.440451024331008</v>
      </c>
      <c r="AF252" s="14">
        <f t="shared" si="116"/>
        <v>10.956204023394577</v>
      </c>
      <c r="AG252" s="14">
        <f t="shared" si="117"/>
        <v>4.9326915165827323</v>
      </c>
      <c r="AH252">
        <f t="shared" si="125"/>
        <v>13.150434861162751</v>
      </c>
      <c r="AI252">
        <v>13.148623692384835</v>
      </c>
      <c r="AJ252">
        <v>12.71325866434327</v>
      </c>
      <c r="AK252">
        <v>11.500622742951549</v>
      </c>
      <c r="AL252">
        <v>11.38665845622854</v>
      </c>
      <c r="AM252">
        <v>12.42497982024943</v>
      </c>
      <c r="AN252">
        <v>11.072463370309318</v>
      </c>
      <c r="AO252">
        <v>4.5539646016072375</v>
      </c>
      <c r="AP252" s="14">
        <f t="shared" si="118"/>
        <v>4.5224687496840943E-3</v>
      </c>
      <c r="AQ252" s="14">
        <f t="shared" si="119"/>
        <v>5.2988466465393458E-3</v>
      </c>
      <c r="AR252" s="14">
        <f t="shared" si="120"/>
        <v>1.366785170467999E-2</v>
      </c>
      <c r="AS252" s="14">
        <f t="shared" si="121"/>
        <v>2.8419995966288525E-2</v>
      </c>
      <c r="AT252" s="14">
        <f t="shared" si="122"/>
        <v>4.4199243168101532E-3</v>
      </c>
      <c r="AU252" s="14">
        <f t="shared" si="123"/>
        <v>-1.7229169934408262E-2</v>
      </c>
      <c r="AV252" s="14">
        <f t="shared" si="124"/>
        <v>-1.3866412362861347E-2</v>
      </c>
      <c r="AW252" s="6"/>
      <c r="AX252" s="47"/>
      <c r="AY252" s="12"/>
      <c r="AZ252" s="14"/>
      <c r="BA252" s="14"/>
      <c r="BB252" s="14"/>
      <c r="BC252" s="14"/>
    </row>
    <row r="253" spans="1:55" x14ac:dyDescent="0.2">
      <c r="A253" s="6" t="s">
        <v>384</v>
      </c>
      <c r="B253" s="7">
        <v>489770</v>
      </c>
      <c r="C253" s="7">
        <v>317433</v>
      </c>
      <c r="D253" s="7">
        <v>94904</v>
      </c>
      <c r="E253" s="7">
        <v>85832</v>
      </c>
      <c r="F253" s="7">
        <v>-8869</v>
      </c>
      <c r="G253" s="7">
        <v>236331</v>
      </c>
      <c r="H253" s="7">
        <v>60033</v>
      </c>
      <c r="I253" s="7"/>
      <c r="J253" s="7"/>
      <c r="K253" s="11">
        <v>94.8</v>
      </c>
      <c r="L253" s="10">
        <f t="shared" si="97"/>
        <v>516635.02109704644</v>
      </c>
      <c r="M253" s="10">
        <f t="shared" si="101"/>
        <v>334844.9367088608</v>
      </c>
      <c r="N253" s="10">
        <f t="shared" si="102"/>
        <v>100109.70464135021</v>
      </c>
      <c r="O253" s="10">
        <f t="shared" si="103"/>
        <v>90540.084388185656</v>
      </c>
      <c r="P253" s="10">
        <f t="shared" si="104"/>
        <v>-9355.4852320675109</v>
      </c>
      <c r="Q253" s="10">
        <f t="shared" si="105"/>
        <v>249294.30379746837</v>
      </c>
      <c r="R253" s="10">
        <f t="shared" si="106"/>
        <v>63325.949367088608</v>
      </c>
      <c r="S253" s="13">
        <f t="shared" si="107"/>
        <v>13.155091948861905</v>
      </c>
      <c r="T253" s="13">
        <f t="shared" si="108"/>
        <v>12.721422828151335</v>
      </c>
      <c r="U253" s="14">
        <f t="shared" si="109"/>
        <v>11.514021910068054</v>
      </c>
      <c r="V253" s="14">
        <f t="shared" si="110"/>
        <v>11.413547953043697</v>
      </c>
      <c r="W253" s="14">
        <f t="shared" si="98"/>
        <v>12.426389420463883</v>
      </c>
      <c r="X253" s="14">
        <f t="shared" si="99"/>
        <v>11.056050466736789</v>
      </c>
      <c r="Y253" s="14">
        <f t="shared" si="100"/>
        <v>4.5517694092609764</v>
      </c>
      <c r="Z253">
        <v>245</v>
      </c>
      <c r="AA253" s="14">
        <f t="shared" si="111"/>
        <v>13.196788387838223</v>
      </c>
      <c r="AB253" s="14">
        <f t="shared" si="112"/>
        <v>12.74629622864737</v>
      </c>
      <c r="AC253" s="14">
        <f t="shared" si="113"/>
        <v>11.57605523893084</v>
      </c>
      <c r="AD253" s="14">
        <f t="shared" si="114"/>
        <v>11.472187747787856</v>
      </c>
      <c r="AE253" s="14">
        <f t="shared" si="115"/>
        <v>12.445646069991726</v>
      </c>
      <c r="AF253" s="14">
        <f t="shared" si="116"/>
        <v>10.962561846104053</v>
      </c>
      <c r="AG253" s="14">
        <f t="shared" si="117"/>
        <v>4.9468266088935744</v>
      </c>
      <c r="AH253">
        <f t="shared" si="125"/>
        <v>13.155192015229153</v>
      </c>
      <c r="AI253">
        <v>13.153013290755798</v>
      </c>
      <c r="AJ253">
        <v>12.71747057711001</v>
      </c>
      <c r="AK253">
        <v>11.501650763285182</v>
      </c>
      <c r="AL253">
        <v>11.396621445812357</v>
      </c>
      <c r="AM253">
        <v>12.429565972103269</v>
      </c>
      <c r="AN253">
        <v>11.068996903302377</v>
      </c>
      <c r="AO253">
        <v>4.5584177934648524</v>
      </c>
      <c r="AP253" s="14">
        <f t="shared" si="118"/>
        <v>2.0786581061074116E-3</v>
      </c>
      <c r="AQ253" s="14">
        <f t="shared" si="119"/>
        <v>3.9522510413245726E-3</v>
      </c>
      <c r="AR253" s="14">
        <f t="shared" si="120"/>
        <v>1.2371146782871989E-2</v>
      </c>
      <c r="AS253" s="14">
        <f t="shared" si="121"/>
        <v>1.6926507231339372E-2</v>
      </c>
      <c r="AT253" s="14">
        <f t="shared" si="122"/>
        <v>-3.1765516393864601E-3</v>
      </c>
      <c r="AU253" s="14">
        <f t="shared" si="123"/>
        <v>-1.2946436565588471E-2</v>
      </c>
      <c r="AV253" s="14">
        <f t="shared" si="124"/>
        <v>-6.6483842038760343E-3</v>
      </c>
      <c r="AW253" s="6"/>
      <c r="AX253" s="47"/>
      <c r="AY253" s="11"/>
      <c r="AZ253" s="14"/>
      <c r="BA253" s="14"/>
      <c r="BB253" s="14"/>
      <c r="BC253" s="14"/>
    </row>
    <row r="254" spans="1:55" x14ac:dyDescent="0.2">
      <c r="A254" s="6" t="s">
        <v>385</v>
      </c>
      <c r="B254" s="8">
        <v>497175</v>
      </c>
      <c r="C254" s="8">
        <v>320826</v>
      </c>
      <c r="D254" s="8">
        <v>95162</v>
      </c>
      <c r="E254" s="8">
        <v>87566</v>
      </c>
      <c r="F254" s="8">
        <v>-5745</v>
      </c>
      <c r="G254" s="8">
        <v>241116</v>
      </c>
      <c r="H254" s="8">
        <v>60093</v>
      </c>
      <c r="I254" s="8"/>
      <c r="J254" s="8"/>
      <c r="K254" s="12">
        <v>95.8</v>
      </c>
      <c r="L254" s="10">
        <f t="shared" si="97"/>
        <v>518971.81628392485</v>
      </c>
      <c r="M254" s="10">
        <f t="shared" si="101"/>
        <v>334891.44050104386</v>
      </c>
      <c r="N254" s="10">
        <f t="shared" si="102"/>
        <v>99334.029227557417</v>
      </c>
      <c r="O254" s="10">
        <f t="shared" si="103"/>
        <v>91405.010438413359</v>
      </c>
      <c r="P254" s="10">
        <f t="shared" si="104"/>
        <v>-5996.8684759916496</v>
      </c>
      <c r="Q254" s="10">
        <f t="shared" si="105"/>
        <v>251686.84759916493</v>
      </c>
      <c r="R254" s="10">
        <f t="shared" si="106"/>
        <v>62727.55741127349</v>
      </c>
      <c r="S254" s="13">
        <f t="shared" si="107"/>
        <v>13.159604856788979</v>
      </c>
      <c r="T254" s="13">
        <f t="shared" si="108"/>
        <v>12.721561700083157</v>
      </c>
      <c r="U254" s="14">
        <f t="shared" si="109"/>
        <v>11.506243482441443</v>
      </c>
      <c r="V254" s="14">
        <f t="shared" si="110"/>
        <v>11.423055574740767</v>
      </c>
      <c r="W254" s="14">
        <f t="shared" si="98"/>
        <v>12.43594092548383</v>
      </c>
      <c r="X254" s="14">
        <f t="shared" si="99"/>
        <v>11.046556142205365</v>
      </c>
      <c r="Y254" s="14">
        <f t="shared" si="100"/>
        <v>4.5622626849768144</v>
      </c>
      <c r="Z254">
        <v>246</v>
      </c>
      <c r="AA254" s="14">
        <f t="shared" si="111"/>
        <v>13.202782010649466</v>
      </c>
      <c r="AB254" s="14">
        <f t="shared" si="112"/>
        <v>12.75230738161979</v>
      </c>
      <c r="AC254" s="14">
        <f t="shared" si="113"/>
        <v>11.582896729493262</v>
      </c>
      <c r="AD254" s="14">
        <f t="shared" si="114"/>
        <v>11.47781322931788</v>
      </c>
      <c r="AE254" s="14">
        <f t="shared" si="115"/>
        <v>12.450841115652445</v>
      </c>
      <c r="AF254" s="14">
        <f t="shared" si="116"/>
        <v>10.968919668813532</v>
      </c>
      <c r="AG254" s="14">
        <f t="shared" si="117"/>
        <v>4.9609617012044165</v>
      </c>
      <c r="AH254">
        <f t="shared" si="125"/>
        <v>13.159680870675066</v>
      </c>
      <c r="AI254">
        <v>13.157056678134214</v>
      </c>
      <c r="AJ254">
        <v>12.721168692021429</v>
      </c>
      <c r="AK254">
        <v>11.502998134416544</v>
      </c>
      <c r="AL254">
        <v>11.405879259137752</v>
      </c>
      <c r="AM254">
        <v>12.434150377725009</v>
      </c>
      <c r="AN254">
        <v>11.062565649577824</v>
      </c>
      <c r="AO254">
        <v>4.5630367884604688</v>
      </c>
      <c r="AP254" s="14">
        <f t="shared" si="118"/>
        <v>2.5481786547647545E-3</v>
      </c>
      <c r="AQ254" s="14">
        <f t="shared" si="119"/>
        <v>3.9300806172803959E-4</v>
      </c>
      <c r="AR254" s="14">
        <f t="shared" si="120"/>
        <v>3.2453480248992861E-3</v>
      </c>
      <c r="AS254" s="14">
        <f t="shared" si="121"/>
        <v>1.7176315603014913E-2</v>
      </c>
      <c r="AT254" s="14">
        <f t="shared" si="122"/>
        <v>1.7905477588211482E-3</v>
      </c>
      <c r="AU254" s="14">
        <f t="shared" si="123"/>
        <v>-1.6009507372459097E-2</v>
      </c>
      <c r="AV254" s="14">
        <f t="shared" si="124"/>
        <v>-7.7410348365436477E-4</v>
      </c>
      <c r="AW254" s="6"/>
      <c r="AX254" s="47"/>
      <c r="AY254" s="12"/>
      <c r="AZ254" s="14"/>
      <c r="BA254" s="14"/>
      <c r="BB254" s="14"/>
      <c r="BC254" s="14"/>
    </row>
    <row r="255" spans="1:55" x14ac:dyDescent="0.2">
      <c r="A255" s="6" t="s">
        <v>386</v>
      </c>
      <c r="B255" s="7">
        <v>500613</v>
      </c>
      <c r="C255" s="7">
        <v>325920</v>
      </c>
      <c r="D255" s="7">
        <v>95773</v>
      </c>
      <c r="E255" s="7">
        <v>89889</v>
      </c>
      <c r="F255" s="7">
        <v>-15479</v>
      </c>
      <c r="G255" s="7">
        <v>243812</v>
      </c>
      <c r="H255" s="7">
        <v>60362</v>
      </c>
      <c r="I255" s="7"/>
      <c r="J255" s="7"/>
      <c r="K255" s="11">
        <v>96.2</v>
      </c>
      <c r="L255" s="10">
        <f t="shared" si="97"/>
        <v>520387.73388773389</v>
      </c>
      <c r="M255" s="10">
        <f t="shared" si="101"/>
        <v>338794.17879417876</v>
      </c>
      <c r="N255" s="10">
        <f t="shared" si="102"/>
        <v>99556.133056133054</v>
      </c>
      <c r="O255" s="10">
        <f t="shared" si="103"/>
        <v>93439.708939708944</v>
      </c>
      <c r="P255" s="10">
        <f t="shared" si="104"/>
        <v>-16090.43659043659</v>
      </c>
      <c r="Q255" s="10">
        <f t="shared" si="105"/>
        <v>253442.82744282743</v>
      </c>
      <c r="R255" s="10">
        <f t="shared" si="106"/>
        <v>62746.361746361741</v>
      </c>
      <c r="S255" s="13">
        <f t="shared" si="107"/>
        <v>13.162329454796453</v>
      </c>
      <c r="T255" s="13">
        <f t="shared" si="108"/>
        <v>12.733148059777063</v>
      </c>
      <c r="U255" s="14">
        <f t="shared" si="109"/>
        <v>11.508476915391075</v>
      </c>
      <c r="V255" s="14">
        <f t="shared" si="110"/>
        <v>11.445071683114019</v>
      </c>
      <c r="W255" s="14">
        <f t="shared" si="98"/>
        <v>12.442893543807124</v>
      </c>
      <c r="X255" s="14">
        <f t="shared" si="99"/>
        <v>11.046855875175456</v>
      </c>
      <c r="Y255" s="14">
        <f t="shared" si="100"/>
        <v>4.5664293576716606</v>
      </c>
      <c r="Z255">
        <v>247</v>
      </c>
      <c r="AA255" s="14">
        <f t="shared" si="111"/>
        <v>13.208775633460711</v>
      </c>
      <c r="AB255" s="14">
        <f t="shared" si="112"/>
        <v>12.75831853459221</v>
      </c>
      <c r="AC255" s="14">
        <f t="shared" si="113"/>
        <v>11.589738220055683</v>
      </c>
      <c r="AD255" s="14">
        <f t="shared" si="114"/>
        <v>11.483438710847903</v>
      </c>
      <c r="AE255" s="14">
        <f t="shared" si="115"/>
        <v>12.456036161313165</v>
      </c>
      <c r="AF255" s="14">
        <f t="shared" si="116"/>
        <v>10.975277491523011</v>
      </c>
      <c r="AG255" s="14">
        <f t="shared" si="117"/>
        <v>4.9750967935152586</v>
      </c>
      <c r="AH255">
        <f t="shared" si="125"/>
        <v>13.164011607318596</v>
      </c>
      <c r="AI255">
        <v>13.160713071418972</v>
      </c>
      <c r="AJ255">
        <v>12.724282593006885</v>
      </c>
      <c r="AK255">
        <v>11.504721924474042</v>
      </c>
      <c r="AL255">
        <v>11.414339364057845</v>
      </c>
      <c r="AM255">
        <v>12.438705752857429</v>
      </c>
      <c r="AN255">
        <v>11.052829979302906</v>
      </c>
      <c r="AO255">
        <v>4.5678289393895826</v>
      </c>
      <c r="AP255" s="14">
        <f t="shared" si="118"/>
        <v>1.6163833774811565E-3</v>
      </c>
      <c r="AQ255" s="14">
        <f t="shared" si="119"/>
        <v>8.8654667701781875E-3</v>
      </c>
      <c r="AR255" s="14">
        <f t="shared" si="120"/>
        <v>3.7549909170326856E-3</v>
      </c>
      <c r="AS255" s="14">
        <f t="shared" si="121"/>
        <v>3.0732319056173907E-2</v>
      </c>
      <c r="AT255" s="14">
        <f t="shared" si="122"/>
        <v>4.1877909496950139E-3</v>
      </c>
      <c r="AU255" s="14">
        <f t="shared" si="123"/>
        <v>-5.9741041274499196E-3</v>
      </c>
      <c r="AV255" s="14">
        <f t="shared" si="124"/>
        <v>-1.3995817179219827E-3</v>
      </c>
      <c r="AW255" s="6"/>
      <c r="AX255" s="47"/>
      <c r="AY255" s="11"/>
      <c r="AZ255" s="14"/>
      <c r="BA255" s="14"/>
      <c r="BB255" s="14"/>
      <c r="BC255" s="14"/>
    </row>
    <row r="256" spans="1:55" x14ac:dyDescent="0.2">
      <c r="A256" s="6" t="s">
        <v>387</v>
      </c>
      <c r="B256" s="8">
        <v>507154</v>
      </c>
      <c r="C256" s="8">
        <v>328771</v>
      </c>
      <c r="D256" s="8">
        <v>96148</v>
      </c>
      <c r="E256" s="8">
        <v>89931</v>
      </c>
      <c r="F256" s="8">
        <v>-6020</v>
      </c>
      <c r="G256" s="8">
        <v>245562</v>
      </c>
      <c r="H256" s="8">
        <v>61603</v>
      </c>
      <c r="I256" s="8"/>
      <c r="J256" s="8"/>
      <c r="K256" s="12">
        <v>96.9</v>
      </c>
      <c r="L256" s="10">
        <f t="shared" si="97"/>
        <v>523378.74097007222</v>
      </c>
      <c r="M256" s="10">
        <f t="shared" si="101"/>
        <v>339288.95768833847</v>
      </c>
      <c r="N256" s="10">
        <f t="shared" si="102"/>
        <v>99223.942208462322</v>
      </c>
      <c r="O256" s="10">
        <f t="shared" si="103"/>
        <v>92808.049535603714</v>
      </c>
      <c r="P256" s="10">
        <f t="shared" si="104"/>
        <v>-6212.5902992776055</v>
      </c>
      <c r="Q256" s="10">
        <f t="shared" si="105"/>
        <v>253417.95665634674</v>
      </c>
      <c r="R256" s="10">
        <f t="shared" si="106"/>
        <v>63573.787409700715</v>
      </c>
      <c r="S256" s="13">
        <f t="shared" si="107"/>
        <v>13.168060651077266</v>
      </c>
      <c r="T256" s="13">
        <f t="shared" si="108"/>
        <v>12.734607405852344</v>
      </c>
      <c r="U256" s="14">
        <f t="shared" si="109"/>
        <v>11.505134617059923</v>
      </c>
      <c r="V256" s="14">
        <f t="shared" si="110"/>
        <v>11.438288655697921</v>
      </c>
      <c r="W256" s="14">
        <f t="shared" si="98"/>
        <v>12.442795407248601</v>
      </c>
      <c r="X256" s="14">
        <f t="shared" si="99"/>
        <v>11.059956516725814</v>
      </c>
      <c r="Y256" s="14">
        <f t="shared" si="100"/>
        <v>4.5736795188967205</v>
      </c>
      <c r="Z256">
        <v>248</v>
      </c>
      <c r="AA256" s="14">
        <f t="shared" si="111"/>
        <v>13.214769256271953</v>
      </c>
      <c r="AB256" s="14">
        <f t="shared" si="112"/>
        <v>12.764329687564629</v>
      </c>
      <c r="AC256" s="14">
        <f t="shared" si="113"/>
        <v>11.596579710618103</v>
      </c>
      <c r="AD256" s="14">
        <f t="shared" si="114"/>
        <v>11.489064192377928</v>
      </c>
      <c r="AE256" s="14">
        <f t="shared" si="115"/>
        <v>12.461231206973883</v>
      </c>
      <c r="AF256" s="14">
        <f t="shared" si="116"/>
        <v>10.98163531423249</v>
      </c>
      <c r="AG256" s="14">
        <f t="shared" si="117"/>
        <v>4.9892318858261007</v>
      </c>
      <c r="AH256">
        <f t="shared" si="125"/>
        <v>13.167847676849005</v>
      </c>
      <c r="AI256">
        <v>13.163943280120616</v>
      </c>
      <c r="AJ256">
        <v>12.726742109625775</v>
      </c>
      <c r="AK256">
        <v>11.506881229928604</v>
      </c>
      <c r="AL256">
        <v>11.421919963623013</v>
      </c>
      <c r="AM256">
        <v>12.443205932335655</v>
      </c>
      <c r="AN256">
        <v>11.039440256702767</v>
      </c>
      <c r="AO256">
        <v>4.5728011152330126</v>
      </c>
      <c r="AP256" s="14">
        <f t="shared" si="118"/>
        <v>4.1173709566493244E-3</v>
      </c>
      <c r="AQ256" s="14">
        <f t="shared" si="119"/>
        <v>7.865296226569285E-3</v>
      </c>
      <c r="AR256" s="14">
        <f t="shared" si="120"/>
        <v>-1.7466128686809412E-3</v>
      </c>
      <c r="AS256" s="14">
        <f t="shared" si="121"/>
        <v>1.6368692074907543E-2</v>
      </c>
      <c r="AT256" s="14">
        <f t="shared" si="122"/>
        <v>-4.1052508705341495E-4</v>
      </c>
      <c r="AU256" s="14">
        <f t="shared" si="123"/>
        <v>2.0516260023047295E-2</v>
      </c>
      <c r="AV256" s="14">
        <f t="shared" si="124"/>
        <v>8.7840366370794953E-4</v>
      </c>
      <c r="AW256" s="6"/>
      <c r="AX256" s="47"/>
      <c r="AY256" s="12"/>
      <c r="AZ256" s="14"/>
      <c r="BA256" s="14"/>
      <c r="BB256" s="14"/>
      <c r="BC256" s="14"/>
    </row>
    <row r="257" spans="1:55" x14ac:dyDescent="0.2">
      <c r="A257" s="6" t="s">
        <v>388</v>
      </c>
      <c r="B257" s="7">
        <v>512085</v>
      </c>
      <c r="C257" s="7">
        <v>330377</v>
      </c>
      <c r="D257" s="7">
        <v>96523</v>
      </c>
      <c r="E257" s="7">
        <v>90700</v>
      </c>
      <c r="F257" s="7">
        <v>-8519</v>
      </c>
      <c r="G257" s="7">
        <v>248421</v>
      </c>
      <c r="H257" s="7">
        <v>61613</v>
      </c>
      <c r="I257" s="7"/>
      <c r="J257" s="7"/>
      <c r="K257" s="11">
        <v>97.3</v>
      </c>
      <c r="L257" s="10">
        <f t="shared" si="97"/>
        <v>526294.96402877697</v>
      </c>
      <c r="M257" s="10">
        <f t="shared" si="101"/>
        <v>339544.70709146967</v>
      </c>
      <c r="N257" s="10">
        <f t="shared" si="102"/>
        <v>99201.438848920865</v>
      </c>
      <c r="O257" s="10">
        <f t="shared" si="103"/>
        <v>93216.855087358694</v>
      </c>
      <c r="P257" s="10">
        <f t="shared" si="104"/>
        <v>-8755.3956834532382</v>
      </c>
      <c r="Q257" s="10">
        <f t="shared" si="105"/>
        <v>255314.49126413156</v>
      </c>
      <c r="R257" s="10">
        <f t="shared" si="106"/>
        <v>63322.713257965057</v>
      </c>
      <c r="S257" s="13">
        <f t="shared" si="107"/>
        <v>13.173617102663709</v>
      </c>
      <c r="T257" s="13">
        <f t="shared" si="108"/>
        <v>12.735360902411225</v>
      </c>
      <c r="U257" s="14">
        <f t="shared" si="109"/>
        <v>11.504907797693187</v>
      </c>
      <c r="V257" s="14">
        <f t="shared" si="110"/>
        <v>11.442683832899361</v>
      </c>
      <c r="W257" s="14">
        <f t="shared" si="98"/>
        <v>12.450251363327</v>
      </c>
      <c r="X257" s="14">
        <f t="shared" si="99"/>
        <v>11.055999363013193</v>
      </c>
      <c r="Y257" s="14">
        <f t="shared" si="100"/>
        <v>4.577798989191959</v>
      </c>
      <c r="Z257">
        <v>249</v>
      </c>
      <c r="AA257" s="14">
        <f t="shared" si="111"/>
        <v>13.220762879083196</v>
      </c>
      <c r="AB257" s="14">
        <f t="shared" si="112"/>
        <v>12.770340840537051</v>
      </c>
      <c r="AC257" s="14">
        <f t="shared" si="113"/>
        <v>11.603421201180526</v>
      </c>
      <c r="AD257" s="14">
        <f t="shared" si="114"/>
        <v>11.494689673907951</v>
      </c>
      <c r="AE257" s="14">
        <f t="shared" si="115"/>
        <v>12.466426252634601</v>
      </c>
      <c r="AF257" s="14">
        <f t="shared" si="116"/>
        <v>10.987993136941967</v>
      </c>
      <c r="AG257" s="14">
        <f t="shared" si="117"/>
        <v>5.0033669781369436</v>
      </c>
      <c r="AH257">
        <f t="shared" si="125"/>
        <v>13.171931319799622</v>
      </c>
      <c r="AI257">
        <v>13.166709123989307</v>
      </c>
      <c r="AJ257">
        <v>12.728482612354231</v>
      </c>
      <c r="AK257">
        <v>11.509537494120481</v>
      </c>
      <c r="AL257">
        <v>11.428558468583041</v>
      </c>
      <c r="AM257">
        <v>12.447627368364161</v>
      </c>
      <c r="AN257">
        <v>11.022043112187468</v>
      </c>
      <c r="AO257">
        <v>4.5779593102330045</v>
      </c>
      <c r="AP257" s="14">
        <f t="shared" si="118"/>
        <v>6.90797867440196E-3</v>
      </c>
      <c r="AQ257" s="14">
        <f t="shared" si="119"/>
        <v>6.8782900569939187E-3</v>
      </c>
      <c r="AR257" s="14">
        <f t="shared" si="120"/>
        <v>-4.62969642729405E-3</v>
      </c>
      <c r="AS257" s="14">
        <f t="shared" si="121"/>
        <v>1.4125364316319278E-2</v>
      </c>
      <c r="AT257" s="14">
        <f t="shared" si="122"/>
        <v>2.6239949628390491E-3</v>
      </c>
      <c r="AU257" s="14">
        <f t="shared" si="123"/>
        <v>3.395625082572451E-2</v>
      </c>
      <c r="AV257" s="14">
        <f t="shared" si="124"/>
        <v>-1.6032104104546363E-4</v>
      </c>
      <c r="AW257" s="6"/>
      <c r="AX257" s="47"/>
      <c r="AY257" s="11"/>
      <c r="AZ257" s="14"/>
      <c r="BA257" s="14"/>
      <c r="BB257" s="14"/>
      <c r="BC257" s="14"/>
    </row>
    <row r="258" spans="1:55" x14ac:dyDescent="0.2">
      <c r="A258" s="6" t="s">
        <v>389</v>
      </c>
      <c r="B258" s="8">
        <v>513953</v>
      </c>
      <c r="C258" s="8">
        <v>332019</v>
      </c>
      <c r="D258" s="8">
        <v>96007</v>
      </c>
      <c r="E258" s="8">
        <v>92977</v>
      </c>
      <c r="F258" s="8">
        <v>-7987</v>
      </c>
      <c r="G258" s="8">
        <v>250707</v>
      </c>
      <c r="H258" s="8">
        <v>62436</v>
      </c>
      <c r="I258" s="8"/>
      <c r="J258" s="8"/>
      <c r="K258" s="12">
        <v>97.4</v>
      </c>
      <c r="L258" s="10">
        <f t="shared" si="97"/>
        <v>527672.48459958925</v>
      </c>
      <c r="M258" s="10">
        <f t="shared" si="101"/>
        <v>340881.93018480489</v>
      </c>
      <c r="N258" s="10">
        <f t="shared" si="102"/>
        <v>98569.81519507186</v>
      </c>
      <c r="O258" s="10">
        <f t="shared" si="103"/>
        <v>95458.932238193011</v>
      </c>
      <c r="P258" s="10">
        <f t="shared" si="104"/>
        <v>-8200.2053388090353</v>
      </c>
      <c r="Q258" s="10">
        <f t="shared" si="105"/>
        <v>257399.38398357289</v>
      </c>
      <c r="R258" s="10">
        <f t="shared" si="106"/>
        <v>64102.669404517452</v>
      </c>
      <c r="S258" s="13">
        <f t="shared" si="107"/>
        <v>13.176231075907324</v>
      </c>
      <c r="T258" s="13">
        <f t="shared" si="108"/>
        <v>12.739291450516378</v>
      </c>
      <c r="U258" s="14">
        <f t="shared" si="109"/>
        <v>11.498520359797951</v>
      </c>
      <c r="V258" s="14">
        <f t="shared" si="110"/>
        <v>11.466451405060425</v>
      </c>
      <c r="W258" s="14">
        <f t="shared" si="98"/>
        <v>12.458384180915086</v>
      </c>
      <c r="X258" s="14">
        <f t="shared" si="99"/>
        <v>11.068241286417905</v>
      </c>
      <c r="Y258" s="14">
        <f t="shared" si="100"/>
        <v>4.5788262106484892</v>
      </c>
      <c r="Z258">
        <v>250</v>
      </c>
      <c r="AA258" s="14">
        <f t="shared" si="111"/>
        <v>13.226756501894441</v>
      </c>
      <c r="AB258" s="14">
        <f t="shared" si="112"/>
        <v>12.77635199350947</v>
      </c>
      <c r="AC258" s="14">
        <f t="shared" si="113"/>
        <v>11.610262691742946</v>
      </c>
      <c r="AD258" s="14">
        <f t="shared" si="114"/>
        <v>11.500315155437974</v>
      </c>
      <c r="AE258" s="14">
        <f t="shared" si="115"/>
        <v>12.471621298295322</v>
      </c>
      <c r="AF258" s="14">
        <f t="shared" si="116"/>
        <v>10.994350959651445</v>
      </c>
      <c r="AG258" s="14">
        <f t="shared" si="117"/>
        <v>5.0175020704477857</v>
      </c>
      <c r="AH258">
        <f t="shared" si="125"/>
        <v>13.175507139907149</v>
      </c>
      <c r="AI258">
        <v>13.168974996132048</v>
      </c>
      <c r="AJ258">
        <v>12.729444387478521</v>
      </c>
      <c r="AK258">
        <v>11.512751068756877</v>
      </c>
      <c r="AL258">
        <v>11.434202520120261</v>
      </c>
      <c r="AM258">
        <v>12.451946256569238</v>
      </c>
      <c r="AN258">
        <v>11.000297998829586</v>
      </c>
      <c r="AO258">
        <v>4.583310067634093</v>
      </c>
      <c r="AP258" s="14">
        <f t="shared" si="118"/>
        <v>7.2560797752760919E-3</v>
      </c>
      <c r="AQ258" s="14">
        <f t="shared" si="119"/>
        <v>9.8470630378564294E-3</v>
      </c>
      <c r="AR258" s="14">
        <f t="shared" si="120"/>
        <v>-1.4230708958926641E-2</v>
      </c>
      <c r="AS258" s="14">
        <f t="shared" si="121"/>
        <v>3.2248884940164757E-2</v>
      </c>
      <c r="AT258" s="14">
        <f t="shared" si="122"/>
        <v>6.4379243458478896E-3</v>
      </c>
      <c r="AU258" s="14">
        <f t="shared" si="123"/>
        <v>6.7943287588319023E-2</v>
      </c>
      <c r="AV258" s="14">
        <f t="shared" si="124"/>
        <v>-4.4838569856038291E-3</v>
      </c>
      <c r="AW258" s="6"/>
      <c r="AX258" s="47"/>
      <c r="AY258" s="12"/>
      <c r="AZ258" s="14"/>
      <c r="BA258" s="14"/>
      <c r="BB258" s="14"/>
      <c r="BC258" s="14"/>
    </row>
    <row r="259" spans="1:55" x14ac:dyDescent="0.2">
      <c r="A259" s="6" t="s">
        <v>390</v>
      </c>
      <c r="B259" s="7">
        <v>517482</v>
      </c>
      <c r="C259" s="7">
        <v>334305</v>
      </c>
      <c r="D259" s="7">
        <v>96870</v>
      </c>
      <c r="E259" s="7">
        <v>93258</v>
      </c>
      <c r="F259" s="7">
        <v>-6481</v>
      </c>
      <c r="G259" s="7">
        <v>253280</v>
      </c>
      <c r="H259" s="7">
        <v>63680</v>
      </c>
      <c r="I259" s="7"/>
      <c r="J259" s="7"/>
      <c r="K259" s="11">
        <v>97.7</v>
      </c>
      <c r="L259" s="10">
        <f t="shared" si="97"/>
        <v>529664.2784032753</v>
      </c>
      <c r="M259" s="10">
        <f t="shared" si="101"/>
        <v>342175.02558853634</v>
      </c>
      <c r="N259" s="10">
        <f t="shared" si="102"/>
        <v>99150.460593654047</v>
      </c>
      <c r="O259" s="10">
        <f t="shared" si="103"/>
        <v>95453.42886386899</v>
      </c>
      <c r="P259" s="10">
        <f t="shared" si="104"/>
        <v>-6633.5721596724661</v>
      </c>
      <c r="Q259" s="10">
        <f t="shared" si="105"/>
        <v>259242.57932446263</v>
      </c>
      <c r="R259" s="10">
        <f t="shared" si="106"/>
        <v>65179.119754350046</v>
      </c>
      <c r="S259" s="13">
        <f t="shared" si="107"/>
        <v>13.179998647847391</v>
      </c>
      <c r="T259" s="13">
        <f t="shared" si="108"/>
        <v>12.74307765586148</v>
      </c>
      <c r="U259" s="14">
        <f t="shared" si="109"/>
        <v>11.504393779359784</v>
      </c>
      <c r="V259" s="14">
        <f t="shared" si="110"/>
        <v>11.466393751650306</v>
      </c>
      <c r="W259" s="14">
        <f t="shared" si="98"/>
        <v>12.465519502054192</v>
      </c>
      <c r="X259" s="14">
        <f t="shared" si="99"/>
        <v>11.08489444745762</v>
      </c>
      <c r="Y259" s="14">
        <f t="shared" si="100"/>
        <v>4.5819015590487373</v>
      </c>
      <c r="Z259">
        <v>251</v>
      </c>
      <c r="AA259" s="14">
        <f t="shared" si="111"/>
        <v>13.232750124705685</v>
      </c>
      <c r="AB259" s="14">
        <f t="shared" si="112"/>
        <v>12.78236314648189</v>
      </c>
      <c r="AC259" s="14">
        <f t="shared" si="113"/>
        <v>11.617104182305367</v>
      </c>
      <c r="AD259" s="14">
        <f t="shared" si="114"/>
        <v>11.505940636967999</v>
      </c>
      <c r="AE259" s="14">
        <f t="shared" si="115"/>
        <v>12.47681634395604</v>
      </c>
      <c r="AF259" s="14">
        <f t="shared" si="116"/>
        <v>11.000708782360924</v>
      </c>
      <c r="AG259" s="14">
        <f t="shared" si="117"/>
        <v>5.0316371627586278</v>
      </c>
      <c r="AH259">
        <f t="shared" si="125"/>
        <v>13.179205062638417</v>
      </c>
      <c r="AI259">
        <v>13.170709607142516</v>
      </c>
      <c r="AJ259">
        <v>12.729572020216201</v>
      </c>
      <c r="AK259">
        <v>11.516579411984733</v>
      </c>
      <c r="AL259">
        <v>11.438808587769699</v>
      </c>
      <c r="AM259">
        <v>12.456140432574031</v>
      </c>
      <c r="AN259">
        <v>10.973885592358462</v>
      </c>
      <c r="AO259">
        <v>4.5888598304801613</v>
      </c>
      <c r="AP259" s="14">
        <f t="shared" si="118"/>
        <v>9.2890407048749069E-3</v>
      </c>
      <c r="AQ259" s="14">
        <f t="shared" si="119"/>
        <v>1.3505635645278957E-2</v>
      </c>
      <c r="AR259" s="14">
        <f t="shared" si="120"/>
        <v>-1.2185632624948539E-2</v>
      </c>
      <c r="AS259" s="14">
        <f t="shared" si="121"/>
        <v>2.7585163880607055E-2</v>
      </c>
      <c r="AT259" s="14">
        <f t="shared" si="122"/>
        <v>9.3790694801612062E-3</v>
      </c>
      <c r="AU259" s="14">
        <f t="shared" si="123"/>
        <v>0.1110088550991577</v>
      </c>
      <c r="AV259" s="14">
        <f t="shared" si="124"/>
        <v>-6.9582714314240235E-3</v>
      </c>
      <c r="AW259" s="6"/>
      <c r="AX259" s="47"/>
      <c r="AY259" s="11"/>
      <c r="AZ259" s="14"/>
      <c r="BA259" s="14"/>
      <c r="BB259" s="14"/>
      <c r="BC259" s="14"/>
    </row>
    <row r="260" spans="1:55" x14ac:dyDescent="0.2">
      <c r="A260" s="6" t="s">
        <v>391</v>
      </c>
      <c r="B260" s="8">
        <v>525237</v>
      </c>
      <c r="C260" s="8">
        <v>337695</v>
      </c>
      <c r="D260" s="8">
        <v>97884</v>
      </c>
      <c r="E260" s="8">
        <v>95398</v>
      </c>
      <c r="F260" s="8">
        <v>-6902</v>
      </c>
      <c r="G260" s="8">
        <v>254562</v>
      </c>
      <c r="H260" s="8">
        <v>63569</v>
      </c>
      <c r="I260" s="8"/>
      <c r="J260" s="8"/>
      <c r="K260" s="12">
        <v>98.8</v>
      </c>
      <c r="L260" s="10">
        <f t="shared" si="97"/>
        <v>531616.39676113357</v>
      </c>
      <c r="M260" s="10">
        <f t="shared" si="101"/>
        <v>341796.55870445346</v>
      </c>
      <c r="N260" s="10">
        <f t="shared" si="102"/>
        <v>99072.874493927127</v>
      </c>
      <c r="O260" s="10">
        <f t="shared" si="103"/>
        <v>96556.680161943324</v>
      </c>
      <c r="P260" s="10">
        <f t="shared" si="104"/>
        <v>-6985.8299595141707</v>
      </c>
      <c r="Q260" s="10">
        <f t="shared" si="105"/>
        <v>257653.84615384616</v>
      </c>
      <c r="R260" s="10">
        <f t="shared" si="106"/>
        <v>64341.093117408906</v>
      </c>
      <c r="S260" s="13">
        <f t="shared" si="107"/>
        <v>13.183677449516235</v>
      </c>
      <c r="T260" s="13">
        <f t="shared" si="108"/>
        <v>12.741970981457452</v>
      </c>
      <c r="U260" s="14">
        <f t="shared" si="109"/>
        <v>11.503610964322849</v>
      </c>
      <c r="V260" s="14">
        <f t="shared" si="110"/>
        <v>11.477885474090305</v>
      </c>
      <c r="W260" s="14">
        <f t="shared" si="98"/>
        <v>12.459372281468923</v>
      </c>
      <c r="X260" s="14">
        <f t="shared" si="99"/>
        <v>11.071953790350419</v>
      </c>
      <c r="Y260" s="14">
        <f t="shared" si="100"/>
        <v>4.5930976047538223</v>
      </c>
      <c r="Z260">
        <v>252</v>
      </c>
      <c r="AA260" s="14">
        <f t="shared" si="111"/>
        <v>13.238743747516928</v>
      </c>
      <c r="AB260" s="14">
        <f t="shared" si="112"/>
        <v>12.788374299454311</v>
      </c>
      <c r="AC260" s="14">
        <f t="shared" si="113"/>
        <v>11.623945672867787</v>
      </c>
      <c r="AD260" s="14">
        <f t="shared" si="114"/>
        <v>11.511566118498022</v>
      </c>
      <c r="AE260" s="14">
        <f t="shared" si="115"/>
        <v>12.482011389616758</v>
      </c>
      <c r="AF260" s="14">
        <f t="shared" si="116"/>
        <v>11.007066605070403</v>
      </c>
      <c r="AG260" s="14">
        <f t="shared" si="117"/>
        <v>5.0457722550694699</v>
      </c>
      <c r="AH260">
        <f t="shared" si="125"/>
        <v>13.182912277405025</v>
      </c>
      <c r="AI260">
        <v>13.171886202664249</v>
      </c>
      <c r="AJ260">
        <v>12.728816250199229</v>
      </c>
      <c r="AK260">
        <v>11.521071087757887</v>
      </c>
      <c r="AL260">
        <v>11.442353296619476</v>
      </c>
      <c r="AM260">
        <v>12.460191755704402</v>
      </c>
      <c r="AN260">
        <v>10.942529033058184</v>
      </c>
      <c r="AO260">
        <v>4.594612239404479</v>
      </c>
      <c r="AP260" s="14">
        <f t="shared" si="118"/>
        <v>1.1791246851986514E-2</v>
      </c>
      <c r="AQ260" s="14">
        <f t="shared" si="119"/>
        <v>1.3154731258223862E-2</v>
      </c>
      <c r="AR260" s="14">
        <f t="shared" si="120"/>
        <v>-1.7460123435038E-2</v>
      </c>
      <c r="AS260" s="14">
        <f t="shared" si="121"/>
        <v>3.5532177470829041E-2</v>
      </c>
      <c r="AT260" s="14">
        <f t="shared" si="122"/>
        <v>-8.1947423547923393E-4</v>
      </c>
      <c r="AU260" s="14">
        <f t="shared" si="123"/>
        <v>0.12942475729223446</v>
      </c>
      <c r="AV260" s="14">
        <f t="shared" si="124"/>
        <v>-1.5146346506567099E-3</v>
      </c>
      <c r="AW260" s="6"/>
      <c r="AX260" s="47"/>
      <c r="AY260" s="12"/>
      <c r="AZ260" s="14"/>
      <c r="BA260" s="14"/>
      <c r="BB260" s="14"/>
      <c r="BC260" s="14"/>
    </row>
    <row r="261" spans="1:55" x14ac:dyDescent="0.2">
      <c r="A261" s="6" t="s">
        <v>392</v>
      </c>
      <c r="B261" s="7">
        <v>527869</v>
      </c>
      <c r="C261" s="7">
        <v>342511</v>
      </c>
      <c r="D261" s="7">
        <v>98357</v>
      </c>
      <c r="E261" s="7">
        <v>94461</v>
      </c>
      <c r="F261" s="7">
        <v>-5324</v>
      </c>
      <c r="G261" s="7">
        <v>257295</v>
      </c>
      <c r="H261" s="7">
        <v>62555</v>
      </c>
      <c r="I261" s="7"/>
      <c r="J261" s="7"/>
      <c r="K261" s="11">
        <v>99.2</v>
      </c>
      <c r="L261" s="10">
        <f t="shared" si="97"/>
        <v>532126.00806451612</v>
      </c>
      <c r="M261" s="10">
        <f t="shared" si="101"/>
        <v>345273.18548387097</v>
      </c>
      <c r="N261" s="10">
        <f t="shared" si="102"/>
        <v>99150.201612903227</v>
      </c>
      <c r="O261" s="10">
        <f t="shared" si="103"/>
        <v>95222.782258064515</v>
      </c>
      <c r="P261" s="10">
        <f t="shared" si="104"/>
        <v>-5366.9354838709678</v>
      </c>
      <c r="Q261" s="10">
        <f t="shared" si="105"/>
        <v>259369.95967741933</v>
      </c>
      <c r="R261" s="10">
        <f t="shared" si="106"/>
        <v>63059.475806451614</v>
      </c>
      <c r="S261" s="13">
        <f t="shared" si="107"/>
        <v>13.184635597541655</v>
      </c>
      <c r="T261" s="13">
        <f t="shared" si="108"/>
        <v>12.752091224654269</v>
      </c>
      <c r="U261" s="14">
        <f t="shared" si="109"/>
        <v>11.504391167358918</v>
      </c>
      <c r="V261" s="14">
        <f t="shared" si="110"/>
        <v>11.463974501582973</v>
      </c>
      <c r="W261" s="14">
        <f t="shared" si="98"/>
        <v>12.466010737209299</v>
      </c>
      <c r="X261" s="14">
        <f t="shared" si="99"/>
        <v>11.051833620448765</v>
      </c>
      <c r="Y261" s="14">
        <f t="shared" si="100"/>
        <v>4.5971380142908274</v>
      </c>
      <c r="Z261">
        <v>253</v>
      </c>
      <c r="AA261" s="14">
        <f t="shared" si="111"/>
        <v>13.244737370328171</v>
      </c>
      <c r="AB261" s="14">
        <f t="shared" si="112"/>
        <v>12.794385452426731</v>
      </c>
      <c r="AC261" s="14">
        <f t="shared" si="113"/>
        <v>11.63078716343021</v>
      </c>
      <c r="AD261" s="14">
        <f t="shared" si="114"/>
        <v>11.517191600028047</v>
      </c>
      <c r="AE261" s="14">
        <f t="shared" si="115"/>
        <v>12.487206435277479</v>
      </c>
      <c r="AF261" s="14">
        <f t="shared" si="116"/>
        <v>11.013424427779881</v>
      </c>
      <c r="AG261" s="14">
        <f t="shared" si="117"/>
        <v>5.059907347380312</v>
      </c>
      <c r="AH261">
        <f t="shared" si="125"/>
        <v>13.186171286628428</v>
      </c>
      <c r="AI261">
        <v>13.172483833991228</v>
      </c>
      <c r="AJ261">
        <v>12.72713625808184</v>
      </c>
      <c r="AK261">
        <v>11.526267044009794</v>
      </c>
      <c r="AL261">
        <v>11.444830512485138</v>
      </c>
      <c r="AM261">
        <v>12.464087947204639</v>
      </c>
      <c r="AN261">
        <v>10.906020841747278</v>
      </c>
      <c r="AO261">
        <v>4.6005665861206708</v>
      </c>
      <c r="AP261" s="14">
        <f t="shared" si="118"/>
        <v>1.2151763550427575E-2</v>
      </c>
      <c r="AQ261" s="14">
        <f t="shared" si="119"/>
        <v>2.4954966572428461E-2</v>
      </c>
      <c r="AR261" s="14">
        <f t="shared" si="120"/>
        <v>-2.1875876650875981E-2</v>
      </c>
      <c r="AS261" s="14">
        <f t="shared" si="121"/>
        <v>1.9143989097834435E-2</v>
      </c>
      <c r="AT261" s="14">
        <f t="shared" si="122"/>
        <v>1.922790004659447E-3</v>
      </c>
      <c r="AU261" s="14">
        <f t="shared" si="123"/>
        <v>0.14581277870148668</v>
      </c>
      <c r="AV261" s="14">
        <f t="shared" si="124"/>
        <v>-3.4285718298434631E-3</v>
      </c>
      <c r="AW261" s="6"/>
      <c r="AX261" s="47"/>
      <c r="AY261" s="11"/>
      <c r="AZ261" s="14"/>
      <c r="BA261" s="14"/>
      <c r="BB261" s="14"/>
      <c r="BC261" s="14"/>
    </row>
    <row r="262" spans="1:55" x14ac:dyDescent="0.2">
      <c r="A262" s="6" t="s">
        <v>393</v>
      </c>
      <c r="B262" s="8">
        <v>532966</v>
      </c>
      <c r="C262" s="8">
        <v>345320</v>
      </c>
      <c r="D262" s="8">
        <v>98807</v>
      </c>
      <c r="E262" s="8">
        <v>94867</v>
      </c>
      <c r="F262" s="8">
        <v>-6026</v>
      </c>
      <c r="G262" s="8">
        <v>259269</v>
      </c>
      <c r="H262" s="8">
        <v>65770</v>
      </c>
      <c r="I262" s="8"/>
      <c r="J262" s="8"/>
      <c r="K262" s="12">
        <v>99.8</v>
      </c>
      <c r="L262" s="10">
        <f t="shared" si="97"/>
        <v>534034.0681362726</v>
      </c>
      <c r="M262" s="10">
        <f t="shared" si="101"/>
        <v>346012.02404809621</v>
      </c>
      <c r="N262" s="10">
        <f t="shared" si="102"/>
        <v>99005.010020040078</v>
      </c>
      <c r="O262" s="10">
        <f t="shared" si="103"/>
        <v>95057.114228456921</v>
      </c>
      <c r="P262" s="10">
        <f t="shared" si="104"/>
        <v>-6038.0761523046094</v>
      </c>
      <c r="Q262" s="10">
        <f t="shared" si="105"/>
        <v>259788.57715430862</v>
      </c>
      <c r="R262" s="10">
        <f t="shared" si="106"/>
        <v>65901.803607214431</v>
      </c>
      <c r="S262" s="13">
        <f t="shared" si="107"/>
        <v>13.188214913915326</v>
      </c>
      <c r="T262" s="13">
        <f t="shared" si="108"/>
        <v>12.754228805020132</v>
      </c>
      <c r="U262" s="14">
        <f t="shared" si="109"/>
        <v>11.502925734099305</v>
      </c>
      <c r="V262" s="14">
        <f t="shared" si="110"/>
        <v>11.462233192337722</v>
      </c>
      <c r="W262" s="14">
        <f t="shared" si="98"/>
        <v>12.467623414408715</v>
      </c>
      <c r="X262" s="14">
        <f t="shared" si="99"/>
        <v>11.095921088966071</v>
      </c>
      <c r="Y262" s="14">
        <f t="shared" si="100"/>
        <v>4.6031681833174183</v>
      </c>
      <c r="Z262">
        <v>254</v>
      </c>
      <c r="AA262" s="14">
        <f t="shared" si="111"/>
        <v>13.250730993139415</v>
      </c>
      <c r="AB262" s="14">
        <f t="shared" si="112"/>
        <v>12.80039660539915</v>
      </c>
      <c r="AC262" s="14">
        <f t="shared" si="113"/>
        <v>11.63762865399263</v>
      </c>
      <c r="AD262" s="14">
        <f t="shared" si="114"/>
        <v>11.52281708155807</v>
      </c>
      <c r="AE262" s="14">
        <f t="shared" si="115"/>
        <v>12.492401480938197</v>
      </c>
      <c r="AF262" s="14">
        <f t="shared" si="116"/>
        <v>11.01978225048936</v>
      </c>
      <c r="AG262" s="14">
        <f t="shared" si="117"/>
        <v>5.0740424396911541</v>
      </c>
      <c r="AH262">
        <f t="shared" si="125"/>
        <v>13.18979400357496</v>
      </c>
      <c r="AI262">
        <v>13.172488921946716</v>
      </c>
      <c r="AJ262">
        <v>12.724499446225309</v>
      </c>
      <c r="AK262">
        <v>11.532197316096759</v>
      </c>
      <c r="AL262">
        <v>11.446256308793151</v>
      </c>
      <c r="AM262">
        <v>12.467816216147636</v>
      </c>
      <c r="AN262">
        <v>10.864234429717577</v>
      </c>
      <c r="AO262">
        <v>4.6067212156957051</v>
      </c>
      <c r="AP262" s="14">
        <f t="shared" si="118"/>
        <v>1.5725991968610131E-2</v>
      </c>
      <c r="AQ262" s="14">
        <f t="shared" si="119"/>
        <v>2.9729358794822858E-2</v>
      </c>
      <c r="AR262" s="14">
        <f t="shared" si="120"/>
        <v>-2.9271581997454277E-2</v>
      </c>
      <c r="AS262" s="14">
        <f t="shared" si="121"/>
        <v>1.5976883544571052E-2</v>
      </c>
      <c r="AT262" s="14">
        <f t="shared" si="122"/>
        <v>-1.9280173892077812E-4</v>
      </c>
      <c r="AU262" s="14">
        <f t="shared" si="123"/>
        <v>0.23168665924849385</v>
      </c>
      <c r="AV262" s="14">
        <f t="shared" si="124"/>
        <v>-3.5530323782868578E-3</v>
      </c>
      <c r="AW262" s="6"/>
      <c r="AX262" s="47"/>
      <c r="AY262" s="12"/>
      <c r="AZ262" s="14"/>
      <c r="BA262" s="14"/>
      <c r="BB262" s="14"/>
      <c r="BC262" s="14"/>
    </row>
    <row r="263" spans="1:55" x14ac:dyDescent="0.2">
      <c r="A263" s="6" t="s">
        <v>394</v>
      </c>
      <c r="B263" s="7">
        <v>539287</v>
      </c>
      <c r="C263" s="7">
        <v>347777</v>
      </c>
      <c r="D263" s="7">
        <v>100053</v>
      </c>
      <c r="E263" s="7">
        <v>95729</v>
      </c>
      <c r="F263" s="7">
        <v>-4319</v>
      </c>
      <c r="G263" s="7">
        <v>263876</v>
      </c>
      <c r="H263" s="7">
        <v>64951</v>
      </c>
      <c r="I263" s="7"/>
      <c r="J263" s="7"/>
      <c r="K263" s="11">
        <v>100.4</v>
      </c>
      <c r="L263" s="10">
        <f t="shared" si="97"/>
        <v>537138.44621513947</v>
      </c>
      <c r="M263" s="10">
        <f t="shared" si="101"/>
        <v>346391.43426294817</v>
      </c>
      <c r="N263" s="10">
        <f t="shared" si="102"/>
        <v>99654.382470119512</v>
      </c>
      <c r="O263" s="10">
        <f t="shared" si="103"/>
        <v>95347.609561752979</v>
      </c>
      <c r="P263" s="10">
        <f t="shared" si="104"/>
        <v>-4301.7928286852584</v>
      </c>
      <c r="Q263" s="10">
        <f t="shared" si="105"/>
        <v>262824.70119521912</v>
      </c>
      <c r="R263" s="10">
        <f t="shared" si="106"/>
        <v>64692.231075697207</v>
      </c>
      <c r="S263" s="13">
        <f t="shared" si="107"/>
        <v>13.19401115444353</v>
      </c>
      <c r="T263" s="13">
        <f t="shared" si="108"/>
        <v>12.755324727486354</v>
      </c>
      <c r="U263" s="14">
        <f t="shared" si="109"/>
        <v>11.509463303300297</v>
      </c>
      <c r="V263" s="14">
        <f t="shared" si="110"/>
        <v>11.46528454057013</v>
      </c>
      <c r="W263" s="14">
        <f t="shared" si="98"/>
        <v>12.479242553547044</v>
      </c>
      <c r="X263" s="14">
        <f t="shared" si="99"/>
        <v>11.077396397169498</v>
      </c>
      <c r="Y263" s="14">
        <f t="shared" si="100"/>
        <v>4.6091622072576293</v>
      </c>
      <c r="Z263">
        <v>255</v>
      </c>
      <c r="AA263" s="14">
        <f t="shared" si="111"/>
        <v>13.256724615950658</v>
      </c>
      <c r="AB263" s="14">
        <f t="shared" si="112"/>
        <v>12.80640775837157</v>
      </c>
      <c r="AC263" s="14">
        <f t="shared" si="113"/>
        <v>11.644470144555051</v>
      </c>
      <c r="AD263" s="14">
        <f t="shared" si="114"/>
        <v>11.528442563088095</v>
      </c>
      <c r="AE263" s="14">
        <f t="shared" si="115"/>
        <v>12.497596526598915</v>
      </c>
      <c r="AF263" s="14">
        <f t="shared" si="116"/>
        <v>11.026140073198837</v>
      </c>
      <c r="AG263" s="14">
        <f t="shared" si="117"/>
        <v>5.0881775320019971</v>
      </c>
      <c r="AH263">
        <f t="shared" si="125"/>
        <v>13.193136794970025</v>
      </c>
      <c r="AI263">
        <v>13.171895482206194</v>
      </c>
      <c r="AJ263">
        <v>12.720888813845017</v>
      </c>
      <c r="AK263">
        <v>11.538878266952183</v>
      </c>
      <c r="AL263">
        <v>11.446658723963164</v>
      </c>
      <c r="AM263">
        <v>12.471364973350035</v>
      </c>
      <c r="AN263">
        <v>10.817134341247602</v>
      </c>
      <c r="AO263">
        <v>4.6130723303391559</v>
      </c>
      <c r="AP263" s="14">
        <f t="shared" si="118"/>
        <v>2.211567223733546E-2</v>
      </c>
      <c r="AQ263" s="14">
        <f t="shared" si="119"/>
        <v>3.4435913641337024E-2</v>
      </c>
      <c r="AR263" s="14">
        <f t="shared" si="120"/>
        <v>-2.9414963651886339E-2</v>
      </c>
      <c r="AS263" s="14">
        <f t="shared" si="121"/>
        <v>1.8625816606965273E-2</v>
      </c>
      <c r="AT263" s="14">
        <f t="shared" si="122"/>
        <v>7.8775801970092374E-3</v>
      </c>
      <c r="AU263" s="14">
        <f t="shared" si="123"/>
        <v>0.26026205592189555</v>
      </c>
      <c r="AV263" s="14">
        <f t="shared" si="124"/>
        <v>-3.9101230815266064E-3</v>
      </c>
      <c r="AW263" s="6"/>
      <c r="AX263" s="47"/>
      <c r="AY263" s="11"/>
      <c r="AZ263" s="14"/>
      <c r="BA263" s="14"/>
      <c r="BB263" s="14"/>
      <c r="BC263" s="14"/>
    </row>
    <row r="264" spans="1:55" x14ac:dyDescent="0.2">
      <c r="A264" s="6" t="s">
        <v>395</v>
      </c>
      <c r="B264" s="8">
        <v>541670</v>
      </c>
      <c r="C264" s="8">
        <v>350083</v>
      </c>
      <c r="D264" s="8">
        <v>101204</v>
      </c>
      <c r="E264" s="8">
        <v>96192</v>
      </c>
      <c r="F264" s="8">
        <v>-9818</v>
      </c>
      <c r="G264" s="8">
        <v>267804</v>
      </c>
      <c r="H264" s="8">
        <v>65313</v>
      </c>
      <c r="I264" s="8"/>
      <c r="J264" s="8"/>
      <c r="K264" s="12">
        <v>100.6</v>
      </c>
      <c r="L264" s="10">
        <f t="shared" si="97"/>
        <v>538439.3638170975</v>
      </c>
      <c r="M264" s="10">
        <f t="shared" si="101"/>
        <v>347995.02982107358</v>
      </c>
      <c r="N264" s="10">
        <f t="shared" si="102"/>
        <v>100600.39761431412</v>
      </c>
      <c r="O264" s="10">
        <f t="shared" si="103"/>
        <v>95618.290258449313</v>
      </c>
      <c r="P264" s="10">
        <f t="shared" si="104"/>
        <v>-9759.4433399602385</v>
      </c>
      <c r="Q264" s="10">
        <f t="shared" si="105"/>
        <v>266206.75944333995</v>
      </c>
      <c r="R264" s="10">
        <f t="shared" si="106"/>
        <v>64923.459244532809</v>
      </c>
      <c r="S264" s="13">
        <f t="shared" si="107"/>
        <v>13.196430167227536</v>
      </c>
      <c r="T264" s="13">
        <f t="shared" si="108"/>
        <v>12.759943476531269</v>
      </c>
      <c r="U264" s="14">
        <f t="shared" si="109"/>
        <v>11.518911489068534</v>
      </c>
      <c r="V264" s="14">
        <f t="shared" si="110"/>
        <v>11.468119401435098</v>
      </c>
      <c r="W264" s="14">
        <f t="shared" si="98"/>
        <v>12.492028576969904</v>
      </c>
      <c r="X264" s="14">
        <f t="shared" si="99"/>
        <v>11.08096430493681</v>
      </c>
      <c r="Y264" s="14">
        <f t="shared" si="100"/>
        <v>4.6111522576656387</v>
      </c>
      <c r="Z264">
        <v>256</v>
      </c>
      <c r="AA264" s="14">
        <f t="shared" si="111"/>
        <v>13.262718238761902</v>
      </c>
      <c r="AB264" s="14">
        <f t="shared" si="112"/>
        <v>12.812418911343991</v>
      </c>
      <c r="AC264" s="14">
        <f t="shared" si="113"/>
        <v>11.651311635117473</v>
      </c>
      <c r="AD264" s="14">
        <f t="shared" si="114"/>
        <v>11.534068044618119</v>
      </c>
      <c r="AE264" s="14">
        <f t="shared" si="115"/>
        <v>12.502791572259635</v>
      </c>
      <c r="AF264" s="14">
        <f t="shared" si="116"/>
        <v>11.032497895908316</v>
      </c>
      <c r="AG264" s="14">
        <f t="shared" si="117"/>
        <v>5.1023126243128392</v>
      </c>
      <c r="AH264">
        <f t="shared" si="125"/>
        <v>13.196602022506239</v>
      </c>
      <c r="AI264">
        <v>13.170707359190127</v>
      </c>
      <c r="AJ264">
        <v>12.716305941005592</v>
      </c>
      <c r="AK264">
        <v>11.546307964770717</v>
      </c>
      <c r="AL264">
        <v>11.446075781967046</v>
      </c>
      <c r="AM264">
        <v>12.474722509127396</v>
      </c>
      <c r="AN264">
        <v>10.764829924777906</v>
      </c>
      <c r="AO264">
        <v>4.6196139116153612</v>
      </c>
      <c r="AP264" s="14">
        <f t="shared" si="118"/>
        <v>2.572280803740945E-2</v>
      </c>
      <c r="AQ264" s="14">
        <f t="shared" si="119"/>
        <v>4.3637535525677507E-2</v>
      </c>
      <c r="AR264" s="14">
        <f t="shared" si="120"/>
        <v>-2.7396475702182954E-2</v>
      </c>
      <c r="AS264" s="14">
        <f t="shared" si="121"/>
        <v>2.2043619468052E-2</v>
      </c>
      <c r="AT264" s="14">
        <f t="shared" si="122"/>
        <v>1.7306067842508099E-2</v>
      </c>
      <c r="AU264" s="14">
        <f t="shared" si="123"/>
        <v>0.31613438015890338</v>
      </c>
      <c r="AV264" s="14">
        <f t="shared" si="124"/>
        <v>-8.4616539497224252E-3</v>
      </c>
      <c r="AW264" s="6"/>
      <c r="AX264" s="47"/>
      <c r="AY264" s="12"/>
      <c r="AZ264" s="14"/>
      <c r="BA264" s="14"/>
      <c r="BB264" s="14"/>
      <c r="BC264" s="14"/>
    </row>
    <row r="265" spans="1:55" x14ac:dyDescent="0.2">
      <c r="A265" s="6" t="s">
        <v>396</v>
      </c>
      <c r="B265" s="7">
        <v>548802</v>
      </c>
      <c r="C265" s="7">
        <v>351641</v>
      </c>
      <c r="D265" s="7">
        <v>104226</v>
      </c>
      <c r="E265" s="7">
        <v>99316</v>
      </c>
      <c r="F265" s="7">
        <v>-24692</v>
      </c>
      <c r="G265" s="7">
        <v>268212</v>
      </c>
      <c r="H265" s="7">
        <v>64508</v>
      </c>
      <c r="I265" s="7"/>
      <c r="J265" s="7"/>
      <c r="K265" s="11">
        <v>101.4</v>
      </c>
      <c r="L265" s="10">
        <f t="shared" ref="L265:L274" si="126">$B265*100/$K265</f>
        <v>541224.85207100585</v>
      </c>
      <c r="M265" s="10">
        <f t="shared" si="101"/>
        <v>346785.99605522683</v>
      </c>
      <c r="N265" s="10">
        <f t="shared" si="102"/>
        <v>102786.98224852071</v>
      </c>
      <c r="O265" s="10">
        <f t="shared" si="103"/>
        <v>97944.773175542403</v>
      </c>
      <c r="P265" s="10">
        <f t="shared" si="104"/>
        <v>-24351.084812623274</v>
      </c>
      <c r="Q265" s="10">
        <f t="shared" si="105"/>
        <v>264508.87573964498</v>
      </c>
      <c r="R265" s="10">
        <f t="shared" si="106"/>
        <v>63617.357001972385</v>
      </c>
      <c r="S265" s="13">
        <f t="shared" si="107"/>
        <v>13.201590094533049</v>
      </c>
      <c r="T265" s="13">
        <f t="shared" si="108"/>
        <v>12.75646314260962</v>
      </c>
      <c r="U265" s="14">
        <f t="shared" si="109"/>
        <v>11.540413992160987</v>
      </c>
      <c r="V265" s="14">
        <f t="shared" si="110"/>
        <v>11.492159059779834</v>
      </c>
      <c r="W265" s="14">
        <f t="shared" ref="W265:W274" si="127">LN(Q265)</f>
        <v>12.485630086389104</v>
      </c>
      <c r="X265" s="14">
        <f t="shared" ref="X265:X274" si="128">LN(R265)</f>
        <v>11.060641620931415</v>
      </c>
      <c r="Y265" s="14">
        <f t="shared" ref="Y265:Y274" si="129">LN(K265)</f>
        <v>4.619073091157083</v>
      </c>
      <c r="Z265">
        <v>257</v>
      </c>
      <c r="AA265" s="14">
        <f t="shared" si="111"/>
        <v>13.268711861573145</v>
      </c>
      <c r="AB265" s="14">
        <f t="shared" si="112"/>
        <v>12.818430064316411</v>
      </c>
      <c r="AC265" s="14">
        <f t="shared" si="113"/>
        <v>11.658153125679894</v>
      </c>
      <c r="AD265" s="14">
        <f t="shared" si="114"/>
        <v>11.539693526148142</v>
      </c>
      <c r="AE265" s="14">
        <f t="shared" si="115"/>
        <v>12.507986617920354</v>
      </c>
      <c r="AF265" s="14">
        <f t="shared" si="116"/>
        <v>11.038855718617794</v>
      </c>
      <c r="AG265" s="14">
        <f t="shared" si="117"/>
        <v>5.1164477166236813</v>
      </c>
      <c r="AH265">
        <f t="shared" si="125"/>
        <v>13.199933349907244</v>
      </c>
      <c r="AI265">
        <v>13.168942219614124</v>
      </c>
      <c r="AJ265">
        <v>12.710773930217687</v>
      </c>
      <c r="AK265">
        <v>11.554466093394728</v>
      </c>
      <c r="AL265">
        <v>11.444557147912041</v>
      </c>
      <c r="AM265">
        <v>12.477882037282901</v>
      </c>
      <c r="AN265">
        <v>10.707593192533992</v>
      </c>
      <c r="AO265">
        <v>4.6263374972617335</v>
      </c>
      <c r="AP265" s="14">
        <f t="shared" si="118"/>
        <v>3.2647874918925623E-2</v>
      </c>
      <c r="AQ265" s="14">
        <f t="shared" si="119"/>
        <v>4.5689212391932799E-2</v>
      </c>
      <c r="AR265" s="14">
        <f t="shared" si="120"/>
        <v>-1.4052101233740899E-2</v>
      </c>
      <c r="AS265" s="14">
        <f t="shared" si="121"/>
        <v>4.7601911867792168E-2</v>
      </c>
      <c r="AT265" s="14">
        <f t="shared" si="122"/>
        <v>7.7480491062029699E-3</v>
      </c>
      <c r="AU265" s="14">
        <f t="shared" si="123"/>
        <v>0.35304842839742356</v>
      </c>
      <c r="AV265" s="14">
        <f t="shared" si="124"/>
        <v>-7.2644061046505115E-3</v>
      </c>
      <c r="AW265" s="6"/>
      <c r="AX265" s="47"/>
      <c r="AY265" s="11"/>
      <c r="AZ265" s="14"/>
      <c r="BA265" s="14"/>
      <c r="BB265" s="14"/>
      <c r="BC265" s="14"/>
    </row>
    <row r="266" spans="1:55" x14ac:dyDescent="0.2">
      <c r="A266" s="6" t="s">
        <v>397</v>
      </c>
      <c r="B266" s="8">
        <v>551964</v>
      </c>
      <c r="C266" s="8">
        <v>354641</v>
      </c>
      <c r="D266" s="8">
        <v>104104</v>
      </c>
      <c r="E266" s="8">
        <v>99709</v>
      </c>
      <c r="F266" s="8">
        <v>-9469</v>
      </c>
      <c r="G266" s="8">
        <v>274025</v>
      </c>
      <c r="H266" s="8">
        <v>68057</v>
      </c>
      <c r="I266" s="8"/>
      <c r="J266" s="8"/>
      <c r="K266" s="12">
        <v>101.8</v>
      </c>
      <c r="L266" s="10">
        <f t="shared" si="126"/>
        <v>542204.32220039295</v>
      </c>
      <c r="M266" s="10">
        <f t="shared" ref="M266:M274" si="130">C266*100/$K266</f>
        <v>348370.33398821217</v>
      </c>
      <c r="N266" s="10">
        <f t="shared" ref="N266:N274" si="131">D266*100/$K266</f>
        <v>102263.26129666012</v>
      </c>
      <c r="O266" s="10">
        <f t="shared" ref="O266:O274" si="132">E266*100/$K266</f>
        <v>97945.972495088412</v>
      </c>
      <c r="P266" s="10">
        <f t="shared" ref="P266:P274" si="133">F266*100/$K266</f>
        <v>-9301.5717092337927</v>
      </c>
      <c r="Q266" s="10">
        <f t="shared" ref="Q266:Q274" si="134">G266*100/$K266</f>
        <v>269179.76424361492</v>
      </c>
      <c r="R266" s="10">
        <f t="shared" ref="R266:R274" si="135">H266*100/$K266</f>
        <v>66853.634577603152</v>
      </c>
      <c r="S266" s="13">
        <f t="shared" ref="S266:S274" si="136">LN(L266)</f>
        <v>13.20339818761285</v>
      </c>
      <c r="T266" s="13">
        <f t="shared" ref="T266:T274" si="137">LN(M266)</f>
        <v>12.761021371047512</v>
      </c>
      <c r="U266" s="14">
        <f t="shared" ref="U266:U274" si="138">LN(N266)</f>
        <v>11.535305760328262</v>
      </c>
      <c r="V266" s="14">
        <f t="shared" ref="V266:V274" si="139">LN(O266)</f>
        <v>11.492171304559871</v>
      </c>
      <c r="W266" s="14">
        <f t="shared" si="127"/>
        <v>12.503134703955594</v>
      </c>
      <c r="X266" s="14">
        <f t="shared" si="128"/>
        <v>11.110260950201029</v>
      </c>
      <c r="Y266" s="14">
        <f t="shared" si="129"/>
        <v>4.623010104116422</v>
      </c>
      <c r="Z266">
        <v>258</v>
      </c>
      <c r="AA266" s="14">
        <f t="shared" ref="AA266:AA274" si="140">Z266*$BF$14+$BG$14</f>
        <v>13.274705484384389</v>
      </c>
      <c r="AB266" s="14">
        <f t="shared" ref="AB266:AB274" si="141">Z266*$BF$15+$BG$15</f>
        <v>12.824441217288831</v>
      </c>
      <c r="AC266" s="14">
        <f t="shared" ref="AC266:AC274" si="142">Z266*$BF$16+$BG$16</f>
        <v>11.664994616242314</v>
      </c>
      <c r="AD266" s="14">
        <f t="shared" ref="AD266:AD274" si="143">Z266*$BF$17+$BG$17</f>
        <v>11.545319007678167</v>
      </c>
      <c r="AE266" s="14">
        <f t="shared" ref="AE266:AE274" si="144">Z266*$BF$18+$BG$18</f>
        <v>12.513181663581072</v>
      </c>
      <c r="AF266" s="14">
        <f t="shared" ref="AF266:AF274" si="145">Z266*$BF$19+$BG$19</f>
        <v>11.045213541327273</v>
      </c>
      <c r="AG266" s="14">
        <f t="shared" ref="AG266:AG274" si="146">Z266*$BF$21+$BG$21</f>
        <v>5.1305828089345233</v>
      </c>
      <c r="AH266">
        <f t="shared" si="125"/>
        <v>13.198653905178082</v>
      </c>
      <c r="AI266">
        <v>13.16663380694882</v>
      </c>
      <c r="AJ266">
        <v>12.704343157451662</v>
      </c>
      <c r="AK266">
        <v>11.563315213869272</v>
      </c>
      <c r="AL266">
        <v>11.442166264167565</v>
      </c>
      <c r="AM266">
        <v>12.480847587912132</v>
      </c>
      <c r="AN266">
        <v>10.645893740728962</v>
      </c>
      <c r="AO266">
        <v>4.6332293364819668</v>
      </c>
      <c r="AP266" s="14">
        <f t="shared" ref="AP266:AP274" si="147">S266-AI266</f>
        <v>3.6764380664029872E-2</v>
      </c>
      <c r="AQ266" s="14">
        <f t="shared" ref="AQ266:AQ274" si="148">T266-AJ266</f>
        <v>5.6678213595850124E-2</v>
      </c>
      <c r="AR266" s="14">
        <f t="shared" ref="AR266:AR274" si="149">U266-AK266</f>
        <v>-2.8009453541010032E-2</v>
      </c>
      <c r="AS266" s="14">
        <f t="shared" ref="AS266:AS274" si="150">V266-AL266</f>
        <v>5.000504039230691E-2</v>
      </c>
      <c r="AT266" s="14">
        <f t="shared" ref="AT266:AT274" si="151">W266-AM266</f>
        <v>2.2287116043461452E-2</v>
      </c>
      <c r="AU266" s="14">
        <f t="shared" ref="AU266:AU274" si="152">X266-AN266</f>
        <v>0.46436720947206744</v>
      </c>
      <c r="AV266" s="14">
        <f t="shared" ref="AV266:AV274" si="153">Y266-AO266</f>
        <v>-1.0219232365544784E-2</v>
      </c>
      <c r="AW266" s="6"/>
      <c r="AX266" s="47"/>
      <c r="AY266" s="12"/>
      <c r="AZ266" s="14"/>
      <c r="BA266" s="14"/>
      <c r="BB266" s="14"/>
      <c r="BC266" s="14"/>
    </row>
    <row r="267" spans="1:55" x14ac:dyDescent="0.2">
      <c r="A267" s="6" t="s">
        <v>398</v>
      </c>
      <c r="B267" s="7">
        <v>558286</v>
      </c>
      <c r="C267" s="7">
        <v>357400</v>
      </c>
      <c r="D267" s="7">
        <v>106864</v>
      </c>
      <c r="E267" s="7">
        <v>100582</v>
      </c>
      <c r="F267" s="7">
        <v>-5365</v>
      </c>
      <c r="G267" s="7">
        <v>276863</v>
      </c>
      <c r="H267" s="7">
        <v>66755</v>
      </c>
      <c r="I267" s="7"/>
      <c r="J267" s="7"/>
      <c r="K267" s="11">
        <v>102.5</v>
      </c>
      <c r="L267" s="10">
        <f t="shared" si="126"/>
        <v>544669.26829268294</v>
      </c>
      <c r="M267" s="10">
        <f t="shared" si="130"/>
        <v>348682.92682926828</v>
      </c>
      <c r="N267" s="10">
        <f t="shared" si="131"/>
        <v>104257.56097560975</v>
      </c>
      <c r="O267" s="10">
        <f t="shared" si="132"/>
        <v>98128.780487804877</v>
      </c>
      <c r="P267" s="10">
        <f t="shared" si="133"/>
        <v>-5234.1463414634145</v>
      </c>
      <c r="Q267" s="10">
        <f t="shared" si="134"/>
        <v>270110.24390243902</v>
      </c>
      <c r="R267" s="10">
        <f t="shared" si="135"/>
        <v>65126.829268292684</v>
      </c>
      <c r="S267" s="13">
        <f t="shared" si="136"/>
        <v>13.207934042269722</v>
      </c>
      <c r="T267" s="13">
        <f t="shared" si="137"/>
        <v>12.761918269117093</v>
      </c>
      <c r="U267" s="14">
        <f t="shared" si="138"/>
        <v>11.554619664375046</v>
      </c>
      <c r="V267" s="14">
        <f t="shared" si="139"/>
        <v>11.494035981606807</v>
      </c>
      <c r="W267" s="14">
        <f t="shared" si="127"/>
        <v>12.506585465394135</v>
      </c>
      <c r="X267" s="14">
        <f t="shared" si="128"/>
        <v>11.084091867233823</v>
      </c>
      <c r="Y267" s="14">
        <f t="shared" si="129"/>
        <v>4.6298627985784631</v>
      </c>
      <c r="Z267">
        <v>259</v>
      </c>
      <c r="AA267" s="14">
        <f t="shared" si="140"/>
        <v>13.280699107195632</v>
      </c>
      <c r="AB267" s="14">
        <f t="shared" si="141"/>
        <v>12.830452370261252</v>
      </c>
      <c r="AC267" s="14">
        <f t="shared" si="142"/>
        <v>11.671836106804736</v>
      </c>
      <c r="AD267" s="14">
        <f t="shared" si="143"/>
        <v>11.55094448920819</v>
      </c>
      <c r="AE267" s="14">
        <f t="shared" si="144"/>
        <v>12.518376709241792</v>
      </c>
      <c r="AF267" s="14">
        <f t="shared" si="145"/>
        <v>11.051571364036752</v>
      </c>
      <c r="AG267" s="14">
        <f t="shared" si="146"/>
        <v>5.1447179012453654</v>
      </c>
      <c r="AH267">
        <f t="shared" si="125"/>
        <v>13.165575877534852</v>
      </c>
      <c r="AI267">
        <v>13.163836269586673</v>
      </c>
      <c r="AJ267">
        <v>12.697092554435615</v>
      </c>
      <c r="AK267">
        <v>11.57280910467613</v>
      </c>
      <c r="AL267">
        <v>11.438996324297944</v>
      </c>
      <c r="AM267">
        <v>12.483628033641363</v>
      </c>
      <c r="AN267">
        <v>10.580421820843666</v>
      </c>
      <c r="AO267">
        <v>4.6402711382259385</v>
      </c>
      <c r="AP267" s="14">
        <f t="shared" si="147"/>
        <v>4.409777268304893E-2</v>
      </c>
      <c r="AQ267" s="14">
        <f t="shared" si="148"/>
        <v>6.4825714681477464E-2</v>
      </c>
      <c r="AR267" s="14">
        <f t="shared" si="149"/>
        <v>-1.8189440301084048E-2</v>
      </c>
      <c r="AS267" s="14">
        <f t="shared" si="150"/>
        <v>5.5039657308862289E-2</v>
      </c>
      <c r="AT267" s="14">
        <f t="shared" si="151"/>
        <v>2.2957431752772095E-2</v>
      </c>
      <c r="AU267" s="14">
        <f t="shared" si="152"/>
        <v>0.50367004639015711</v>
      </c>
      <c r="AV267" s="14">
        <f t="shared" si="153"/>
        <v>-1.0408339647475451E-2</v>
      </c>
      <c r="AW267" s="6"/>
      <c r="AX267" s="47"/>
      <c r="AY267" s="11"/>
      <c r="AZ267" s="14"/>
      <c r="BA267" s="14"/>
      <c r="BB267" s="14"/>
      <c r="BC267" s="14"/>
    </row>
    <row r="268" spans="1:55" x14ac:dyDescent="0.2">
      <c r="A268" s="6" t="s">
        <v>399</v>
      </c>
      <c r="B268" s="8">
        <v>559387</v>
      </c>
      <c r="C268" s="8">
        <v>356595</v>
      </c>
      <c r="D268" s="8">
        <v>107930</v>
      </c>
      <c r="E268" s="8">
        <v>99901</v>
      </c>
      <c r="F268" s="8">
        <v>12056</v>
      </c>
      <c r="G268" s="8">
        <v>279476</v>
      </c>
      <c r="H268" s="8">
        <v>65446</v>
      </c>
      <c r="I268" s="8"/>
      <c r="J268" s="8"/>
      <c r="K268" s="12">
        <v>102.7</v>
      </c>
      <c r="L268" s="10">
        <f t="shared" si="126"/>
        <v>544680.62317429401</v>
      </c>
      <c r="M268" s="10">
        <f t="shared" si="130"/>
        <v>347220.05842259008</v>
      </c>
      <c r="N268" s="10">
        <f t="shared" si="131"/>
        <v>105092.50243427459</v>
      </c>
      <c r="O268" s="10">
        <f t="shared" si="132"/>
        <v>97274.586173320349</v>
      </c>
      <c r="P268" s="10">
        <f t="shared" si="133"/>
        <v>11739.045764362219</v>
      </c>
      <c r="Q268" s="10">
        <f t="shared" si="134"/>
        <v>272128.52969814994</v>
      </c>
      <c r="R268" s="10">
        <f t="shared" si="135"/>
        <v>63725.413826679651</v>
      </c>
      <c r="S268" s="13">
        <f t="shared" si="136"/>
        <v>13.2079548893487</v>
      </c>
      <c r="T268" s="13">
        <f t="shared" si="137"/>
        <v>12.757714032054061</v>
      </c>
      <c r="U268" s="14">
        <f t="shared" si="138"/>
        <v>11.56259621687297</v>
      </c>
      <c r="V268" s="14">
        <f t="shared" si="139"/>
        <v>11.485293043650135</v>
      </c>
      <c r="W268" s="14">
        <f t="shared" si="127"/>
        <v>12.514029769323283</v>
      </c>
      <c r="X268" s="14">
        <f t="shared" si="128"/>
        <v>11.062338723168772</v>
      </c>
      <c r="Y268" s="14">
        <f t="shared" si="129"/>
        <v>4.6318121169345128</v>
      </c>
      <c r="Z268">
        <v>260</v>
      </c>
      <c r="AA268" s="14">
        <f t="shared" si="140"/>
        <v>13.286692730006877</v>
      </c>
      <c r="AB268" s="14">
        <f t="shared" si="141"/>
        <v>12.836463523233672</v>
      </c>
      <c r="AC268" s="14">
        <f t="shared" si="142"/>
        <v>11.678677597367157</v>
      </c>
      <c r="AD268" s="14">
        <f t="shared" si="143"/>
        <v>11.556569970738213</v>
      </c>
      <c r="AE268" s="14">
        <f t="shared" si="144"/>
        <v>12.523571754902511</v>
      </c>
      <c r="AF268" s="14">
        <f t="shared" si="145"/>
        <v>11.057929186746229</v>
      </c>
      <c r="AG268" s="14">
        <f t="shared" si="146"/>
        <v>5.1588529935562075</v>
      </c>
      <c r="AH268">
        <f t="shared" ref="AH268" si="154">SUM(S265:S271)/7</f>
        <v>13.154604885271686</v>
      </c>
      <c r="AI268">
        <v>13.160626733658058</v>
      </c>
      <c r="AJ268">
        <v>12.689136476781147</v>
      </c>
      <c r="AK268">
        <v>11.582884038388624</v>
      </c>
      <c r="AL268">
        <v>11.435171775017759</v>
      </c>
      <c r="AM268">
        <v>12.486246176544396</v>
      </c>
      <c r="AN268">
        <v>10.512157913864877</v>
      </c>
      <c r="AO268">
        <v>4.6474382244232988</v>
      </c>
      <c r="AP268" s="14">
        <f t="shared" si="147"/>
        <v>4.7328155690642859E-2</v>
      </c>
      <c r="AQ268" s="14">
        <f t="shared" si="148"/>
        <v>6.8577555272913315E-2</v>
      </c>
      <c r="AR268" s="14">
        <f t="shared" si="149"/>
        <v>-2.0287821515653448E-2</v>
      </c>
      <c r="AS268" s="14">
        <f t="shared" si="150"/>
        <v>5.0121268632375759E-2</v>
      </c>
      <c r="AT268" s="14">
        <f t="shared" si="151"/>
        <v>2.7783592778886756E-2</v>
      </c>
      <c r="AU268" s="14">
        <f t="shared" si="152"/>
        <v>0.55018080930389424</v>
      </c>
      <c r="AV268" s="14">
        <f t="shared" si="153"/>
        <v>-1.5626107488786012E-2</v>
      </c>
      <c r="AW268" s="6"/>
      <c r="AX268" s="47"/>
      <c r="AY268" s="12"/>
      <c r="AZ268" s="14"/>
      <c r="BA268" s="14"/>
      <c r="BB268" s="14"/>
      <c r="BC268" s="14"/>
    </row>
    <row r="269" spans="1:55" x14ac:dyDescent="0.2">
      <c r="A269" s="6" t="s">
        <v>400</v>
      </c>
      <c r="B269" s="7">
        <v>551502</v>
      </c>
      <c r="C269" s="7">
        <v>349908</v>
      </c>
      <c r="D269" s="7">
        <v>107987</v>
      </c>
      <c r="E269" s="7">
        <v>99120</v>
      </c>
      <c r="F269" s="7">
        <v>-2418</v>
      </c>
      <c r="G269" s="7">
        <v>281388</v>
      </c>
      <c r="H269" s="7">
        <v>58822</v>
      </c>
      <c r="I269" s="7"/>
      <c r="J269" s="7"/>
      <c r="K269" s="11">
        <v>104.2</v>
      </c>
      <c r="L269" s="10">
        <f t="shared" si="126"/>
        <v>529272.55278310936</v>
      </c>
      <c r="M269" s="10">
        <f t="shared" si="130"/>
        <v>335804.22264875239</v>
      </c>
      <c r="N269" s="10">
        <f t="shared" si="131"/>
        <v>103634.35700575815</v>
      </c>
      <c r="O269" s="10">
        <f t="shared" si="132"/>
        <v>95124.760076775434</v>
      </c>
      <c r="P269" s="10">
        <f t="shared" si="133"/>
        <v>-2320.5374280230326</v>
      </c>
      <c r="Q269" s="10">
        <f t="shared" si="134"/>
        <v>270046.06525911705</v>
      </c>
      <c r="R269" s="10">
        <f t="shared" si="135"/>
        <v>56451.055662188097</v>
      </c>
      <c r="S269" s="13">
        <f t="shared" si="136"/>
        <v>13.179258800811198</v>
      </c>
      <c r="T269" s="13">
        <f t="shared" si="137"/>
        <v>12.72428359843857</v>
      </c>
      <c r="U269" s="14">
        <f t="shared" si="138"/>
        <v>11.548624185159717</v>
      </c>
      <c r="V269" s="14">
        <f t="shared" si="139"/>
        <v>11.46294457297185</v>
      </c>
      <c r="W269" s="14">
        <f t="shared" si="127"/>
        <v>12.506347835498731</v>
      </c>
      <c r="X269" s="14">
        <f t="shared" si="128"/>
        <v>10.941129270238877</v>
      </c>
      <c r="Y269" s="14">
        <f t="shared" si="129"/>
        <v>4.6463121293192664</v>
      </c>
      <c r="Z269">
        <v>261</v>
      </c>
      <c r="AA269" s="14">
        <f t="shared" si="140"/>
        <v>13.292686352818119</v>
      </c>
      <c r="AB269" s="14">
        <f t="shared" si="141"/>
        <v>12.842474676206091</v>
      </c>
      <c r="AC269" s="14">
        <f t="shared" si="142"/>
        <v>11.685519087929578</v>
      </c>
      <c r="AD269" s="14">
        <f t="shared" si="143"/>
        <v>11.562195452268238</v>
      </c>
      <c r="AE269" s="14">
        <f t="shared" si="144"/>
        <v>12.528766800563229</v>
      </c>
      <c r="AF269" s="14">
        <f t="shared" si="145"/>
        <v>11.064287009455708</v>
      </c>
      <c r="AG269" s="14">
        <f t="shared" si="146"/>
        <v>5.1729880858670505</v>
      </c>
      <c r="AH269">
        <f t="shared" ref="AH269:AH271" si="155">SUM(S266:S272)/7</f>
        <v>13.144676210477103</v>
      </c>
      <c r="AI269">
        <v>13.157109886401274</v>
      </c>
      <c r="AJ269">
        <v>12.680629796171534</v>
      </c>
      <c r="AK269">
        <v>11.593464919179885</v>
      </c>
      <c r="AL269">
        <v>11.4308514628274</v>
      </c>
      <c r="AM269">
        <v>12.488739167089879</v>
      </c>
      <c r="AN269">
        <v>10.44239729455836</v>
      </c>
      <c r="AO269">
        <v>4.6546994117914169</v>
      </c>
      <c r="AP269" s="14">
        <f t="shared" si="147"/>
        <v>2.2148914409923393E-2</v>
      </c>
      <c r="AQ269" s="14">
        <f t="shared" si="148"/>
        <v>4.3653802267035857E-2</v>
      </c>
      <c r="AR269" s="14">
        <f t="shared" si="149"/>
        <v>-4.4840734020167972E-2</v>
      </c>
      <c r="AS269" s="14">
        <f t="shared" si="150"/>
        <v>3.209311014444971E-2</v>
      </c>
      <c r="AT269" s="14">
        <f t="shared" si="151"/>
        <v>1.7608668408852779E-2</v>
      </c>
      <c r="AU269" s="14">
        <f t="shared" si="152"/>
        <v>0.49873197568051708</v>
      </c>
      <c r="AV269" s="14">
        <f t="shared" si="153"/>
        <v>-8.3872824721504813E-3</v>
      </c>
      <c r="AW269" s="6"/>
      <c r="AX269" s="47"/>
      <c r="AY269" s="11"/>
      <c r="AZ269" s="14"/>
      <c r="BA269" s="14"/>
      <c r="BB269" s="14"/>
      <c r="BC269" s="14"/>
    </row>
    <row r="270" spans="1:55" x14ac:dyDescent="0.2">
      <c r="A270" s="6" t="s">
        <v>401</v>
      </c>
      <c r="B270" s="8">
        <v>477249</v>
      </c>
      <c r="C270" s="8">
        <v>277157</v>
      </c>
      <c r="D270" s="8">
        <v>123045</v>
      </c>
      <c r="E270" s="8">
        <v>78899</v>
      </c>
      <c r="F270" s="8">
        <v>12031</v>
      </c>
      <c r="G270" s="8">
        <v>272924</v>
      </c>
      <c r="H270" s="8">
        <v>543</v>
      </c>
      <c r="I270" s="8"/>
      <c r="J270" s="8"/>
      <c r="K270" s="12">
        <v>112</v>
      </c>
      <c r="L270" s="10">
        <f t="shared" si="126"/>
        <v>426115.17857142858</v>
      </c>
      <c r="M270" s="10">
        <f t="shared" si="130"/>
        <v>247461.60714285713</v>
      </c>
      <c r="N270" s="10">
        <f t="shared" si="131"/>
        <v>109861.60714285714</v>
      </c>
      <c r="O270" s="10">
        <f t="shared" si="132"/>
        <v>70445.53571428571</v>
      </c>
      <c r="P270" s="10">
        <f t="shared" si="133"/>
        <v>10741.964285714286</v>
      </c>
      <c r="Q270" s="10">
        <f t="shared" si="134"/>
        <v>243682.14285714287</v>
      </c>
      <c r="R270" s="10">
        <f t="shared" si="135"/>
        <v>484.82142857142856</v>
      </c>
      <c r="S270" s="13">
        <f t="shared" si="136"/>
        <v>12.962464960940922</v>
      </c>
      <c r="T270" s="13">
        <f t="shared" si="137"/>
        <v>12.419010726302997</v>
      </c>
      <c r="U270" s="14">
        <f t="shared" si="138"/>
        <v>11.606976735797957</v>
      </c>
      <c r="V270" s="14">
        <f t="shared" si="139"/>
        <v>11.162595147175415</v>
      </c>
      <c r="W270" s="14">
        <f t="shared" si="127"/>
        <v>12.403619961824495</v>
      </c>
      <c r="X270" s="14">
        <f t="shared" si="128"/>
        <v>6.1837806346269319</v>
      </c>
      <c r="Y270" s="14">
        <f t="shared" si="129"/>
        <v>4.7184988712950942</v>
      </c>
      <c r="Z270">
        <v>262</v>
      </c>
      <c r="AA270" s="14">
        <f t="shared" si="140"/>
        <v>13.298679975629364</v>
      </c>
      <c r="AB270" s="14">
        <f t="shared" si="141"/>
        <v>12.848485829178511</v>
      </c>
      <c r="AC270" s="14">
        <f t="shared" si="142"/>
        <v>11.692360578492</v>
      </c>
      <c r="AD270" s="14">
        <f t="shared" si="143"/>
        <v>11.567820933798261</v>
      </c>
      <c r="AE270" s="14">
        <f t="shared" si="144"/>
        <v>12.533961846223949</v>
      </c>
      <c r="AF270" s="14">
        <f t="shared" si="145"/>
        <v>11.070644832165186</v>
      </c>
      <c r="AG270" s="14">
        <f t="shared" si="146"/>
        <v>5.1871231781778926</v>
      </c>
      <c r="AH270">
        <f t="shared" si="155"/>
        <v>13.132209284053669</v>
      </c>
      <c r="AI270">
        <v>13.153419995151932</v>
      </c>
      <c r="AJ270">
        <v>12.671770245262096</v>
      </c>
      <c r="AK270">
        <v>11.604463971334599</v>
      </c>
      <c r="AL270">
        <v>11.426225560020159</v>
      </c>
      <c r="AM270">
        <v>12.491161520491945</v>
      </c>
      <c r="AN270">
        <v>10.372779100695693</v>
      </c>
      <c r="AO270">
        <v>4.6620137507304831</v>
      </c>
      <c r="AP270" s="14">
        <f t="shared" si="147"/>
        <v>-0.19095503421100979</v>
      </c>
      <c r="AQ270" s="14">
        <f t="shared" si="148"/>
        <v>-0.25275951895909898</v>
      </c>
      <c r="AR270" s="14">
        <f t="shared" si="149"/>
        <v>2.5127644633577972E-3</v>
      </c>
      <c r="AS270" s="14">
        <f t="shared" si="150"/>
        <v>-0.2636304128447442</v>
      </c>
      <c r="AT270" s="14">
        <f t="shared" si="151"/>
        <v>-8.7541558667449948E-2</v>
      </c>
      <c r="AU270" s="14">
        <f t="shared" si="152"/>
        <v>-4.1889984660687611</v>
      </c>
      <c r="AV270" s="14">
        <f t="shared" si="153"/>
        <v>5.648512056461108E-2</v>
      </c>
      <c r="AW270" s="6"/>
      <c r="AX270" s="47"/>
      <c r="AY270" s="12"/>
      <c r="AZ270" s="14"/>
      <c r="BA270" s="14"/>
      <c r="BB270" s="14"/>
      <c r="BC270" s="14"/>
    </row>
    <row r="271" spans="1:55" x14ac:dyDescent="0.2">
      <c r="A271" s="6" t="s">
        <v>402</v>
      </c>
      <c r="B271" s="7">
        <v>539525</v>
      </c>
      <c r="C271" s="7">
        <v>332539</v>
      </c>
      <c r="D271" s="7">
        <v>123275</v>
      </c>
      <c r="E271" s="7">
        <v>94118</v>
      </c>
      <c r="F271" s="7">
        <v>-3949</v>
      </c>
      <c r="G271" s="7">
        <v>282731</v>
      </c>
      <c r="H271" s="7">
        <v>35240</v>
      </c>
      <c r="I271" s="7"/>
      <c r="J271" s="7"/>
      <c r="K271" s="11">
        <v>108.2</v>
      </c>
      <c r="L271" s="10">
        <f t="shared" si="126"/>
        <v>498636.78373382625</v>
      </c>
      <c r="M271" s="10">
        <f t="shared" si="130"/>
        <v>307337.3382624769</v>
      </c>
      <c r="N271" s="10">
        <f t="shared" si="131"/>
        <v>113932.53234750462</v>
      </c>
      <c r="O271" s="10">
        <f t="shared" si="132"/>
        <v>86985.212569316078</v>
      </c>
      <c r="P271" s="10">
        <f t="shared" si="133"/>
        <v>-3649.7227356746766</v>
      </c>
      <c r="Q271" s="10">
        <f t="shared" si="134"/>
        <v>261304.06654343806</v>
      </c>
      <c r="R271" s="10">
        <f t="shared" si="135"/>
        <v>32569.316081330868</v>
      </c>
      <c r="S271" s="13">
        <f t="shared" si="136"/>
        <v>13.119633221385374</v>
      </c>
      <c r="T271" s="13">
        <f t="shared" si="137"/>
        <v>12.635701245008525</v>
      </c>
      <c r="U271" s="14">
        <f t="shared" si="138"/>
        <v>11.643361730668037</v>
      </c>
      <c r="V271" s="14">
        <f t="shared" si="139"/>
        <v>11.373493412722473</v>
      </c>
      <c r="W271" s="14">
        <f t="shared" si="127"/>
        <v>12.4734400141256</v>
      </c>
      <c r="X271" s="14">
        <f t="shared" si="128"/>
        <v>10.391125899625827</v>
      </c>
      <c r="Y271" s="14">
        <f t="shared" si="129"/>
        <v>4.6839813664123815</v>
      </c>
      <c r="Z271">
        <v>263</v>
      </c>
      <c r="AA271" s="14">
        <f t="shared" si="140"/>
        <v>13.304673598440607</v>
      </c>
      <c r="AB271" s="14">
        <f t="shared" si="141"/>
        <v>12.854496982150931</v>
      </c>
      <c r="AC271" s="14">
        <f t="shared" si="142"/>
        <v>11.699202069054421</v>
      </c>
      <c r="AD271" s="14">
        <f t="shared" si="143"/>
        <v>11.573446415328286</v>
      </c>
      <c r="AE271" s="14">
        <f t="shared" si="144"/>
        <v>12.539156891884668</v>
      </c>
      <c r="AF271" s="14">
        <f t="shared" si="145"/>
        <v>11.077002654874665</v>
      </c>
      <c r="AG271" s="14">
        <f t="shared" si="146"/>
        <v>5.2012582704887347</v>
      </c>
      <c r="AH271">
        <f t="shared" si="155"/>
        <v>13.125752602521221</v>
      </c>
      <c r="AI271">
        <v>13.149705170317144</v>
      </c>
      <c r="AJ271">
        <v>12.662782840334573</v>
      </c>
      <c r="AK271">
        <v>11.615765393678689</v>
      </c>
      <c r="AL271">
        <v>11.421504297083166</v>
      </c>
      <c r="AM271">
        <v>12.493578757382483</v>
      </c>
      <c r="AN271">
        <v>10.305254177533259</v>
      </c>
      <c r="AO271">
        <v>4.6693350495891419</v>
      </c>
      <c r="AP271" s="14">
        <f t="shared" si="147"/>
        <v>-3.0071948931770009E-2</v>
      </c>
      <c r="AQ271" s="14">
        <f t="shared" si="148"/>
        <v>-2.7081595326048813E-2</v>
      </c>
      <c r="AR271" s="14">
        <f t="shared" si="149"/>
        <v>2.7596336989347492E-2</v>
      </c>
      <c r="AS271" s="14">
        <f t="shared" si="150"/>
        <v>-4.8010884360692785E-2</v>
      </c>
      <c r="AT271" s="14">
        <f t="shared" si="151"/>
        <v>-2.0138743256882918E-2</v>
      </c>
      <c r="AU271" s="14">
        <f t="shared" si="152"/>
        <v>8.5871722092567992E-2</v>
      </c>
      <c r="AV271" s="14">
        <f t="shared" si="153"/>
        <v>1.464631682323958E-2</v>
      </c>
      <c r="AW271" s="6"/>
      <c r="AX271" s="47"/>
      <c r="AY271" s="11"/>
      <c r="AZ271" s="14"/>
      <c r="BA271" s="14"/>
      <c r="BB271" s="14"/>
      <c r="BC271" s="14"/>
    </row>
    <row r="272" spans="1:55" x14ac:dyDescent="0.2">
      <c r="A272" s="6" t="s">
        <v>403</v>
      </c>
      <c r="B272" s="8">
        <v>543763</v>
      </c>
      <c r="C272" s="8">
        <v>325113</v>
      </c>
      <c r="D272" s="8">
        <v>127471</v>
      </c>
      <c r="E272" s="8">
        <v>98849</v>
      </c>
      <c r="F272" s="8">
        <v>-13221</v>
      </c>
      <c r="G272" s="8">
        <v>289913</v>
      </c>
      <c r="H272" s="8">
        <v>38239</v>
      </c>
      <c r="I272" s="8"/>
      <c r="J272" s="8"/>
      <c r="K272" s="12">
        <v>107.7</v>
      </c>
      <c r="L272" s="10">
        <f t="shared" si="126"/>
        <v>504886.72237697308</v>
      </c>
      <c r="M272" s="10">
        <f t="shared" si="130"/>
        <v>301869.08077994426</v>
      </c>
      <c r="N272" s="10">
        <f t="shared" si="131"/>
        <v>118357.47446610956</v>
      </c>
      <c r="O272" s="10">
        <f t="shared" si="132"/>
        <v>91781.801299907151</v>
      </c>
      <c r="P272" s="10">
        <f t="shared" si="133"/>
        <v>-12275.766016713091</v>
      </c>
      <c r="Q272" s="10">
        <f t="shared" si="134"/>
        <v>269185.70102135564</v>
      </c>
      <c r="R272" s="10">
        <f t="shared" si="135"/>
        <v>35505.106778087276</v>
      </c>
      <c r="S272" s="13">
        <f t="shared" si="136"/>
        <v>13.132089370970963</v>
      </c>
      <c r="T272" s="13">
        <f t="shared" si="137"/>
        <v>12.617748695014352</v>
      </c>
      <c r="U272" s="14">
        <f t="shared" si="138"/>
        <v>11.681464768555077</v>
      </c>
      <c r="V272" s="14">
        <f t="shared" si="139"/>
        <v>11.427169314035455</v>
      </c>
      <c r="W272" s="14">
        <f t="shared" si="127"/>
        <v>12.503156758779403</v>
      </c>
      <c r="X272" s="14">
        <f t="shared" si="128"/>
        <v>10.477431818021538</v>
      </c>
      <c r="Y272" s="14">
        <f t="shared" si="129"/>
        <v>4.6793495841623427</v>
      </c>
      <c r="Z272">
        <v>264</v>
      </c>
      <c r="AA272" s="14">
        <f t="shared" si="140"/>
        <v>13.310667221251851</v>
      </c>
      <c r="AB272" s="14">
        <f t="shared" si="141"/>
        <v>12.860508135123352</v>
      </c>
      <c r="AC272" s="14">
        <f t="shared" si="142"/>
        <v>11.706043559616841</v>
      </c>
      <c r="AD272" s="14">
        <f t="shared" si="143"/>
        <v>11.579071896858309</v>
      </c>
      <c r="AE272" s="14">
        <f t="shared" si="144"/>
        <v>12.544351937545386</v>
      </c>
      <c r="AF272" s="14">
        <f t="shared" si="145"/>
        <v>11.083360477584144</v>
      </c>
      <c r="AG272" s="14">
        <f t="shared" si="146"/>
        <v>5.2153933627995768</v>
      </c>
      <c r="AI272">
        <v>13.145994175407646</v>
      </c>
      <c r="AJ272">
        <v>12.653734622971358</v>
      </c>
      <c r="AK272">
        <v>11.62725495551587</v>
      </c>
      <c r="AL272">
        <v>11.416733135495525</v>
      </c>
      <c r="AM272">
        <v>12.496001684919218</v>
      </c>
      <c r="AN272">
        <v>10.239155246286145</v>
      </c>
      <c r="AO272">
        <v>4.6766524199163912</v>
      </c>
      <c r="AP272" s="14">
        <f t="shared" si="147"/>
        <v>-1.3904804436682738E-2</v>
      </c>
      <c r="AQ272" s="14">
        <f t="shared" si="148"/>
        <v>-3.5985927957005615E-2</v>
      </c>
      <c r="AR272" s="14">
        <f t="shared" si="149"/>
        <v>5.4209813039207688E-2</v>
      </c>
      <c r="AS272" s="14">
        <f t="shared" si="150"/>
        <v>1.0436178539929841E-2</v>
      </c>
      <c r="AT272" s="14">
        <f t="shared" si="151"/>
        <v>7.1550738601846575E-3</v>
      </c>
      <c r="AU272" s="14">
        <f t="shared" si="152"/>
        <v>0.2382765717353923</v>
      </c>
      <c r="AV272" s="14">
        <f t="shared" si="153"/>
        <v>2.6971642459514555E-3</v>
      </c>
      <c r="AW272" s="6"/>
      <c r="AX272" s="47"/>
      <c r="AY272" s="12"/>
      <c r="AZ272" s="14"/>
      <c r="BA272" s="14"/>
      <c r="BB272" s="14"/>
      <c r="BC272" s="14"/>
    </row>
    <row r="273" spans="1:55" x14ac:dyDescent="0.2">
      <c r="A273" s="6" t="s">
        <v>404</v>
      </c>
      <c r="B273" s="7">
        <v>542607</v>
      </c>
      <c r="C273" s="7">
        <v>315339</v>
      </c>
      <c r="D273" s="7">
        <v>130996</v>
      </c>
      <c r="E273" s="7">
        <v>97219</v>
      </c>
      <c r="F273" s="7">
        <v>-670</v>
      </c>
      <c r="G273" s="7">
        <v>288245</v>
      </c>
      <c r="H273" s="7">
        <v>34512</v>
      </c>
      <c r="I273" s="7"/>
      <c r="J273" s="7"/>
      <c r="K273" s="11">
        <v>109.2</v>
      </c>
      <c r="L273" s="10">
        <f t="shared" si="126"/>
        <v>496892.8571428571</v>
      </c>
      <c r="M273" s="10">
        <f t="shared" si="130"/>
        <v>288771.97802197799</v>
      </c>
      <c r="N273" s="10">
        <f t="shared" si="131"/>
        <v>119959.70695970695</v>
      </c>
      <c r="O273" s="10">
        <f t="shared" si="132"/>
        <v>89028.388278388273</v>
      </c>
      <c r="P273" s="10">
        <f t="shared" si="133"/>
        <v>-613.55311355311358</v>
      </c>
      <c r="Q273" s="10">
        <f t="shared" si="134"/>
        <v>263960.62271062273</v>
      </c>
      <c r="R273" s="10">
        <f t="shared" si="135"/>
        <v>31604.395604395602</v>
      </c>
      <c r="S273" s="13">
        <f t="shared" si="136"/>
        <v>13.116129702648809</v>
      </c>
      <c r="T273" s="13">
        <f t="shared" si="137"/>
        <v>12.573392652283419</v>
      </c>
      <c r="U273" s="14">
        <f t="shared" si="138"/>
        <v>11.694911190043248</v>
      </c>
      <c r="V273" s="14">
        <f t="shared" si="139"/>
        <v>11.39671056727444</v>
      </c>
      <c r="W273" s="14">
        <f t="shared" si="127"/>
        <v>12.483555214604374</v>
      </c>
      <c r="X273" s="14">
        <f t="shared" si="128"/>
        <v>10.361051491306224</v>
      </c>
      <c r="Y273" s="14">
        <f t="shared" si="129"/>
        <v>4.6931810633108046</v>
      </c>
      <c r="Z273">
        <v>265</v>
      </c>
      <c r="AA273" s="14">
        <f t="shared" si="140"/>
        <v>13.316660844063094</v>
      </c>
      <c r="AB273" s="14">
        <f t="shared" si="141"/>
        <v>12.866519288095772</v>
      </c>
      <c r="AC273" s="14">
        <f t="shared" si="142"/>
        <v>11.712885050179263</v>
      </c>
      <c r="AD273" s="14">
        <f t="shared" si="143"/>
        <v>11.584697378388332</v>
      </c>
      <c r="AE273" s="14">
        <f t="shared" si="144"/>
        <v>12.549546983206106</v>
      </c>
      <c r="AF273" s="14">
        <f t="shared" si="145"/>
        <v>11.089718300293622</v>
      </c>
      <c r="AG273" s="14">
        <f t="shared" si="146"/>
        <v>5.2295284551104189</v>
      </c>
      <c r="AI273">
        <v>13.142296978966087</v>
      </c>
      <c r="AJ273">
        <v>12.644675708757761</v>
      </c>
      <c r="AK273">
        <v>11.638835673860472</v>
      </c>
      <c r="AL273">
        <v>11.411927529933614</v>
      </c>
      <c r="AM273">
        <v>12.498428523545337</v>
      </c>
      <c r="AN273">
        <v>10.173868697995749</v>
      </c>
      <c r="AO273">
        <v>4.6839641272092445</v>
      </c>
      <c r="AP273" s="14">
        <f t="shared" si="147"/>
        <v>-2.6167276317277555E-2</v>
      </c>
      <c r="AQ273" s="14">
        <f t="shared" si="148"/>
        <v>-7.1283056474342743E-2</v>
      </c>
      <c r="AR273" s="14">
        <f t="shared" si="149"/>
        <v>5.6075516182776397E-2</v>
      </c>
      <c r="AS273" s="14">
        <f t="shared" si="150"/>
        <v>-1.5216962659174271E-2</v>
      </c>
      <c r="AT273" s="14">
        <f t="shared" si="151"/>
        <v>-1.487330894096317E-2</v>
      </c>
      <c r="AU273" s="14">
        <f t="shared" si="152"/>
        <v>0.18718279331047505</v>
      </c>
      <c r="AV273" s="14">
        <f t="shared" si="153"/>
        <v>9.2169361015601581E-3</v>
      </c>
      <c r="AW273" s="6"/>
      <c r="AX273" s="47"/>
      <c r="AY273" s="11"/>
      <c r="AZ273" s="14"/>
      <c r="BA273" s="14"/>
      <c r="BB273" s="14"/>
      <c r="BC273" s="14"/>
    </row>
    <row r="274" spans="1:55" x14ac:dyDescent="0.2">
      <c r="A274" s="6" t="s">
        <v>405</v>
      </c>
      <c r="B274" s="8">
        <v>562248</v>
      </c>
      <c r="C274" s="8">
        <v>341014</v>
      </c>
      <c r="D274" s="8">
        <v>129611</v>
      </c>
      <c r="E274" s="8">
        <v>95237</v>
      </c>
      <c r="F274" s="8">
        <v>-4446</v>
      </c>
      <c r="G274" s="8">
        <v>293135</v>
      </c>
      <c r="H274" s="8">
        <v>46268</v>
      </c>
      <c r="I274" s="8"/>
      <c r="J274" s="8"/>
      <c r="K274" s="12">
        <v>108</v>
      </c>
      <c r="L274" s="10">
        <f t="shared" si="126"/>
        <v>520600</v>
      </c>
      <c r="M274" s="10">
        <f t="shared" si="130"/>
        <v>315753.70370370371</v>
      </c>
      <c r="N274" s="10">
        <f t="shared" si="131"/>
        <v>120010.18518518518</v>
      </c>
      <c r="O274" s="10">
        <f t="shared" si="132"/>
        <v>88182.407407407401</v>
      </c>
      <c r="P274" s="10">
        <f t="shared" si="133"/>
        <v>-4116.666666666667</v>
      </c>
      <c r="Q274" s="10">
        <f t="shared" si="134"/>
        <v>271421.29629629629</v>
      </c>
      <c r="R274" s="10">
        <f t="shared" si="135"/>
        <v>42840.740740740737</v>
      </c>
      <c r="S274" s="13">
        <f t="shared" si="136"/>
        <v>13.162737271542602</v>
      </c>
      <c r="T274" s="13">
        <f t="shared" si="137"/>
        <v>12.662717770005237</v>
      </c>
      <c r="U274" s="14">
        <f t="shared" si="138"/>
        <v>11.695331894705584</v>
      </c>
      <c r="V274" s="14">
        <f t="shared" si="139"/>
        <v>11.387162759598542</v>
      </c>
      <c r="W274" s="14">
        <f t="shared" si="127"/>
        <v>12.511427491603238</v>
      </c>
      <c r="X274" s="14">
        <f t="shared" si="128"/>
        <v>10.665244815279165</v>
      </c>
      <c r="Y274" s="14">
        <f t="shared" si="129"/>
        <v>4.6821312271242199</v>
      </c>
      <c r="Z274">
        <v>266</v>
      </c>
      <c r="AA274" s="14">
        <f t="shared" si="140"/>
        <v>13.322654466874338</v>
      </c>
      <c r="AB274" s="14">
        <f t="shared" si="141"/>
        <v>12.872530441068191</v>
      </c>
      <c r="AC274" s="14">
        <f t="shared" si="142"/>
        <v>11.719726540741684</v>
      </c>
      <c r="AD274" s="14">
        <f t="shared" si="143"/>
        <v>11.590322859918357</v>
      </c>
      <c r="AE274" s="14">
        <f t="shared" si="144"/>
        <v>12.554742028866825</v>
      </c>
      <c r="AF274" s="14">
        <f t="shared" si="145"/>
        <v>11.096076123003099</v>
      </c>
      <c r="AG274" s="14">
        <f t="shared" si="146"/>
        <v>5.243663547421261</v>
      </c>
      <c r="AI274">
        <v>13.138614859032348</v>
      </c>
      <c r="AJ274">
        <v>12.635633722074122</v>
      </c>
      <c r="AK274">
        <v>11.650444446859977</v>
      </c>
      <c r="AL274">
        <v>11.407109457685399</v>
      </c>
      <c r="AM274">
        <v>12.500861965625193</v>
      </c>
      <c r="AN274">
        <v>10.108929846560802</v>
      </c>
      <c r="AO274">
        <v>4.6912701226923677</v>
      </c>
      <c r="AP274" s="14">
        <f t="shared" si="147"/>
        <v>2.412241251025371E-2</v>
      </c>
      <c r="AQ274" s="14">
        <f t="shared" si="148"/>
        <v>2.7084047931115407E-2</v>
      </c>
      <c r="AR274" s="14">
        <f t="shared" si="149"/>
        <v>4.4887447845606943E-2</v>
      </c>
      <c r="AS274" s="14">
        <f t="shared" si="150"/>
        <v>-1.9946698086856784E-2</v>
      </c>
      <c r="AT274" s="14">
        <f t="shared" si="151"/>
        <v>1.0565525978044832E-2</v>
      </c>
      <c r="AU274" s="14">
        <f t="shared" si="152"/>
        <v>0.55631496871836283</v>
      </c>
      <c r="AV274" s="14">
        <f t="shared" si="153"/>
        <v>-9.1388955681477313E-3</v>
      </c>
      <c r="AW274" s="6"/>
      <c r="AX274" s="47"/>
      <c r="AY274" s="12"/>
      <c r="AZ274" s="14"/>
      <c r="BA274" s="14"/>
      <c r="BB274" s="14"/>
      <c r="BC274" s="14"/>
    </row>
    <row r="275" spans="1:55" x14ac:dyDescent="0.2">
      <c r="A275" s="9"/>
      <c r="S275" s="10"/>
      <c r="T275" s="10"/>
      <c r="AA275" s="14"/>
      <c r="AB275" s="14"/>
      <c r="AC275" s="14"/>
      <c r="AD275" s="14"/>
      <c r="AE275" s="14"/>
      <c r="AF275" s="14"/>
      <c r="AG275" s="14"/>
      <c r="AP275" s="14"/>
      <c r="AQ275" s="14"/>
      <c r="AR275" s="14"/>
      <c r="AS275" s="14"/>
      <c r="AT275" s="14"/>
      <c r="AU275" s="14"/>
      <c r="AV275" s="14"/>
      <c r="AW275" s="14"/>
      <c r="AX275" s="48"/>
      <c r="AY275" s="14"/>
      <c r="AZ275" s="14"/>
      <c r="BA275" s="14"/>
      <c r="BB275" s="14"/>
      <c r="BC275" s="14"/>
    </row>
    <row r="277" spans="1:55" x14ac:dyDescent="0.2">
      <c r="AA277" s="14"/>
      <c r="AB277" s="14"/>
      <c r="AC277" s="14"/>
      <c r="AD277" s="14"/>
      <c r="AE277" s="14"/>
      <c r="AF277" s="14"/>
      <c r="AG277" s="14"/>
    </row>
  </sheetData>
  <mergeCells count="13">
    <mergeCell ref="AP7:AV7"/>
    <mergeCell ref="AW7:BC7"/>
    <mergeCell ref="BE35:BK35"/>
    <mergeCell ref="B2:F2"/>
    <mergeCell ref="B7:K7"/>
    <mergeCell ref="L7:R7"/>
    <mergeCell ref="AA7:AG7"/>
    <mergeCell ref="AI7:AO7"/>
    <mergeCell ref="B6:H6"/>
    <mergeCell ref="B5:H5"/>
    <mergeCell ref="B4:H4"/>
    <mergeCell ref="B3:K3"/>
    <mergeCell ref="S7:Y7"/>
  </mergeCells>
  <phoneticPr fontId="27" type="noConversion"/>
  <hyperlinks>
    <hyperlink ref="B3" r:id="rId1" display="http://stats.oecd.org/OECDStat_Metadata/ShowMetadata.ashx?Dataset=QNA&amp;Coords=[LOCATION].[GBR]&amp;ShowOnWeb=true&amp;Lang=en"/>
    <hyperlink ref="A4" r:id="rId2" display="http://stats.oecd.org/OECDStat_Metadata/ShowMetadata.ashx?Dataset=QNA&amp;Coords=[FREQUENCY]&amp;ShowOnWeb=true&amp;Lang=en"/>
    <hyperlink ref="A5" r:id="rId3" display="http://stats.oecd.org/OECDStat_Metadata/ShowMetadata.ashx?Dataset=QNA&amp;Coords=[MEASURE]&amp;ShowOnWeb=true&amp;Lang=en"/>
  </hyperlinks>
  <pageMargins left="0.7" right="0.7" top="0.75" bottom="0.75" header="0.3" footer="0.3"/>
  <pageSetup paperSize="9" orientation="portrait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showGridLines="0" topLeftCell="A7" workbookViewId="0">
      <selection activeCell="I32" sqref="I32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7" hidden="1" x14ac:dyDescent="0.2">
      <c r="A1" s="1" t="e">
        <f ca="1">DotStatQuery(B1)</f>
        <v>#NAME?</v>
      </c>
      <c r="B1" s="1" t="s">
        <v>406</v>
      </c>
    </row>
    <row r="2" spans="1:7" ht="23.25" x14ac:dyDescent="0.2">
      <c r="A2" s="2" t="s">
        <v>0</v>
      </c>
    </row>
    <row r="3" spans="1:7" x14ac:dyDescent="0.2">
      <c r="A3" s="141" t="s">
        <v>2</v>
      </c>
      <c r="B3" s="142"/>
      <c r="C3" s="143" t="s">
        <v>3</v>
      </c>
      <c r="D3" s="144"/>
      <c r="E3" s="144"/>
      <c r="F3" s="144"/>
      <c r="G3" s="145"/>
    </row>
    <row r="4" spans="1:7" x14ac:dyDescent="0.2">
      <c r="A4" s="146" t="s">
        <v>4</v>
      </c>
      <c r="B4" s="147"/>
      <c r="C4" s="148" t="s">
        <v>5</v>
      </c>
      <c r="D4" s="149"/>
      <c r="E4" s="149"/>
      <c r="F4" s="149"/>
      <c r="G4" s="150"/>
    </row>
    <row r="5" spans="1:7" x14ac:dyDescent="0.2">
      <c r="A5" s="151" t="s">
        <v>6</v>
      </c>
      <c r="B5" s="152"/>
      <c r="C5" s="153" t="s">
        <v>7</v>
      </c>
      <c r="D5" s="154"/>
      <c r="E5" s="154"/>
      <c r="F5" s="154"/>
      <c r="G5" s="155"/>
    </row>
    <row r="6" spans="1:7" ht="94.5" x14ac:dyDescent="0.2">
      <c r="A6" s="139" t="s">
        <v>407</v>
      </c>
      <c r="B6" s="140"/>
      <c r="C6" s="3" t="s">
        <v>408</v>
      </c>
      <c r="D6" s="3" t="s">
        <v>409</v>
      </c>
      <c r="E6" s="3" t="s">
        <v>410</v>
      </c>
      <c r="F6" s="3" t="s">
        <v>411</v>
      </c>
      <c r="G6" s="3" t="s">
        <v>412</v>
      </c>
    </row>
    <row r="7" spans="1:7" ht="31.5" x14ac:dyDescent="0.2">
      <c r="A7" s="139" t="s">
        <v>8</v>
      </c>
      <c r="B7" s="140"/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13.5" x14ac:dyDescent="0.25">
      <c r="A8" s="4" t="s">
        <v>20</v>
      </c>
      <c r="B8" s="5" t="s">
        <v>413</v>
      </c>
      <c r="C8" s="5" t="s">
        <v>413</v>
      </c>
      <c r="D8" s="5" t="s">
        <v>414</v>
      </c>
      <c r="E8" s="5" t="s">
        <v>414</v>
      </c>
      <c r="F8" s="5" t="s">
        <v>414</v>
      </c>
      <c r="G8" s="5" t="s">
        <v>414</v>
      </c>
    </row>
    <row r="9" spans="1:7" ht="13.5" x14ac:dyDescent="0.25">
      <c r="A9" s="6" t="s">
        <v>62</v>
      </c>
      <c r="B9" s="5" t="s">
        <v>413</v>
      </c>
      <c r="C9" s="7">
        <v>4664</v>
      </c>
      <c r="D9" s="7">
        <v>3193</v>
      </c>
      <c r="E9" s="7">
        <v>817</v>
      </c>
      <c r="F9" s="7">
        <v>640</v>
      </c>
      <c r="G9" s="7">
        <v>-76</v>
      </c>
    </row>
    <row r="10" spans="1:7" ht="13.5" x14ac:dyDescent="0.25">
      <c r="A10" s="6" t="s">
        <v>64</v>
      </c>
      <c r="B10" s="5" t="s">
        <v>413</v>
      </c>
      <c r="C10" s="8">
        <v>4687</v>
      </c>
      <c r="D10" s="8">
        <v>3226</v>
      </c>
      <c r="E10" s="8">
        <v>800</v>
      </c>
      <c r="F10" s="8">
        <v>666</v>
      </c>
      <c r="G10" s="8">
        <v>-70</v>
      </c>
    </row>
    <row r="11" spans="1:7" ht="13.5" x14ac:dyDescent="0.25">
      <c r="A11" s="6" t="s">
        <v>66</v>
      </c>
      <c r="B11" s="5" t="s">
        <v>413</v>
      </c>
      <c r="C11" s="7">
        <v>4860</v>
      </c>
      <c r="D11" s="7">
        <v>3309</v>
      </c>
      <c r="E11" s="7">
        <v>820</v>
      </c>
      <c r="F11" s="7">
        <v>706</v>
      </c>
      <c r="G11" s="7">
        <v>-77</v>
      </c>
    </row>
    <row r="12" spans="1:7" ht="13.5" x14ac:dyDescent="0.25">
      <c r="A12" s="6" t="s">
        <v>68</v>
      </c>
      <c r="B12" s="5" t="s">
        <v>413</v>
      </c>
      <c r="C12" s="8">
        <v>4949</v>
      </c>
      <c r="D12" s="8">
        <v>3372</v>
      </c>
      <c r="E12" s="8">
        <v>812</v>
      </c>
      <c r="F12" s="8">
        <v>729</v>
      </c>
      <c r="G12" s="8">
        <v>-54</v>
      </c>
    </row>
    <row r="13" spans="1:7" ht="13.5" x14ac:dyDescent="0.25">
      <c r="A13" s="6" t="s">
        <v>70</v>
      </c>
      <c r="B13" s="5" t="s">
        <v>413</v>
      </c>
      <c r="C13" s="7">
        <v>5083</v>
      </c>
      <c r="D13" s="7">
        <v>3391</v>
      </c>
      <c r="E13" s="7">
        <v>839</v>
      </c>
      <c r="F13" s="7">
        <v>752</v>
      </c>
      <c r="G13" s="7">
        <v>-1</v>
      </c>
    </row>
    <row r="14" spans="1:7" ht="13.5" x14ac:dyDescent="0.25">
      <c r="A14" s="6" t="s">
        <v>75</v>
      </c>
      <c r="B14" s="5" t="s">
        <v>413</v>
      </c>
      <c r="C14" s="8">
        <v>5152</v>
      </c>
      <c r="D14" s="8">
        <v>3457</v>
      </c>
      <c r="E14" s="8">
        <v>873</v>
      </c>
      <c r="F14" s="8">
        <v>780</v>
      </c>
      <c r="G14" s="8">
        <v>33</v>
      </c>
    </row>
    <row r="15" spans="1:7" ht="13.5" x14ac:dyDescent="0.25">
      <c r="A15" s="6" t="s">
        <v>77</v>
      </c>
      <c r="B15" s="5" t="s">
        <v>413</v>
      </c>
      <c r="C15" s="7">
        <v>5233</v>
      </c>
      <c r="D15" s="7">
        <v>3473</v>
      </c>
      <c r="E15" s="7">
        <v>890</v>
      </c>
      <c r="F15" s="7">
        <v>802</v>
      </c>
      <c r="G15" s="7">
        <v>8</v>
      </c>
    </row>
    <row r="16" spans="1:7" ht="13.5" x14ac:dyDescent="0.25">
      <c r="A16" s="6" t="s">
        <v>79</v>
      </c>
      <c r="B16" s="5" t="s">
        <v>413</v>
      </c>
      <c r="C16" s="8">
        <v>5364</v>
      </c>
      <c r="D16" s="8">
        <v>3525</v>
      </c>
      <c r="E16" s="8">
        <v>906</v>
      </c>
      <c r="F16" s="8">
        <v>827</v>
      </c>
      <c r="G16" s="8">
        <v>29</v>
      </c>
    </row>
    <row r="17" spans="1:7" ht="13.5" x14ac:dyDescent="0.25">
      <c r="A17" s="6" t="s">
        <v>81</v>
      </c>
      <c r="B17" s="5" t="s">
        <v>413</v>
      </c>
      <c r="C17" s="7">
        <v>5376</v>
      </c>
      <c r="D17" s="7">
        <v>3564</v>
      </c>
      <c r="E17" s="7">
        <v>919</v>
      </c>
      <c r="F17" s="7">
        <v>850</v>
      </c>
      <c r="G17" s="7">
        <v>3</v>
      </c>
    </row>
    <row r="18" spans="1:7" ht="13.5" x14ac:dyDescent="0.25">
      <c r="A18" s="6" t="s">
        <v>83</v>
      </c>
      <c r="B18" s="5" t="s">
        <v>413</v>
      </c>
      <c r="C18" s="8">
        <v>5458</v>
      </c>
      <c r="D18" s="8">
        <v>3617</v>
      </c>
      <c r="E18" s="8">
        <v>899</v>
      </c>
      <c r="F18" s="8">
        <v>870</v>
      </c>
      <c r="G18" s="8">
        <v>11</v>
      </c>
    </row>
    <row r="19" spans="1:7" ht="13.5" x14ac:dyDescent="0.25">
      <c r="A19" s="6" t="s">
        <v>85</v>
      </c>
      <c r="B19" s="5" t="s">
        <v>413</v>
      </c>
      <c r="C19" s="7">
        <v>5575</v>
      </c>
      <c r="D19" s="7">
        <v>3707</v>
      </c>
      <c r="E19" s="7">
        <v>921</v>
      </c>
      <c r="F19" s="7">
        <v>879</v>
      </c>
      <c r="G19" s="7">
        <v>14</v>
      </c>
    </row>
    <row r="20" spans="1:7" ht="13.5" x14ac:dyDescent="0.25">
      <c r="A20" s="6" t="s">
        <v>87</v>
      </c>
      <c r="B20" s="5" t="s">
        <v>413</v>
      </c>
      <c r="C20" s="8">
        <v>5684</v>
      </c>
      <c r="D20" s="8">
        <v>3765</v>
      </c>
      <c r="E20" s="8">
        <v>918</v>
      </c>
      <c r="F20" s="8">
        <v>908</v>
      </c>
      <c r="G20" s="8">
        <v>53</v>
      </c>
    </row>
    <row r="21" spans="1:7" ht="13.5" x14ac:dyDescent="0.25">
      <c r="A21" s="6" t="s">
        <v>90</v>
      </c>
      <c r="B21" s="5" t="s">
        <v>413</v>
      </c>
      <c r="C21" s="7">
        <v>5797</v>
      </c>
      <c r="D21" s="7">
        <v>3811</v>
      </c>
      <c r="E21" s="7">
        <v>917</v>
      </c>
      <c r="F21" s="7">
        <v>947</v>
      </c>
      <c r="G21" s="7">
        <v>71</v>
      </c>
    </row>
    <row r="22" spans="1:7" ht="13.5" x14ac:dyDescent="0.25">
      <c r="A22" s="6" t="s">
        <v>92</v>
      </c>
      <c r="B22" s="5" t="s">
        <v>413</v>
      </c>
      <c r="C22" s="8">
        <v>5722</v>
      </c>
      <c r="D22" s="8">
        <v>3827</v>
      </c>
      <c r="E22" s="8">
        <v>924</v>
      </c>
      <c r="F22" s="8">
        <v>945</v>
      </c>
      <c r="G22" s="8">
        <v>24</v>
      </c>
    </row>
    <row r="23" spans="1:7" ht="13.5" x14ac:dyDescent="0.25">
      <c r="A23" s="6" t="s">
        <v>94</v>
      </c>
      <c r="B23" s="5" t="s">
        <v>413</v>
      </c>
      <c r="C23" s="7">
        <v>5822</v>
      </c>
      <c r="D23" s="7">
        <v>3886</v>
      </c>
      <c r="E23" s="7">
        <v>933</v>
      </c>
      <c r="F23" s="7">
        <v>941</v>
      </c>
      <c r="G23" s="7">
        <v>30</v>
      </c>
    </row>
    <row r="24" spans="1:7" ht="13.5" x14ac:dyDescent="0.25">
      <c r="A24" s="6" t="s">
        <v>96</v>
      </c>
      <c r="B24" s="5" t="s">
        <v>413</v>
      </c>
      <c r="C24" s="8">
        <v>5869</v>
      </c>
      <c r="D24" s="8">
        <v>3981</v>
      </c>
      <c r="E24" s="8">
        <v>943</v>
      </c>
      <c r="F24" s="8">
        <v>943</v>
      </c>
      <c r="G24" s="8">
        <v>14</v>
      </c>
    </row>
    <row r="25" spans="1:7" ht="13.5" x14ac:dyDescent="0.25">
      <c r="A25" s="6" t="s">
        <v>98</v>
      </c>
      <c r="B25" s="5" t="s">
        <v>413</v>
      </c>
      <c r="C25" s="7">
        <v>5883</v>
      </c>
      <c r="D25" s="7">
        <v>4001</v>
      </c>
      <c r="E25" s="7">
        <v>969</v>
      </c>
      <c r="F25" s="7">
        <v>927</v>
      </c>
      <c r="G25" s="7">
        <v>7</v>
      </c>
    </row>
    <row r="26" spans="1:7" ht="13.5" x14ac:dyDescent="0.25">
      <c r="A26" s="6" t="s">
        <v>100</v>
      </c>
      <c r="B26" s="5" t="s">
        <v>413</v>
      </c>
      <c r="C26" s="8">
        <v>6078</v>
      </c>
      <c r="D26" s="8">
        <v>4055</v>
      </c>
      <c r="E26" s="8">
        <v>991</v>
      </c>
      <c r="F26" s="8">
        <v>978</v>
      </c>
      <c r="G26" s="8">
        <v>4</v>
      </c>
    </row>
    <row r="27" spans="1:7" ht="13.5" x14ac:dyDescent="0.25">
      <c r="A27" s="6" t="s">
        <v>102</v>
      </c>
      <c r="B27" s="5" t="s">
        <v>413</v>
      </c>
      <c r="C27" s="7">
        <v>6100</v>
      </c>
      <c r="D27" s="7">
        <v>4088</v>
      </c>
      <c r="E27" s="7">
        <v>992</v>
      </c>
      <c r="F27" s="7">
        <v>968</v>
      </c>
      <c r="G27" s="7">
        <v>6</v>
      </c>
    </row>
    <row r="28" spans="1:7" ht="13.5" x14ac:dyDescent="0.25">
      <c r="A28" s="6" t="s">
        <v>104</v>
      </c>
      <c r="B28" s="5" t="s">
        <v>413</v>
      </c>
      <c r="C28" s="8">
        <v>6317</v>
      </c>
      <c r="D28" s="8">
        <v>4217</v>
      </c>
      <c r="E28" s="8">
        <v>1001</v>
      </c>
      <c r="F28" s="8">
        <v>1044</v>
      </c>
      <c r="G28" s="8">
        <v>-30</v>
      </c>
    </row>
    <row r="29" spans="1:7" ht="13.5" x14ac:dyDescent="0.25">
      <c r="A29" s="6" t="s">
        <v>106</v>
      </c>
      <c r="B29" s="5" t="s">
        <v>413</v>
      </c>
      <c r="C29" s="7">
        <v>6421</v>
      </c>
      <c r="D29" s="7">
        <v>4266</v>
      </c>
      <c r="E29" s="7">
        <v>1012</v>
      </c>
      <c r="F29" s="7">
        <v>1073</v>
      </c>
      <c r="G29" s="7">
        <v>-50</v>
      </c>
    </row>
    <row r="30" spans="1:7" ht="13.5" x14ac:dyDescent="0.25">
      <c r="A30" s="6" t="s">
        <v>108</v>
      </c>
      <c r="B30" s="5" t="s">
        <v>413</v>
      </c>
      <c r="C30" s="8">
        <v>6482</v>
      </c>
      <c r="D30" s="8">
        <v>4279</v>
      </c>
      <c r="E30" s="8">
        <v>1046</v>
      </c>
      <c r="F30" s="8">
        <v>1103</v>
      </c>
      <c r="G30" s="8">
        <v>-113</v>
      </c>
    </row>
    <row r="31" spans="1:7" ht="13.5" x14ac:dyDescent="0.25">
      <c r="A31" s="6" t="s">
        <v>110</v>
      </c>
      <c r="B31" s="5" t="s">
        <v>413</v>
      </c>
      <c r="C31" s="7">
        <v>6576</v>
      </c>
      <c r="D31" s="7">
        <v>4308</v>
      </c>
      <c r="E31" s="7">
        <v>1047</v>
      </c>
      <c r="F31" s="7">
        <v>1148</v>
      </c>
      <c r="G31" s="7">
        <v>-114</v>
      </c>
    </row>
    <row r="32" spans="1:7" ht="13.5" x14ac:dyDescent="0.25">
      <c r="A32" s="6" t="s">
        <v>112</v>
      </c>
      <c r="B32" s="5" t="s">
        <v>413</v>
      </c>
      <c r="C32" s="8">
        <v>6710</v>
      </c>
      <c r="D32" s="8">
        <v>4349</v>
      </c>
      <c r="E32" s="8">
        <v>1076</v>
      </c>
      <c r="F32" s="8">
        <v>1193</v>
      </c>
      <c r="G32" s="8">
        <v>-105</v>
      </c>
    </row>
    <row r="33" spans="1:7" ht="13.5" x14ac:dyDescent="0.25">
      <c r="A33" s="6" t="s">
        <v>114</v>
      </c>
      <c r="B33" s="5" t="s">
        <v>413</v>
      </c>
      <c r="C33" s="7">
        <v>6878</v>
      </c>
      <c r="D33" s="7">
        <v>4453</v>
      </c>
      <c r="E33" s="7">
        <v>1118</v>
      </c>
      <c r="F33" s="7">
        <v>1239</v>
      </c>
      <c r="G33" s="7">
        <v>-51</v>
      </c>
    </row>
    <row r="34" spans="1:7" ht="13.5" x14ac:dyDescent="0.25">
      <c r="A34" s="6" t="s">
        <v>116</v>
      </c>
      <c r="B34" s="5" t="s">
        <v>413</v>
      </c>
      <c r="C34" s="8">
        <v>6878</v>
      </c>
      <c r="D34" s="8">
        <v>4501</v>
      </c>
      <c r="E34" s="8">
        <v>1127</v>
      </c>
      <c r="F34" s="8">
        <v>1273</v>
      </c>
      <c r="G34" s="8">
        <v>-54</v>
      </c>
    </row>
    <row r="35" spans="1:7" ht="13.5" x14ac:dyDescent="0.25">
      <c r="A35" s="6" t="s">
        <v>118</v>
      </c>
      <c r="B35" s="5" t="s">
        <v>413</v>
      </c>
      <c r="C35" s="7">
        <v>7114</v>
      </c>
      <c r="D35" s="7">
        <v>4578</v>
      </c>
      <c r="E35" s="7">
        <v>1142</v>
      </c>
      <c r="F35" s="7">
        <v>1301</v>
      </c>
      <c r="G35" s="7">
        <v>2</v>
      </c>
    </row>
    <row r="36" spans="1:7" ht="13.5" x14ac:dyDescent="0.25">
      <c r="A36" s="6" t="s">
        <v>121</v>
      </c>
      <c r="B36" s="5" t="s">
        <v>413</v>
      </c>
      <c r="C36" s="8">
        <v>7035</v>
      </c>
      <c r="D36" s="8">
        <v>4609</v>
      </c>
      <c r="E36" s="8">
        <v>1131</v>
      </c>
      <c r="F36" s="8">
        <v>1277</v>
      </c>
      <c r="G36" s="8">
        <v>-9</v>
      </c>
    </row>
    <row r="37" spans="1:7" ht="13.5" x14ac:dyDescent="0.25">
      <c r="A37" s="6" t="s">
        <v>127</v>
      </c>
      <c r="B37" s="5" t="s">
        <v>413</v>
      </c>
      <c r="C37" s="7">
        <v>7130</v>
      </c>
      <c r="D37" s="7">
        <v>4706</v>
      </c>
      <c r="E37" s="7">
        <v>1189</v>
      </c>
      <c r="F37" s="7">
        <v>1283</v>
      </c>
      <c r="G37" s="7">
        <v>-22</v>
      </c>
    </row>
    <row r="38" spans="1:7" ht="13.5" x14ac:dyDescent="0.25">
      <c r="A38" s="6" t="s">
        <v>130</v>
      </c>
      <c r="B38" s="5" t="s">
        <v>413</v>
      </c>
      <c r="C38" s="8">
        <v>7304</v>
      </c>
      <c r="D38" s="8">
        <v>4851</v>
      </c>
      <c r="E38" s="8">
        <v>1206</v>
      </c>
      <c r="F38" s="8">
        <v>1318</v>
      </c>
      <c r="G38" s="8">
        <v>-9</v>
      </c>
    </row>
    <row r="39" spans="1:7" ht="13.5" x14ac:dyDescent="0.25">
      <c r="A39" s="6" t="s">
        <v>133</v>
      </c>
      <c r="B39" s="5" t="s">
        <v>413</v>
      </c>
      <c r="C39" s="7">
        <v>7378</v>
      </c>
      <c r="D39" s="7">
        <v>4822</v>
      </c>
      <c r="E39" s="7">
        <v>1217</v>
      </c>
      <c r="F39" s="7">
        <v>1317</v>
      </c>
      <c r="G39" s="7">
        <v>-30</v>
      </c>
    </row>
    <row r="40" spans="1:7" ht="13.5" x14ac:dyDescent="0.25">
      <c r="A40" s="6" t="s">
        <v>136</v>
      </c>
      <c r="B40" s="5" t="s">
        <v>413</v>
      </c>
      <c r="C40" s="8">
        <v>7412</v>
      </c>
      <c r="D40" s="8">
        <v>4888</v>
      </c>
      <c r="E40" s="8">
        <v>1220</v>
      </c>
      <c r="F40" s="8">
        <v>1312</v>
      </c>
      <c r="G40" s="8">
        <v>-14</v>
      </c>
    </row>
    <row r="41" spans="1:7" ht="13.5" x14ac:dyDescent="0.25">
      <c r="A41" s="6" t="s">
        <v>139</v>
      </c>
      <c r="B41" s="5" t="s">
        <v>413</v>
      </c>
      <c r="C41" s="7">
        <v>7363</v>
      </c>
      <c r="D41" s="7">
        <v>4954</v>
      </c>
      <c r="E41" s="7">
        <v>1178</v>
      </c>
      <c r="F41" s="7">
        <v>1242</v>
      </c>
      <c r="G41" s="7">
        <v>5</v>
      </c>
    </row>
    <row r="42" spans="1:7" ht="13.5" x14ac:dyDescent="0.25">
      <c r="A42" s="6" t="s">
        <v>141</v>
      </c>
      <c r="B42" s="5" t="s">
        <v>413</v>
      </c>
      <c r="C42" s="8">
        <v>7748</v>
      </c>
      <c r="D42" s="8">
        <v>5116</v>
      </c>
      <c r="E42" s="8">
        <v>1203</v>
      </c>
      <c r="F42" s="8">
        <v>1414</v>
      </c>
      <c r="G42" s="8">
        <v>-28</v>
      </c>
    </row>
    <row r="43" spans="1:7" ht="13.5" x14ac:dyDescent="0.25">
      <c r="A43" s="6" t="s">
        <v>144</v>
      </c>
      <c r="B43" s="5" t="s">
        <v>413</v>
      </c>
      <c r="C43" s="7">
        <v>7868</v>
      </c>
      <c r="D43" s="7">
        <v>5193</v>
      </c>
      <c r="E43" s="7">
        <v>1231</v>
      </c>
      <c r="F43" s="7">
        <v>1457</v>
      </c>
      <c r="G43" s="7">
        <v>-46</v>
      </c>
    </row>
    <row r="44" spans="1:7" ht="13.5" x14ac:dyDescent="0.25">
      <c r="A44" s="6" t="s">
        <v>147</v>
      </c>
      <c r="B44" s="5" t="s">
        <v>413</v>
      </c>
      <c r="C44" s="8">
        <v>8112</v>
      </c>
      <c r="D44" s="8">
        <v>5266</v>
      </c>
      <c r="E44" s="8">
        <v>1249</v>
      </c>
      <c r="F44" s="8">
        <v>1517</v>
      </c>
      <c r="G44" s="8">
        <v>-72</v>
      </c>
    </row>
    <row r="45" spans="1:7" ht="13.5" x14ac:dyDescent="0.25">
      <c r="A45" s="6" t="s">
        <v>150</v>
      </c>
      <c r="B45" s="5" t="s">
        <v>413</v>
      </c>
      <c r="C45" s="7">
        <v>8143</v>
      </c>
      <c r="D45" s="7">
        <v>5350</v>
      </c>
      <c r="E45" s="7">
        <v>1267</v>
      </c>
      <c r="F45" s="7">
        <v>1600</v>
      </c>
      <c r="G45" s="7">
        <v>-165</v>
      </c>
    </row>
    <row r="46" spans="1:7" ht="13.5" x14ac:dyDescent="0.25">
      <c r="A46" s="6" t="s">
        <v>153</v>
      </c>
      <c r="B46" s="5" t="s">
        <v>413</v>
      </c>
      <c r="C46" s="8">
        <v>8432</v>
      </c>
      <c r="D46" s="8">
        <v>5427</v>
      </c>
      <c r="E46" s="8">
        <v>1294</v>
      </c>
      <c r="F46" s="8">
        <v>1646</v>
      </c>
      <c r="G46" s="8">
        <v>-119</v>
      </c>
    </row>
    <row r="47" spans="1:7" ht="13.5" x14ac:dyDescent="0.25">
      <c r="A47" s="6" t="s">
        <v>155</v>
      </c>
      <c r="B47" s="5" t="s">
        <v>413</v>
      </c>
      <c r="C47" s="7">
        <v>8616</v>
      </c>
      <c r="D47" s="7">
        <v>5549</v>
      </c>
      <c r="E47" s="7">
        <v>1316</v>
      </c>
      <c r="F47" s="7">
        <v>1680</v>
      </c>
      <c r="G47" s="7">
        <v>-160</v>
      </c>
    </row>
    <row r="48" spans="1:7" ht="13.5" x14ac:dyDescent="0.25">
      <c r="A48" s="6" t="s">
        <v>157</v>
      </c>
      <c r="B48" s="5" t="s">
        <v>413</v>
      </c>
      <c r="C48" s="8">
        <v>8852</v>
      </c>
      <c r="D48" s="8">
        <v>5695</v>
      </c>
      <c r="E48" s="8">
        <v>1327</v>
      </c>
      <c r="F48" s="8">
        <v>1719</v>
      </c>
      <c r="G48" s="8">
        <v>-166</v>
      </c>
    </row>
    <row r="49" spans="1:7" ht="13.5" x14ac:dyDescent="0.25">
      <c r="A49" s="6" t="s">
        <v>159</v>
      </c>
      <c r="B49" s="5" t="s">
        <v>413</v>
      </c>
      <c r="C49" s="7">
        <v>9018</v>
      </c>
      <c r="D49" s="7">
        <v>5765</v>
      </c>
      <c r="E49" s="7">
        <v>1391</v>
      </c>
      <c r="F49" s="7">
        <v>1754</v>
      </c>
      <c r="G49" s="7">
        <v>-77</v>
      </c>
    </row>
    <row r="50" spans="1:7" ht="13.5" x14ac:dyDescent="0.25">
      <c r="A50" s="6" t="s">
        <v>161</v>
      </c>
      <c r="B50" s="5" t="s">
        <v>413</v>
      </c>
      <c r="C50" s="8">
        <v>9062</v>
      </c>
      <c r="D50" s="8">
        <v>5807</v>
      </c>
      <c r="E50" s="8">
        <v>1467</v>
      </c>
      <c r="F50" s="8">
        <v>1777</v>
      </c>
      <c r="G50" s="8">
        <v>-103</v>
      </c>
    </row>
    <row r="51" spans="1:7" ht="13.5" x14ac:dyDescent="0.25">
      <c r="A51" s="6" t="s">
        <v>163</v>
      </c>
      <c r="B51" s="5" t="s">
        <v>413</v>
      </c>
      <c r="C51" s="7">
        <v>9283</v>
      </c>
      <c r="D51" s="7">
        <v>5934</v>
      </c>
      <c r="E51" s="7">
        <v>1496</v>
      </c>
      <c r="F51" s="7">
        <v>1796</v>
      </c>
      <c r="G51" s="7">
        <v>-98</v>
      </c>
    </row>
    <row r="52" spans="1:7" ht="13.5" x14ac:dyDescent="0.25">
      <c r="A52" s="6" t="s">
        <v>165</v>
      </c>
      <c r="B52" s="5" t="s">
        <v>413</v>
      </c>
      <c r="C52" s="8">
        <v>9463</v>
      </c>
      <c r="D52" s="8">
        <v>6039</v>
      </c>
      <c r="E52" s="8">
        <v>1532</v>
      </c>
      <c r="F52" s="8">
        <v>1870</v>
      </c>
      <c r="G52" s="8">
        <v>-80</v>
      </c>
    </row>
    <row r="53" spans="1:7" ht="13.5" x14ac:dyDescent="0.25">
      <c r="A53" s="6" t="s">
        <v>167</v>
      </c>
      <c r="B53" s="5" t="s">
        <v>413</v>
      </c>
      <c r="C53" s="7">
        <v>9606</v>
      </c>
      <c r="D53" s="7">
        <v>6143</v>
      </c>
      <c r="E53" s="7">
        <v>1541</v>
      </c>
      <c r="F53" s="7">
        <v>1873</v>
      </c>
      <c r="G53" s="7">
        <v>-100</v>
      </c>
    </row>
    <row r="54" spans="1:7" ht="13.5" x14ac:dyDescent="0.25">
      <c r="A54" s="6" t="s">
        <v>169</v>
      </c>
      <c r="B54" s="5" t="s">
        <v>413</v>
      </c>
      <c r="C54" s="8">
        <v>9774</v>
      </c>
      <c r="D54" s="8">
        <v>6261</v>
      </c>
      <c r="E54" s="8">
        <v>1607</v>
      </c>
      <c r="F54" s="8">
        <v>1890</v>
      </c>
      <c r="G54" s="8">
        <v>-74</v>
      </c>
    </row>
    <row r="55" spans="1:7" ht="13.5" x14ac:dyDescent="0.25">
      <c r="A55" s="6" t="s">
        <v>171</v>
      </c>
      <c r="B55" s="5" t="s">
        <v>413</v>
      </c>
      <c r="C55" s="7">
        <v>9956</v>
      </c>
      <c r="D55" s="7">
        <v>6257</v>
      </c>
      <c r="E55" s="7">
        <v>1641</v>
      </c>
      <c r="F55" s="7">
        <v>1957</v>
      </c>
      <c r="G55" s="7">
        <v>-56</v>
      </c>
    </row>
    <row r="56" spans="1:7" ht="13.5" x14ac:dyDescent="0.25">
      <c r="A56" s="6" t="s">
        <v>173</v>
      </c>
      <c r="B56" s="5" t="s">
        <v>413</v>
      </c>
      <c r="C56" s="8">
        <v>10058</v>
      </c>
      <c r="D56" s="8">
        <v>6357</v>
      </c>
      <c r="E56" s="8">
        <v>1675</v>
      </c>
      <c r="F56" s="8">
        <v>1967</v>
      </c>
      <c r="G56" s="8">
        <v>125</v>
      </c>
    </row>
    <row r="57" spans="1:7" ht="13.5" x14ac:dyDescent="0.25">
      <c r="A57" s="6" t="s">
        <v>175</v>
      </c>
      <c r="B57" s="5" t="s">
        <v>413</v>
      </c>
      <c r="C57" s="7">
        <v>10160</v>
      </c>
      <c r="D57" s="7">
        <v>6412</v>
      </c>
      <c r="E57" s="7">
        <v>1739</v>
      </c>
      <c r="F57" s="7">
        <v>2014</v>
      </c>
      <c r="G57" s="7">
        <v>-16</v>
      </c>
    </row>
    <row r="58" spans="1:7" ht="13.5" x14ac:dyDescent="0.25">
      <c r="A58" s="6" t="s">
        <v>177</v>
      </c>
      <c r="B58" s="5" t="s">
        <v>413</v>
      </c>
      <c r="C58" s="8">
        <v>10415</v>
      </c>
      <c r="D58" s="8">
        <v>6511</v>
      </c>
      <c r="E58" s="8">
        <v>1758</v>
      </c>
      <c r="F58" s="8">
        <v>2124</v>
      </c>
      <c r="G58" s="8">
        <v>-74</v>
      </c>
    </row>
    <row r="59" spans="1:7" ht="13.5" x14ac:dyDescent="0.25">
      <c r="A59" s="6" t="s">
        <v>179</v>
      </c>
      <c r="B59" s="5" t="s">
        <v>413</v>
      </c>
      <c r="C59" s="7">
        <v>10487</v>
      </c>
      <c r="D59" s="7">
        <v>6696</v>
      </c>
      <c r="E59" s="7">
        <v>1788</v>
      </c>
      <c r="F59" s="7">
        <v>2102</v>
      </c>
      <c r="G59" s="7">
        <v>-75</v>
      </c>
    </row>
    <row r="60" spans="1:7" ht="13.5" x14ac:dyDescent="0.25">
      <c r="A60" s="6" t="s">
        <v>181</v>
      </c>
      <c r="B60" s="5" t="s">
        <v>413</v>
      </c>
      <c r="C60" s="8">
        <v>10622</v>
      </c>
      <c r="D60" s="8">
        <v>6849</v>
      </c>
      <c r="E60" s="8">
        <v>1835</v>
      </c>
      <c r="F60" s="8">
        <v>2096</v>
      </c>
      <c r="G60" s="8">
        <v>-330</v>
      </c>
    </row>
    <row r="61" spans="1:7" ht="13.5" x14ac:dyDescent="0.25">
      <c r="A61" s="6" t="s">
        <v>183</v>
      </c>
      <c r="B61" s="5" t="s">
        <v>413</v>
      </c>
      <c r="C61" s="7">
        <v>11101</v>
      </c>
      <c r="D61" s="7">
        <v>7136</v>
      </c>
      <c r="E61" s="7">
        <v>1885</v>
      </c>
      <c r="F61" s="7">
        <v>2273</v>
      </c>
      <c r="G61" s="7">
        <v>-154</v>
      </c>
    </row>
    <row r="62" spans="1:7" ht="13.5" x14ac:dyDescent="0.25">
      <c r="A62" s="6" t="s">
        <v>185</v>
      </c>
      <c r="B62" s="5" t="s">
        <v>413</v>
      </c>
      <c r="C62" s="8">
        <v>11234</v>
      </c>
      <c r="D62" s="8">
        <v>7000</v>
      </c>
      <c r="E62" s="8">
        <v>1890</v>
      </c>
      <c r="F62" s="8">
        <v>2319</v>
      </c>
      <c r="G62" s="8">
        <v>-153</v>
      </c>
    </row>
    <row r="63" spans="1:7" ht="13.5" x14ac:dyDescent="0.25">
      <c r="A63" s="6" t="s">
        <v>187</v>
      </c>
      <c r="B63" s="5" t="s">
        <v>413</v>
      </c>
      <c r="C63" s="7">
        <v>11589</v>
      </c>
      <c r="D63" s="7">
        <v>7192</v>
      </c>
      <c r="E63" s="7">
        <v>1926</v>
      </c>
      <c r="F63" s="7">
        <v>2404</v>
      </c>
      <c r="G63" s="7">
        <v>-76</v>
      </c>
    </row>
    <row r="64" spans="1:7" ht="13.5" x14ac:dyDescent="0.25">
      <c r="A64" s="6" t="s">
        <v>189</v>
      </c>
      <c r="B64" s="5" t="s">
        <v>413</v>
      </c>
      <c r="C64" s="8">
        <v>11885</v>
      </c>
      <c r="D64" s="8">
        <v>7376</v>
      </c>
      <c r="E64" s="8">
        <v>1931</v>
      </c>
      <c r="F64" s="8">
        <v>2552</v>
      </c>
      <c r="G64" s="8">
        <v>-54</v>
      </c>
    </row>
    <row r="65" spans="1:7" ht="13.5" x14ac:dyDescent="0.25">
      <c r="A65" s="6" t="s">
        <v>191</v>
      </c>
      <c r="B65" s="5" t="s">
        <v>413</v>
      </c>
      <c r="C65" s="7">
        <v>12092</v>
      </c>
      <c r="D65" s="7">
        <v>7511</v>
      </c>
      <c r="E65" s="7">
        <v>1975</v>
      </c>
      <c r="F65" s="7">
        <v>2389</v>
      </c>
      <c r="G65" s="7">
        <v>-88</v>
      </c>
    </row>
    <row r="66" spans="1:7" ht="13.5" x14ac:dyDescent="0.25">
      <c r="A66" s="6" t="s">
        <v>193</v>
      </c>
      <c r="B66" s="5" t="s">
        <v>413</v>
      </c>
      <c r="C66" s="8">
        <v>12274</v>
      </c>
      <c r="D66" s="8">
        <v>7608</v>
      </c>
      <c r="E66" s="8">
        <v>2000</v>
      </c>
      <c r="F66" s="8">
        <v>2456</v>
      </c>
      <c r="G66" s="8">
        <v>17</v>
      </c>
    </row>
    <row r="67" spans="1:7" ht="13.5" x14ac:dyDescent="0.25">
      <c r="A67" s="6" t="s">
        <v>195</v>
      </c>
      <c r="B67" s="5" t="s">
        <v>413</v>
      </c>
      <c r="C67" s="7">
        <v>12545</v>
      </c>
      <c r="D67" s="7">
        <v>7678</v>
      </c>
      <c r="E67" s="7">
        <v>2045</v>
      </c>
      <c r="F67" s="7">
        <v>2609</v>
      </c>
      <c r="G67" s="7">
        <v>121</v>
      </c>
    </row>
    <row r="68" spans="1:7" ht="13.5" x14ac:dyDescent="0.25">
      <c r="A68" s="6" t="s">
        <v>197</v>
      </c>
      <c r="B68" s="5" t="s">
        <v>413</v>
      </c>
      <c r="C68" s="8">
        <v>12874</v>
      </c>
      <c r="D68" s="8">
        <v>7903</v>
      </c>
      <c r="E68" s="8">
        <v>2094</v>
      </c>
      <c r="F68" s="8">
        <v>2722</v>
      </c>
      <c r="G68" s="8">
        <v>49</v>
      </c>
    </row>
    <row r="69" spans="1:7" ht="13.5" x14ac:dyDescent="0.25">
      <c r="A69" s="6" t="s">
        <v>199</v>
      </c>
      <c r="B69" s="5" t="s">
        <v>413</v>
      </c>
      <c r="C69" s="7">
        <v>13228</v>
      </c>
      <c r="D69" s="7">
        <v>8080</v>
      </c>
      <c r="E69" s="7">
        <v>2132</v>
      </c>
      <c r="F69" s="7">
        <v>2768</v>
      </c>
      <c r="G69" s="7">
        <v>199</v>
      </c>
    </row>
    <row r="70" spans="1:7" ht="13.5" x14ac:dyDescent="0.25">
      <c r="A70" s="6" t="s">
        <v>200</v>
      </c>
      <c r="B70" s="5" t="s">
        <v>413</v>
      </c>
      <c r="C70" s="8">
        <v>13806</v>
      </c>
      <c r="D70" s="8">
        <v>8286</v>
      </c>
      <c r="E70" s="8">
        <v>2280</v>
      </c>
      <c r="F70" s="8">
        <v>3068</v>
      </c>
      <c r="G70" s="8">
        <v>26</v>
      </c>
    </row>
    <row r="71" spans="1:7" ht="13.5" x14ac:dyDescent="0.25">
      <c r="A71" s="6" t="s">
        <v>201</v>
      </c>
      <c r="B71" s="5" t="s">
        <v>413</v>
      </c>
      <c r="C71" s="7">
        <v>14258</v>
      </c>
      <c r="D71" s="7">
        <v>8540</v>
      </c>
      <c r="E71" s="7">
        <v>2347</v>
      </c>
      <c r="F71" s="7">
        <v>3160</v>
      </c>
      <c r="G71" s="7">
        <v>1</v>
      </c>
    </row>
    <row r="72" spans="1:7" ht="13.5" x14ac:dyDescent="0.25">
      <c r="A72" s="6" t="s">
        <v>202</v>
      </c>
      <c r="B72" s="5" t="s">
        <v>413</v>
      </c>
      <c r="C72" s="8">
        <v>14765</v>
      </c>
      <c r="D72" s="8">
        <v>8791</v>
      </c>
      <c r="E72" s="8">
        <v>2402</v>
      </c>
      <c r="F72" s="8">
        <v>3303</v>
      </c>
      <c r="G72" s="8">
        <v>123</v>
      </c>
    </row>
    <row r="73" spans="1:7" ht="13.5" x14ac:dyDescent="0.25">
      <c r="A73" s="6" t="s">
        <v>203</v>
      </c>
      <c r="B73" s="5" t="s">
        <v>413</v>
      </c>
      <c r="C73" s="7">
        <v>14992</v>
      </c>
      <c r="D73" s="7">
        <v>9005</v>
      </c>
      <c r="E73" s="7">
        <v>2449</v>
      </c>
      <c r="F73" s="7">
        <v>3214</v>
      </c>
      <c r="G73" s="7">
        <v>80</v>
      </c>
    </row>
    <row r="74" spans="1:7" ht="13.5" x14ac:dyDescent="0.25">
      <c r="A74" s="6" t="s">
        <v>204</v>
      </c>
      <c r="B74" s="5" t="s">
        <v>413</v>
      </c>
      <c r="C74" s="8">
        <v>15499</v>
      </c>
      <c r="D74" s="8">
        <v>9379</v>
      </c>
      <c r="E74" s="8">
        <v>2599</v>
      </c>
      <c r="F74" s="8">
        <v>3411</v>
      </c>
      <c r="G74" s="8">
        <v>156</v>
      </c>
    </row>
    <row r="75" spans="1:7" ht="13.5" x14ac:dyDescent="0.25">
      <c r="A75" s="6" t="s">
        <v>205</v>
      </c>
      <c r="B75" s="5" t="s">
        <v>413</v>
      </c>
      <c r="C75" s="7">
        <v>15996</v>
      </c>
      <c r="D75" s="7">
        <v>9635</v>
      </c>
      <c r="E75" s="7">
        <v>2675</v>
      </c>
      <c r="F75" s="7">
        <v>3543</v>
      </c>
      <c r="G75" s="7">
        <v>280</v>
      </c>
    </row>
    <row r="76" spans="1:7" ht="13.5" x14ac:dyDescent="0.25">
      <c r="A76" s="6" t="s">
        <v>206</v>
      </c>
      <c r="B76" s="5" t="s">
        <v>413</v>
      </c>
      <c r="C76" s="8">
        <v>16398</v>
      </c>
      <c r="D76" s="8">
        <v>9879</v>
      </c>
      <c r="E76" s="8">
        <v>2735</v>
      </c>
      <c r="F76" s="8">
        <v>3661</v>
      </c>
      <c r="G76" s="8">
        <v>206</v>
      </c>
    </row>
    <row r="77" spans="1:7" ht="13.5" x14ac:dyDescent="0.25">
      <c r="A77" s="6" t="s">
        <v>207</v>
      </c>
      <c r="B77" s="5" t="s">
        <v>413</v>
      </c>
      <c r="C77" s="7">
        <v>16596</v>
      </c>
      <c r="D77" s="7">
        <v>10216</v>
      </c>
      <c r="E77" s="7">
        <v>2858</v>
      </c>
      <c r="F77" s="7">
        <v>3624</v>
      </c>
      <c r="G77" s="7">
        <v>52</v>
      </c>
    </row>
    <row r="78" spans="1:7" ht="13.5" x14ac:dyDescent="0.25">
      <c r="A78" s="6" t="s">
        <v>208</v>
      </c>
      <c r="B78" s="5" t="s">
        <v>413</v>
      </c>
      <c r="C78" s="8">
        <v>17383</v>
      </c>
      <c r="D78" s="8">
        <v>10560</v>
      </c>
      <c r="E78" s="8">
        <v>2907</v>
      </c>
      <c r="F78" s="8">
        <v>3810</v>
      </c>
      <c r="G78" s="8">
        <v>62</v>
      </c>
    </row>
    <row r="79" spans="1:7" ht="13.5" x14ac:dyDescent="0.25">
      <c r="A79" s="6" t="s">
        <v>209</v>
      </c>
      <c r="B79" s="5" t="s">
        <v>413</v>
      </c>
      <c r="C79" s="7">
        <v>17753</v>
      </c>
      <c r="D79" s="7">
        <v>10953</v>
      </c>
      <c r="E79" s="7">
        <v>3023</v>
      </c>
      <c r="F79" s="7">
        <v>3919</v>
      </c>
      <c r="G79" s="7">
        <v>-193</v>
      </c>
    </row>
    <row r="80" spans="1:7" ht="13.5" x14ac:dyDescent="0.25">
      <c r="A80" s="6" t="s">
        <v>210</v>
      </c>
      <c r="B80" s="5" t="s">
        <v>413</v>
      </c>
      <c r="C80" s="8">
        <v>18821</v>
      </c>
      <c r="D80" s="8">
        <v>11429</v>
      </c>
      <c r="E80" s="8">
        <v>3150</v>
      </c>
      <c r="F80" s="8">
        <v>4093</v>
      </c>
      <c r="G80" s="8">
        <v>-47</v>
      </c>
    </row>
    <row r="81" spans="1:7" ht="13.5" x14ac:dyDescent="0.25">
      <c r="A81" s="6" t="s">
        <v>211</v>
      </c>
      <c r="B81" s="5" t="s">
        <v>413</v>
      </c>
      <c r="C81" s="7">
        <v>20040</v>
      </c>
      <c r="D81" s="7">
        <v>12083</v>
      </c>
      <c r="E81" s="7">
        <v>3266</v>
      </c>
      <c r="F81" s="7">
        <v>4518</v>
      </c>
      <c r="G81" s="7">
        <v>-256</v>
      </c>
    </row>
    <row r="82" spans="1:7" ht="13.5" x14ac:dyDescent="0.25">
      <c r="A82" s="6" t="s">
        <v>212</v>
      </c>
      <c r="B82" s="5" t="s">
        <v>413</v>
      </c>
      <c r="C82" s="8">
        <v>19862</v>
      </c>
      <c r="D82" s="8">
        <v>12168</v>
      </c>
      <c r="E82" s="8">
        <v>3340</v>
      </c>
      <c r="F82" s="8">
        <v>4517</v>
      </c>
      <c r="G82" s="8">
        <v>-294</v>
      </c>
    </row>
    <row r="83" spans="1:7" ht="13.5" x14ac:dyDescent="0.25">
      <c r="A83" s="6" t="s">
        <v>213</v>
      </c>
      <c r="B83" s="5" t="s">
        <v>413</v>
      </c>
      <c r="C83" s="7">
        <v>20547</v>
      </c>
      <c r="D83" s="7">
        <v>12542</v>
      </c>
      <c r="E83" s="7">
        <v>3486</v>
      </c>
      <c r="F83" s="7">
        <v>4667</v>
      </c>
      <c r="G83" s="7">
        <v>-489</v>
      </c>
    </row>
    <row r="84" spans="1:7" ht="13.5" x14ac:dyDescent="0.25">
      <c r="A84" s="6" t="s">
        <v>214</v>
      </c>
      <c r="B84" s="5" t="s">
        <v>413</v>
      </c>
      <c r="C84" s="8">
        <v>21297</v>
      </c>
      <c r="D84" s="8">
        <v>13036</v>
      </c>
      <c r="E84" s="8">
        <v>3590</v>
      </c>
      <c r="F84" s="8">
        <v>4945</v>
      </c>
      <c r="G84" s="8">
        <v>-754</v>
      </c>
    </row>
    <row r="85" spans="1:7" ht="13.5" x14ac:dyDescent="0.25">
      <c r="A85" s="6" t="s">
        <v>215</v>
      </c>
      <c r="B85" s="5" t="s">
        <v>413</v>
      </c>
      <c r="C85" s="7">
        <v>21119</v>
      </c>
      <c r="D85" s="7">
        <v>13500</v>
      </c>
      <c r="E85" s="7">
        <v>3777</v>
      </c>
      <c r="F85" s="7">
        <v>5109</v>
      </c>
      <c r="G85" s="7">
        <v>-995</v>
      </c>
    </row>
    <row r="86" spans="1:7" ht="13.5" x14ac:dyDescent="0.25">
      <c r="A86" s="6" t="s">
        <v>216</v>
      </c>
      <c r="B86" s="5" t="s">
        <v>413</v>
      </c>
      <c r="C86" s="8">
        <v>22634</v>
      </c>
      <c r="D86" s="8">
        <v>14129</v>
      </c>
      <c r="E86" s="8">
        <v>4011</v>
      </c>
      <c r="F86" s="8">
        <v>5093</v>
      </c>
      <c r="G86" s="8">
        <v>-1137</v>
      </c>
    </row>
    <row r="87" spans="1:7" ht="13.5" x14ac:dyDescent="0.25">
      <c r="A87" s="6" t="s">
        <v>217</v>
      </c>
      <c r="B87" s="5" t="s">
        <v>413</v>
      </c>
      <c r="C87" s="7">
        <v>23880</v>
      </c>
      <c r="D87" s="7">
        <v>14880</v>
      </c>
      <c r="E87" s="7">
        <v>4418</v>
      </c>
      <c r="F87" s="7">
        <v>5346</v>
      </c>
      <c r="G87" s="7">
        <v>-976</v>
      </c>
    </row>
    <row r="88" spans="1:7" ht="13.5" x14ac:dyDescent="0.25">
      <c r="A88" s="6" t="s">
        <v>218</v>
      </c>
      <c r="B88" s="5" t="s">
        <v>413</v>
      </c>
      <c r="C88" s="8">
        <v>24979</v>
      </c>
      <c r="D88" s="8">
        <v>15746</v>
      </c>
      <c r="E88" s="8">
        <v>4860</v>
      </c>
      <c r="F88" s="8">
        <v>5566</v>
      </c>
      <c r="G88" s="8">
        <v>-991</v>
      </c>
    </row>
    <row r="89" spans="1:7" ht="13.5" x14ac:dyDescent="0.25">
      <c r="A89" s="6" t="s">
        <v>219</v>
      </c>
      <c r="B89" s="5" t="s">
        <v>413</v>
      </c>
      <c r="C89" s="7">
        <v>26799</v>
      </c>
      <c r="D89" s="7">
        <v>16776</v>
      </c>
      <c r="E89" s="7">
        <v>5549</v>
      </c>
      <c r="F89" s="7">
        <v>5552</v>
      </c>
      <c r="G89" s="7">
        <v>-525</v>
      </c>
    </row>
    <row r="90" spans="1:7" ht="13.5" x14ac:dyDescent="0.25">
      <c r="A90" s="6" t="s">
        <v>220</v>
      </c>
      <c r="B90" s="5" t="s">
        <v>413</v>
      </c>
      <c r="C90" s="8">
        <v>28112</v>
      </c>
      <c r="D90" s="8">
        <v>17719</v>
      </c>
      <c r="E90" s="8">
        <v>5688</v>
      </c>
      <c r="F90" s="8">
        <v>5853</v>
      </c>
      <c r="G90" s="8">
        <v>-295</v>
      </c>
    </row>
    <row r="91" spans="1:7" ht="13.5" x14ac:dyDescent="0.25">
      <c r="A91" s="6" t="s">
        <v>221</v>
      </c>
      <c r="B91" s="5" t="s">
        <v>413</v>
      </c>
      <c r="C91" s="7">
        <v>29242</v>
      </c>
      <c r="D91" s="7">
        <v>18241</v>
      </c>
      <c r="E91" s="7">
        <v>6043</v>
      </c>
      <c r="F91" s="7">
        <v>6106</v>
      </c>
      <c r="G91" s="7">
        <v>-669</v>
      </c>
    </row>
    <row r="92" spans="1:7" ht="13.5" x14ac:dyDescent="0.25">
      <c r="A92" s="6" t="s">
        <v>222</v>
      </c>
      <c r="B92" s="5" t="s">
        <v>413</v>
      </c>
      <c r="C92" s="8">
        <v>30874</v>
      </c>
      <c r="D92" s="8">
        <v>19012</v>
      </c>
      <c r="E92" s="8">
        <v>6314</v>
      </c>
      <c r="F92" s="8">
        <v>6107</v>
      </c>
      <c r="G92" s="8">
        <v>-226</v>
      </c>
    </row>
    <row r="93" spans="1:7" ht="13.5" x14ac:dyDescent="0.25">
      <c r="A93" s="6" t="s">
        <v>223</v>
      </c>
      <c r="B93" s="5" t="s">
        <v>413</v>
      </c>
      <c r="C93" s="7">
        <v>32430</v>
      </c>
      <c r="D93" s="7">
        <v>19900</v>
      </c>
      <c r="E93" s="7">
        <v>6553</v>
      </c>
      <c r="F93" s="7">
        <v>6466</v>
      </c>
      <c r="G93" s="7">
        <v>98</v>
      </c>
    </row>
    <row r="94" spans="1:7" ht="13.5" x14ac:dyDescent="0.25">
      <c r="A94" s="6" t="s">
        <v>224</v>
      </c>
      <c r="B94" s="5" t="s">
        <v>413</v>
      </c>
      <c r="C94" s="8">
        <v>33299</v>
      </c>
      <c r="D94" s="8">
        <v>20520</v>
      </c>
      <c r="E94" s="8">
        <v>6899</v>
      </c>
      <c r="F94" s="8">
        <v>6655</v>
      </c>
      <c r="G94" s="8">
        <v>-446</v>
      </c>
    </row>
    <row r="95" spans="1:7" ht="13.5" x14ac:dyDescent="0.25">
      <c r="A95" s="6" t="s">
        <v>225</v>
      </c>
      <c r="B95" s="5" t="s">
        <v>413</v>
      </c>
      <c r="C95" s="7">
        <v>34523</v>
      </c>
      <c r="D95" s="7">
        <v>21273</v>
      </c>
      <c r="E95" s="7">
        <v>7012</v>
      </c>
      <c r="F95" s="7">
        <v>6829</v>
      </c>
      <c r="G95" s="7">
        <v>-528</v>
      </c>
    </row>
    <row r="96" spans="1:7" ht="13.5" x14ac:dyDescent="0.25">
      <c r="A96" s="6" t="s">
        <v>226</v>
      </c>
      <c r="B96" s="5" t="s">
        <v>413</v>
      </c>
      <c r="C96" s="8">
        <v>36649</v>
      </c>
      <c r="D96" s="8">
        <v>22424</v>
      </c>
      <c r="E96" s="8">
        <v>7133</v>
      </c>
      <c r="F96" s="8">
        <v>7126</v>
      </c>
      <c r="G96" s="8">
        <v>-388</v>
      </c>
    </row>
    <row r="97" spans="1:7" ht="13.5" x14ac:dyDescent="0.25">
      <c r="A97" s="6" t="s">
        <v>227</v>
      </c>
      <c r="B97" s="5" t="s">
        <v>413</v>
      </c>
      <c r="C97" s="7">
        <v>38007</v>
      </c>
      <c r="D97" s="7">
        <v>23017</v>
      </c>
      <c r="E97" s="7">
        <v>7212</v>
      </c>
      <c r="F97" s="7">
        <v>7022</v>
      </c>
      <c r="G97" s="7">
        <v>-147</v>
      </c>
    </row>
    <row r="98" spans="1:7" ht="13.5" x14ac:dyDescent="0.25">
      <c r="A98" s="6" t="s">
        <v>228</v>
      </c>
      <c r="B98" s="5" t="s">
        <v>413</v>
      </c>
      <c r="C98" s="8">
        <v>39205</v>
      </c>
      <c r="D98" s="8">
        <v>23714</v>
      </c>
      <c r="E98" s="8">
        <v>7479</v>
      </c>
      <c r="F98" s="8">
        <v>7595</v>
      </c>
      <c r="G98" s="8">
        <v>-19</v>
      </c>
    </row>
    <row r="99" spans="1:7" ht="13.5" x14ac:dyDescent="0.25">
      <c r="A99" s="6" t="s">
        <v>229</v>
      </c>
      <c r="B99" s="5" t="s">
        <v>413</v>
      </c>
      <c r="C99" s="7">
        <v>40298</v>
      </c>
      <c r="D99" s="7">
        <v>24433</v>
      </c>
      <c r="E99" s="7">
        <v>7615</v>
      </c>
      <c r="F99" s="7">
        <v>7873</v>
      </c>
      <c r="G99" s="7">
        <v>717</v>
      </c>
    </row>
    <row r="100" spans="1:7" ht="13.5" x14ac:dyDescent="0.25">
      <c r="A100" s="6" t="s">
        <v>230</v>
      </c>
      <c r="B100" s="5" t="s">
        <v>413</v>
      </c>
      <c r="C100" s="8">
        <v>42121</v>
      </c>
      <c r="D100" s="8">
        <v>25358</v>
      </c>
      <c r="E100" s="8">
        <v>7761</v>
      </c>
      <c r="F100" s="8">
        <v>8396</v>
      </c>
      <c r="G100" s="8">
        <v>646</v>
      </c>
    </row>
    <row r="101" spans="1:7" ht="13.5" x14ac:dyDescent="0.25">
      <c r="A101" s="6" t="s">
        <v>231</v>
      </c>
      <c r="B101" s="5" t="s">
        <v>413</v>
      </c>
      <c r="C101" s="7">
        <v>44092</v>
      </c>
      <c r="D101" s="7">
        <v>26786</v>
      </c>
      <c r="E101" s="7">
        <v>8147</v>
      </c>
      <c r="F101" s="7">
        <v>8778</v>
      </c>
      <c r="G101" s="7">
        <v>384</v>
      </c>
    </row>
    <row r="102" spans="1:7" ht="13.5" x14ac:dyDescent="0.25">
      <c r="A102" s="6" t="s">
        <v>232</v>
      </c>
      <c r="B102" s="5" t="s">
        <v>413</v>
      </c>
      <c r="C102" s="8">
        <v>45856</v>
      </c>
      <c r="D102" s="8">
        <v>27326</v>
      </c>
      <c r="E102" s="8">
        <v>8373</v>
      </c>
      <c r="F102" s="8">
        <v>9095</v>
      </c>
      <c r="G102" s="8">
        <v>745</v>
      </c>
    </row>
    <row r="103" spans="1:7" ht="13.5" x14ac:dyDescent="0.25">
      <c r="A103" s="6" t="s">
        <v>233</v>
      </c>
      <c r="B103" s="5" t="s">
        <v>413</v>
      </c>
      <c r="C103" s="7">
        <v>47154</v>
      </c>
      <c r="D103" s="7">
        <v>28446</v>
      </c>
      <c r="E103" s="7">
        <v>8589</v>
      </c>
      <c r="F103" s="7">
        <v>9431</v>
      </c>
      <c r="G103" s="7">
        <v>532</v>
      </c>
    </row>
    <row r="104" spans="1:7" ht="13.5" x14ac:dyDescent="0.25">
      <c r="A104" s="6" t="s">
        <v>234</v>
      </c>
      <c r="B104" s="5" t="s">
        <v>413</v>
      </c>
      <c r="C104" s="8">
        <v>48858</v>
      </c>
      <c r="D104" s="8">
        <v>29227</v>
      </c>
      <c r="E104" s="8">
        <v>8903</v>
      </c>
      <c r="F104" s="8">
        <v>9758</v>
      </c>
      <c r="G104" s="8">
        <v>761</v>
      </c>
    </row>
    <row r="105" spans="1:7" ht="13.5" x14ac:dyDescent="0.25">
      <c r="A105" s="6" t="s">
        <v>235</v>
      </c>
      <c r="B105" s="5" t="s">
        <v>413</v>
      </c>
      <c r="C105" s="7">
        <v>50402</v>
      </c>
      <c r="D105" s="7">
        <v>30569</v>
      </c>
      <c r="E105" s="7">
        <v>9095</v>
      </c>
      <c r="F105" s="7">
        <v>10297</v>
      </c>
      <c r="G105" s="7">
        <v>-477</v>
      </c>
    </row>
    <row r="106" spans="1:7" ht="13.5" x14ac:dyDescent="0.25">
      <c r="A106" s="6" t="s">
        <v>236</v>
      </c>
      <c r="B106" s="5" t="s">
        <v>413</v>
      </c>
      <c r="C106" s="8">
        <v>53904</v>
      </c>
      <c r="D106" s="8">
        <v>33003</v>
      </c>
      <c r="E106" s="8">
        <v>9618</v>
      </c>
      <c r="F106" s="8">
        <v>11162</v>
      </c>
      <c r="G106" s="8">
        <v>471</v>
      </c>
    </row>
    <row r="107" spans="1:7" ht="13.5" x14ac:dyDescent="0.25">
      <c r="A107" s="6" t="s">
        <v>237</v>
      </c>
      <c r="B107" s="5" t="s">
        <v>413</v>
      </c>
      <c r="C107" s="7">
        <v>56698</v>
      </c>
      <c r="D107" s="7">
        <v>33835</v>
      </c>
      <c r="E107" s="7">
        <v>10103</v>
      </c>
      <c r="F107" s="7">
        <v>11864</v>
      </c>
      <c r="G107" s="7">
        <v>558</v>
      </c>
    </row>
    <row r="108" spans="1:7" ht="13.5" x14ac:dyDescent="0.25">
      <c r="A108" s="6" t="s">
        <v>238</v>
      </c>
      <c r="B108" s="5" t="s">
        <v>413</v>
      </c>
      <c r="C108" s="8">
        <v>59717</v>
      </c>
      <c r="D108" s="8">
        <v>35742</v>
      </c>
      <c r="E108" s="8">
        <v>10629</v>
      </c>
      <c r="F108" s="8">
        <v>12684</v>
      </c>
      <c r="G108" s="8">
        <v>403</v>
      </c>
    </row>
    <row r="109" spans="1:7" ht="13.5" x14ac:dyDescent="0.25">
      <c r="A109" s="6" t="s">
        <v>239</v>
      </c>
      <c r="B109" s="5" t="s">
        <v>413</v>
      </c>
      <c r="C109" s="7">
        <v>62025</v>
      </c>
      <c r="D109" s="7">
        <v>37775</v>
      </c>
      <c r="E109" s="7">
        <v>11340</v>
      </c>
      <c r="F109" s="7">
        <v>12520</v>
      </c>
      <c r="G109" s="7">
        <v>574</v>
      </c>
    </row>
    <row r="110" spans="1:7" ht="13.5" x14ac:dyDescent="0.25">
      <c r="A110" s="6" t="s">
        <v>240</v>
      </c>
      <c r="B110" s="5" t="s">
        <v>413</v>
      </c>
      <c r="C110" s="8">
        <v>63624</v>
      </c>
      <c r="D110" s="8">
        <v>38147</v>
      </c>
      <c r="E110" s="8">
        <v>11980</v>
      </c>
      <c r="F110" s="8">
        <v>12891</v>
      </c>
      <c r="G110" s="8">
        <v>705</v>
      </c>
    </row>
    <row r="111" spans="1:7" ht="13.5" x14ac:dyDescent="0.25">
      <c r="A111" s="6" t="s">
        <v>241</v>
      </c>
      <c r="B111" s="5" t="s">
        <v>413</v>
      </c>
      <c r="C111" s="7">
        <v>65948</v>
      </c>
      <c r="D111" s="7">
        <v>39523</v>
      </c>
      <c r="E111" s="7">
        <v>12831</v>
      </c>
      <c r="F111" s="7">
        <v>13182</v>
      </c>
      <c r="G111" s="7">
        <v>1884</v>
      </c>
    </row>
    <row r="112" spans="1:7" ht="13.5" x14ac:dyDescent="0.25">
      <c r="A112" s="6" t="s">
        <v>242</v>
      </c>
      <c r="B112" s="5" t="s">
        <v>413</v>
      </c>
      <c r="C112" s="8">
        <v>68066</v>
      </c>
      <c r="D112" s="8">
        <v>40469</v>
      </c>
      <c r="E112" s="8">
        <v>13382</v>
      </c>
      <c r="F112" s="8">
        <v>13450</v>
      </c>
      <c r="G112" s="8">
        <v>2244</v>
      </c>
    </row>
    <row r="113" spans="1:7" ht="13.5" x14ac:dyDescent="0.25">
      <c r="A113" s="6" t="s">
        <v>243</v>
      </c>
      <c r="B113" s="5" t="s">
        <v>413</v>
      </c>
      <c r="C113" s="7">
        <v>69863</v>
      </c>
      <c r="D113" s="7">
        <v>42239</v>
      </c>
      <c r="E113" s="7">
        <v>13477</v>
      </c>
      <c r="F113" s="7">
        <v>13049</v>
      </c>
      <c r="G113" s="7">
        <v>2851</v>
      </c>
    </row>
    <row r="114" spans="1:7" ht="13.5" x14ac:dyDescent="0.25">
      <c r="A114" s="6" t="s">
        <v>244</v>
      </c>
      <c r="B114" s="5" t="s">
        <v>413</v>
      </c>
      <c r="C114" s="8">
        <v>71249</v>
      </c>
      <c r="D114" s="8">
        <v>43374</v>
      </c>
      <c r="E114" s="8">
        <v>13907</v>
      </c>
      <c r="F114" s="8">
        <v>13461</v>
      </c>
      <c r="G114" s="8">
        <v>2238</v>
      </c>
    </row>
    <row r="115" spans="1:7" ht="13.5" x14ac:dyDescent="0.25">
      <c r="A115" s="6" t="s">
        <v>245</v>
      </c>
      <c r="B115" s="5" t="s">
        <v>413</v>
      </c>
      <c r="C115" s="7">
        <v>73221</v>
      </c>
      <c r="D115" s="7">
        <v>44432</v>
      </c>
      <c r="E115" s="7">
        <v>14226</v>
      </c>
      <c r="F115" s="7">
        <v>13746</v>
      </c>
      <c r="G115" s="7">
        <v>1075</v>
      </c>
    </row>
    <row r="116" spans="1:7" ht="13.5" x14ac:dyDescent="0.25">
      <c r="A116" s="6" t="s">
        <v>246</v>
      </c>
      <c r="B116" s="5" t="s">
        <v>413</v>
      </c>
      <c r="C116" s="8">
        <v>75507</v>
      </c>
      <c r="D116" s="8">
        <v>45815</v>
      </c>
      <c r="E116" s="8">
        <v>14303</v>
      </c>
      <c r="F116" s="8">
        <v>13922</v>
      </c>
      <c r="G116" s="8">
        <v>1438</v>
      </c>
    </row>
    <row r="117" spans="1:7" ht="13.5" x14ac:dyDescent="0.25">
      <c r="A117" s="6" t="s">
        <v>247</v>
      </c>
      <c r="B117" s="5" t="s">
        <v>413</v>
      </c>
      <c r="C117" s="7">
        <v>77381</v>
      </c>
      <c r="D117" s="7">
        <v>46981</v>
      </c>
      <c r="E117" s="7">
        <v>14854</v>
      </c>
      <c r="F117" s="7">
        <v>13901</v>
      </c>
      <c r="G117" s="7">
        <v>1409</v>
      </c>
    </row>
    <row r="118" spans="1:7" ht="13.5" x14ac:dyDescent="0.25">
      <c r="A118" s="6" t="s">
        <v>248</v>
      </c>
      <c r="B118" s="5" t="s">
        <v>413</v>
      </c>
      <c r="C118" s="8">
        <v>78901</v>
      </c>
      <c r="D118" s="8">
        <v>47727</v>
      </c>
      <c r="E118" s="8">
        <v>15270</v>
      </c>
      <c r="F118" s="8">
        <v>14647</v>
      </c>
      <c r="G118" s="8">
        <v>975</v>
      </c>
    </row>
    <row r="119" spans="1:7" ht="13.5" x14ac:dyDescent="0.25">
      <c r="A119" s="6" t="s">
        <v>249</v>
      </c>
      <c r="B119" s="5" t="s">
        <v>413</v>
      </c>
      <c r="C119" s="7">
        <v>80348</v>
      </c>
      <c r="D119" s="7">
        <v>49081</v>
      </c>
      <c r="E119" s="7">
        <v>15244</v>
      </c>
      <c r="F119" s="7">
        <v>15192</v>
      </c>
      <c r="G119" s="7">
        <v>1377</v>
      </c>
    </row>
    <row r="120" spans="1:7" ht="13.5" x14ac:dyDescent="0.25">
      <c r="A120" s="6" t="s">
        <v>250</v>
      </c>
      <c r="B120" s="5" t="s">
        <v>413</v>
      </c>
      <c r="C120" s="8">
        <v>82582</v>
      </c>
      <c r="D120" s="8">
        <v>50635</v>
      </c>
      <c r="E120" s="8">
        <v>15546</v>
      </c>
      <c r="F120" s="8">
        <v>15681</v>
      </c>
      <c r="G120" s="8">
        <v>1928</v>
      </c>
    </row>
    <row r="121" spans="1:7" ht="13.5" x14ac:dyDescent="0.25">
      <c r="A121" s="6" t="s">
        <v>251</v>
      </c>
      <c r="B121" s="5" t="s">
        <v>413</v>
      </c>
      <c r="C121" s="7">
        <v>85542</v>
      </c>
      <c r="D121" s="7">
        <v>52133</v>
      </c>
      <c r="E121" s="7">
        <v>16355</v>
      </c>
      <c r="F121" s="7">
        <v>15931</v>
      </c>
      <c r="G121" s="7">
        <v>1029</v>
      </c>
    </row>
    <row r="122" spans="1:7" ht="13.5" x14ac:dyDescent="0.25">
      <c r="A122" s="6" t="s">
        <v>252</v>
      </c>
      <c r="B122" s="5" t="s">
        <v>413</v>
      </c>
      <c r="C122" s="8">
        <v>86316</v>
      </c>
      <c r="D122" s="8">
        <v>53021</v>
      </c>
      <c r="E122" s="8">
        <v>16450</v>
      </c>
      <c r="F122" s="8">
        <v>15824</v>
      </c>
      <c r="G122" s="8">
        <v>528</v>
      </c>
    </row>
    <row r="123" spans="1:7" ht="13.5" x14ac:dyDescent="0.25">
      <c r="A123" s="6" t="s">
        <v>253</v>
      </c>
      <c r="B123" s="5" t="s">
        <v>413</v>
      </c>
      <c r="C123" s="7">
        <v>88459</v>
      </c>
      <c r="D123" s="7">
        <v>54413</v>
      </c>
      <c r="E123" s="7">
        <v>16402</v>
      </c>
      <c r="F123" s="7">
        <v>16319</v>
      </c>
      <c r="G123" s="7">
        <v>1069</v>
      </c>
    </row>
    <row r="124" spans="1:7" ht="13.5" x14ac:dyDescent="0.25">
      <c r="A124" s="6" t="s">
        <v>254</v>
      </c>
      <c r="B124" s="5" t="s">
        <v>413</v>
      </c>
      <c r="C124" s="8">
        <v>90734</v>
      </c>
      <c r="D124" s="8">
        <v>55238</v>
      </c>
      <c r="E124" s="8">
        <v>16760</v>
      </c>
      <c r="F124" s="8">
        <v>17362</v>
      </c>
      <c r="G124" s="8">
        <v>673</v>
      </c>
    </row>
    <row r="125" spans="1:7" ht="13.5" x14ac:dyDescent="0.25">
      <c r="A125" s="6" t="s">
        <v>255</v>
      </c>
      <c r="B125" s="5" t="s">
        <v>413</v>
      </c>
      <c r="C125" s="7">
        <v>91524</v>
      </c>
      <c r="D125" s="7">
        <v>56321</v>
      </c>
      <c r="E125" s="7">
        <v>16613</v>
      </c>
      <c r="F125" s="7">
        <v>17707</v>
      </c>
      <c r="G125" s="7">
        <v>890</v>
      </c>
    </row>
    <row r="126" spans="1:7" ht="13.5" x14ac:dyDescent="0.25">
      <c r="A126" s="6" t="s">
        <v>256</v>
      </c>
      <c r="B126" s="5" t="s">
        <v>413</v>
      </c>
      <c r="C126" s="8">
        <v>93419</v>
      </c>
      <c r="D126" s="8">
        <v>57662</v>
      </c>
      <c r="E126" s="8">
        <v>17465</v>
      </c>
      <c r="F126" s="8">
        <v>18374</v>
      </c>
      <c r="G126" s="8">
        <v>-171</v>
      </c>
    </row>
    <row r="127" spans="1:7" ht="13.5" x14ac:dyDescent="0.25">
      <c r="A127" s="6" t="s">
        <v>257</v>
      </c>
      <c r="B127" s="5" t="s">
        <v>413</v>
      </c>
      <c r="C127" s="7">
        <v>94742</v>
      </c>
      <c r="D127" s="7">
        <v>58053</v>
      </c>
      <c r="E127" s="7">
        <v>17841</v>
      </c>
      <c r="F127" s="7">
        <v>18840</v>
      </c>
      <c r="G127" s="7">
        <v>-133</v>
      </c>
    </row>
    <row r="128" spans="1:7" ht="13.5" x14ac:dyDescent="0.25">
      <c r="A128" s="6" t="s">
        <v>258</v>
      </c>
      <c r="B128" s="5" t="s">
        <v>413</v>
      </c>
      <c r="C128" s="8">
        <v>97959</v>
      </c>
      <c r="D128" s="8">
        <v>59925</v>
      </c>
      <c r="E128" s="8">
        <v>18082</v>
      </c>
      <c r="F128" s="8">
        <v>19334</v>
      </c>
      <c r="G128" s="8">
        <v>-455</v>
      </c>
    </row>
    <row r="129" spans="1:7" ht="13.5" x14ac:dyDescent="0.25">
      <c r="A129" s="6" t="s">
        <v>259</v>
      </c>
      <c r="B129" s="5" t="s">
        <v>413</v>
      </c>
      <c r="C129" s="7">
        <v>98784</v>
      </c>
      <c r="D129" s="7">
        <v>61275</v>
      </c>
      <c r="E129" s="7">
        <v>18026</v>
      </c>
      <c r="F129" s="7">
        <v>20966</v>
      </c>
      <c r="G129" s="7">
        <v>-299</v>
      </c>
    </row>
    <row r="130" spans="1:7" ht="13.5" x14ac:dyDescent="0.25">
      <c r="A130" s="6" t="s">
        <v>260</v>
      </c>
      <c r="B130" s="5" t="s">
        <v>413</v>
      </c>
      <c r="C130" s="8">
        <v>103424</v>
      </c>
      <c r="D130" s="8">
        <v>62535</v>
      </c>
      <c r="E130" s="8">
        <v>18166</v>
      </c>
      <c r="F130" s="8">
        <v>19903</v>
      </c>
      <c r="G130" s="8">
        <v>1818</v>
      </c>
    </row>
    <row r="131" spans="1:7" ht="13.5" x14ac:dyDescent="0.25">
      <c r="A131" s="6" t="s">
        <v>261</v>
      </c>
      <c r="B131" s="5" t="s">
        <v>413</v>
      </c>
      <c r="C131" s="7">
        <v>105007</v>
      </c>
      <c r="D131" s="7">
        <v>64362</v>
      </c>
      <c r="E131" s="7">
        <v>18421</v>
      </c>
      <c r="F131" s="7">
        <v>20533</v>
      </c>
      <c r="G131" s="7">
        <v>1587</v>
      </c>
    </row>
    <row r="132" spans="1:7" ht="13.5" x14ac:dyDescent="0.25">
      <c r="A132" s="6" t="s">
        <v>262</v>
      </c>
      <c r="B132" s="5" t="s">
        <v>413</v>
      </c>
      <c r="C132" s="8">
        <v>107213</v>
      </c>
      <c r="D132" s="8">
        <v>65857</v>
      </c>
      <c r="E132" s="8">
        <v>18576</v>
      </c>
      <c r="F132" s="8">
        <v>20915</v>
      </c>
      <c r="G132" s="8">
        <v>1382</v>
      </c>
    </row>
    <row r="133" spans="1:7" ht="13.5" x14ac:dyDescent="0.25">
      <c r="A133" s="6" t="s">
        <v>263</v>
      </c>
      <c r="B133" s="5" t="s">
        <v>413</v>
      </c>
      <c r="C133" s="7">
        <v>108513</v>
      </c>
      <c r="D133" s="7">
        <v>67889</v>
      </c>
      <c r="E133" s="7">
        <v>19174</v>
      </c>
      <c r="F133" s="7">
        <v>21147</v>
      </c>
      <c r="G133" s="7">
        <v>518</v>
      </c>
    </row>
    <row r="134" spans="1:7" ht="13.5" x14ac:dyDescent="0.25">
      <c r="A134" s="6" t="s">
        <v>264</v>
      </c>
      <c r="B134" s="5" t="s">
        <v>413</v>
      </c>
      <c r="C134" s="8">
        <v>110330</v>
      </c>
      <c r="D134" s="8">
        <v>69637</v>
      </c>
      <c r="E134" s="8">
        <v>19826</v>
      </c>
      <c r="F134" s="8">
        <v>20906</v>
      </c>
      <c r="G134" s="8">
        <v>-438</v>
      </c>
    </row>
    <row r="135" spans="1:7" ht="13.5" x14ac:dyDescent="0.25">
      <c r="A135" s="6" t="s">
        <v>265</v>
      </c>
      <c r="B135" s="5" t="s">
        <v>413</v>
      </c>
      <c r="C135" s="7">
        <v>112166</v>
      </c>
      <c r="D135" s="7">
        <v>70885</v>
      </c>
      <c r="E135" s="7">
        <v>19954</v>
      </c>
      <c r="F135" s="7">
        <v>22395</v>
      </c>
      <c r="G135" s="7">
        <v>-1170</v>
      </c>
    </row>
    <row r="136" spans="1:7" ht="13.5" x14ac:dyDescent="0.25">
      <c r="A136" s="6" t="s">
        <v>266</v>
      </c>
      <c r="B136" s="5" t="s">
        <v>413</v>
      </c>
      <c r="C136" s="8">
        <v>115626</v>
      </c>
      <c r="D136" s="8">
        <v>72147</v>
      </c>
      <c r="E136" s="8">
        <v>20235</v>
      </c>
      <c r="F136" s="8">
        <v>23900</v>
      </c>
      <c r="G136" s="8">
        <v>-1000</v>
      </c>
    </row>
    <row r="137" spans="1:7" ht="13.5" x14ac:dyDescent="0.25">
      <c r="A137" s="6" t="s">
        <v>267</v>
      </c>
      <c r="B137" s="5" t="s">
        <v>413</v>
      </c>
      <c r="C137" s="7">
        <v>117982</v>
      </c>
      <c r="D137" s="7">
        <v>73854</v>
      </c>
      <c r="E137" s="7">
        <v>20551</v>
      </c>
      <c r="F137" s="7">
        <v>23496</v>
      </c>
      <c r="G137" s="7">
        <v>279</v>
      </c>
    </row>
    <row r="138" spans="1:7" ht="13.5" x14ac:dyDescent="0.25">
      <c r="A138" s="6" t="s">
        <v>268</v>
      </c>
      <c r="B138" s="5" t="s">
        <v>413</v>
      </c>
      <c r="C138" s="8">
        <v>121829</v>
      </c>
      <c r="D138" s="8">
        <v>75818</v>
      </c>
      <c r="E138" s="8">
        <v>21342</v>
      </c>
      <c r="F138" s="8">
        <v>25006</v>
      </c>
      <c r="G138" s="8">
        <v>-773</v>
      </c>
    </row>
    <row r="139" spans="1:7" ht="13.5" x14ac:dyDescent="0.25">
      <c r="A139" s="6" t="s">
        <v>269</v>
      </c>
      <c r="B139" s="5" t="s">
        <v>413</v>
      </c>
      <c r="C139" s="7">
        <v>126800</v>
      </c>
      <c r="D139" s="7">
        <v>78203</v>
      </c>
      <c r="E139" s="7">
        <v>21680</v>
      </c>
      <c r="F139" s="7">
        <v>27577</v>
      </c>
      <c r="G139" s="7">
        <v>-968</v>
      </c>
    </row>
    <row r="140" spans="1:7" ht="13.5" x14ac:dyDescent="0.25">
      <c r="A140" s="6" t="s">
        <v>270</v>
      </c>
      <c r="B140" s="5" t="s">
        <v>413</v>
      </c>
      <c r="C140" s="8">
        <v>129529</v>
      </c>
      <c r="D140" s="8">
        <v>80395</v>
      </c>
      <c r="E140" s="8">
        <v>22061</v>
      </c>
      <c r="F140" s="8">
        <v>28553</v>
      </c>
      <c r="G140" s="8">
        <v>-2021</v>
      </c>
    </row>
    <row r="141" spans="1:7" ht="13.5" x14ac:dyDescent="0.25">
      <c r="A141" s="6" t="s">
        <v>271</v>
      </c>
      <c r="B141" s="5" t="s">
        <v>413</v>
      </c>
      <c r="C141" s="7">
        <v>133105</v>
      </c>
      <c r="D141" s="7">
        <v>83294</v>
      </c>
      <c r="E141" s="7">
        <v>22338</v>
      </c>
      <c r="F141" s="7">
        <v>29877</v>
      </c>
      <c r="G141" s="7">
        <v>-2666</v>
      </c>
    </row>
    <row r="142" spans="1:7" ht="13.5" x14ac:dyDescent="0.25">
      <c r="A142" s="6" t="s">
        <v>272</v>
      </c>
      <c r="B142" s="5" t="s">
        <v>413</v>
      </c>
      <c r="C142" s="8">
        <v>136147</v>
      </c>
      <c r="D142" s="8">
        <v>85540</v>
      </c>
      <c r="E142" s="8">
        <v>23010</v>
      </c>
      <c r="F142" s="8">
        <v>31157</v>
      </c>
      <c r="G142" s="8">
        <v>-3226</v>
      </c>
    </row>
    <row r="143" spans="1:7" ht="13.5" x14ac:dyDescent="0.25">
      <c r="A143" s="6" t="s">
        <v>273</v>
      </c>
      <c r="B143" s="5" t="s">
        <v>413</v>
      </c>
      <c r="C143" s="7">
        <v>140831</v>
      </c>
      <c r="D143" s="7">
        <v>88285</v>
      </c>
      <c r="E143" s="7">
        <v>23105</v>
      </c>
      <c r="F143" s="7">
        <v>32389</v>
      </c>
      <c r="G143" s="7">
        <v>-4001</v>
      </c>
    </row>
    <row r="144" spans="1:7" ht="13.5" x14ac:dyDescent="0.25">
      <c r="A144" s="6" t="s">
        <v>274</v>
      </c>
      <c r="B144" s="5" t="s">
        <v>413</v>
      </c>
      <c r="C144" s="8">
        <v>145524</v>
      </c>
      <c r="D144" s="8">
        <v>90177</v>
      </c>
      <c r="E144" s="8">
        <v>23980</v>
      </c>
      <c r="F144" s="8">
        <v>33170</v>
      </c>
      <c r="G144" s="8">
        <v>-5201</v>
      </c>
    </row>
    <row r="145" spans="1:7" ht="13.5" x14ac:dyDescent="0.25">
      <c r="A145" s="6" t="s">
        <v>275</v>
      </c>
      <c r="B145" s="5" t="s">
        <v>413</v>
      </c>
      <c r="C145" s="7">
        <v>148564</v>
      </c>
      <c r="D145" s="7">
        <v>92184</v>
      </c>
      <c r="E145" s="7">
        <v>24286</v>
      </c>
      <c r="F145" s="7">
        <v>36022</v>
      </c>
      <c r="G145" s="7">
        <v>-4976</v>
      </c>
    </row>
    <row r="146" spans="1:7" ht="13.5" x14ac:dyDescent="0.25">
      <c r="A146" s="6" t="s">
        <v>276</v>
      </c>
      <c r="B146" s="5" t="s">
        <v>413</v>
      </c>
      <c r="C146" s="8">
        <v>151393</v>
      </c>
      <c r="D146" s="8">
        <v>94438</v>
      </c>
      <c r="E146" s="8">
        <v>24747</v>
      </c>
      <c r="F146" s="8">
        <v>36457</v>
      </c>
      <c r="G146" s="8">
        <v>-4983</v>
      </c>
    </row>
    <row r="147" spans="1:7" ht="13.5" x14ac:dyDescent="0.25">
      <c r="A147" s="6" t="s">
        <v>277</v>
      </c>
      <c r="B147" s="5" t="s">
        <v>413</v>
      </c>
      <c r="C147" s="7">
        <v>155573</v>
      </c>
      <c r="D147" s="7">
        <v>95893</v>
      </c>
      <c r="E147" s="7">
        <v>25613</v>
      </c>
      <c r="F147" s="7">
        <v>38141</v>
      </c>
      <c r="G147" s="7">
        <v>-5116</v>
      </c>
    </row>
    <row r="148" spans="1:7" ht="13.5" x14ac:dyDescent="0.25">
      <c r="A148" s="6" t="s">
        <v>278</v>
      </c>
      <c r="B148" s="5" t="s">
        <v>413</v>
      </c>
      <c r="C148" s="8">
        <v>158994</v>
      </c>
      <c r="D148" s="8">
        <v>97959</v>
      </c>
      <c r="E148" s="8">
        <v>26157</v>
      </c>
      <c r="F148" s="8">
        <v>38264</v>
      </c>
      <c r="G148" s="8">
        <v>-3248</v>
      </c>
    </row>
    <row r="149" spans="1:7" ht="13.5" x14ac:dyDescent="0.25">
      <c r="A149" s="6" t="s">
        <v>279</v>
      </c>
      <c r="B149" s="5" t="s">
        <v>413</v>
      </c>
      <c r="C149" s="7">
        <v>162181</v>
      </c>
      <c r="D149" s="7">
        <v>99966</v>
      </c>
      <c r="E149" s="7">
        <v>26614</v>
      </c>
      <c r="F149" s="7">
        <v>39005</v>
      </c>
      <c r="G149" s="7">
        <v>-3886</v>
      </c>
    </row>
    <row r="150" spans="1:7" ht="13.5" x14ac:dyDescent="0.25">
      <c r="A150" s="6" t="s">
        <v>280</v>
      </c>
      <c r="B150" s="5" t="s">
        <v>413</v>
      </c>
      <c r="C150" s="8">
        <v>166693</v>
      </c>
      <c r="D150" s="8">
        <v>102908</v>
      </c>
      <c r="E150" s="8">
        <v>27602</v>
      </c>
      <c r="F150" s="8">
        <v>39029</v>
      </c>
      <c r="G150" s="8">
        <v>-3579</v>
      </c>
    </row>
    <row r="151" spans="1:7" ht="13.5" x14ac:dyDescent="0.25">
      <c r="A151" s="6" t="s">
        <v>281</v>
      </c>
      <c r="B151" s="5" t="s">
        <v>413</v>
      </c>
      <c r="C151" s="7">
        <v>169806</v>
      </c>
      <c r="D151" s="7">
        <v>104515</v>
      </c>
      <c r="E151" s="7">
        <v>28533</v>
      </c>
      <c r="F151" s="7">
        <v>39253</v>
      </c>
      <c r="G151" s="7">
        <v>-2131</v>
      </c>
    </row>
    <row r="152" spans="1:7" ht="13.5" x14ac:dyDescent="0.25">
      <c r="A152" s="6" t="s">
        <v>282</v>
      </c>
      <c r="B152" s="5" t="s">
        <v>413</v>
      </c>
      <c r="C152" s="8">
        <v>170251</v>
      </c>
      <c r="D152" s="8">
        <v>106152</v>
      </c>
      <c r="E152" s="8">
        <v>29071</v>
      </c>
      <c r="F152" s="8">
        <v>39345</v>
      </c>
      <c r="G152" s="8">
        <v>-1521</v>
      </c>
    </row>
    <row r="153" spans="1:7" ht="13.5" x14ac:dyDescent="0.25">
      <c r="A153" s="6" t="s">
        <v>283</v>
      </c>
      <c r="B153" s="5" t="s">
        <v>413</v>
      </c>
      <c r="C153" s="7">
        <v>173302</v>
      </c>
      <c r="D153" s="7">
        <v>107928</v>
      </c>
      <c r="E153" s="7">
        <v>29506</v>
      </c>
      <c r="F153" s="7">
        <v>37803</v>
      </c>
      <c r="G153" s="7">
        <v>-1280</v>
      </c>
    </row>
    <row r="154" spans="1:7" ht="13.5" x14ac:dyDescent="0.25">
      <c r="A154" s="6" t="s">
        <v>284</v>
      </c>
      <c r="B154" s="5" t="s">
        <v>413</v>
      </c>
      <c r="C154" s="8">
        <v>175408</v>
      </c>
      <c r="D154" s="8">
        <v>109771</v>
      </c>
      <c r="E154" s="8">
        <v>30519</v>
      </c>
      <c r="F154" s="8">
        <v>37344</v>
      </c>
      <c r="G154" s="8">
        <v>-318</v>
      </c>
    </row>
    <row r="155" spans="1:7" ht="13.5" x14ac:dyDescent="0.25">
      <c r="A155" s="6" t="s">
        <v>285</v>
      </c>
      <c r="B155" s="5" t="s">
        <v>413</v>
      </c>
      <c r="C155" s="7">
        <v>177054</v>
      </c>
      <c r="D155" s="7">
        <v>111265</v>
      </c>
      <c r="E155" s="7">
        <v>31413</v>
      </c>
      <c r="F155" s="7">
        <v>36318</v>
      </c>
      <c r="G155" s="7">
        <v>-377</v>
      </c>
    </row>
    <row r="156" spans="1:7" ht="13.5" x14ac:dyDescent="0.25">
      <c r="A156" s="6" t="s">
        <v>286</v>
      </c>
      <c r="B156" s="5" t="s">
        <v>413</v>
      </c>
      <c r="C156" s="8">
        <v>179700</v>
      </c>
      <c r="D156" s="8">
        <v>112668</v>
      </c>
      <c r="E156" s="8">
        <v>31848</v>
      </c>
      <c r="F156" s="8">
        <v>36713</v>
      </c>
      <c r="G156" s="8">
        <v>-575</v>
      </c>
    </row>
    <row r="157" spans="1:7" ht="13.5" x14ac:dyDescent="0.25">
      <c r="A157" s="6" t="s">
        <v>287</v>
      </c>
      <c r="B157" s="5" t="s">
        <v>413</v>
      </c>
      <c r="C157" s="7">
        <v>181341</v>
      </c>
      <c r="D157" s="7">
        <v>113570</v>
      </c>
      <c r="E157" s="7">
        <v>32418</v>
      </c>
      <c r="F157" s="7">
        <v>36401</v>
      </c>
      <c r="G157" s="7">
        <v>-281</v>
      </c>
    </row>
    <row r="158" spans="1:7" ht="13.5" x14ac:dyDescent="0.25">
      <c r="A158" s="6" t="s">
        <v>288</v>
      </c>
      <c r="B158" s="5" t="s">
        <v>413</v>
      </c>
      <c r="C158" s="8">
        <v>181762</v>
      </c>
      <c r="D158" s="8">
        <v>115343</v>
      </c>
      <c r="E158" s="8">
        <v>32792</v>
      </c>
      <c r="F158" s="8">
        <v>35613</v>
      </c>
      <c r="G158" s="8">
        <v>-1007</v>
      </c>
    </row>
    <row r="159" spans="1:7" ht="13.5" x14ac:dyDescent="0.25">
      <c r="A159" s="6" t="s">
        <v>289</v>
      </c>
      <c r="B159" s="5" t="s">
        <v>413</v>
      </c>
      <c r="C159" s="7">
        <v>182216</v>
      </c>
      <c r="D159" s="7">
        <v>116647</v>
      </c>
      <c r="E159" s="7">
        <v>33303</v>
      </c>
      <c r="F159" s="7">
        <v>34913</v>
      </c>
      <c r="G159" s="7">
        <v>-2008</v>
      </c>
    </row>
    <row r="160" spans="1:7" ht="13.5" x14ac:dyDescent="0.25">
      <c r="A160" s="6" t="s">
        <v>290</v>
      </c>
      <c r="B160" s="5" t="s">
        <v>413</v>
      </c>
      <c r="C160" s="8">
        <v>185259</v>
      </c>
      <c r="D160" s="8">
        <v>117849</v>
      </c>
      <c r="E160" s="8">
        <v>33625</v>
      </c>
      <c r="F160" s="8">
        <v>34921</v>
      </c>
      <c r="G160" s="8">
        <v>-1551</v>
      </c>
    </row>
    <row r="161" spans="1:7" ht="13.5" x14ac:dyDescent="0.25">
      <c r="A161" s="6" t="s">
        <v>291</v>
      </c>
      <c r="B161" s="5" t="s">
        <v>413</v>
      </c>
      <c r="C161" s="7">
        <v>189690</v>
      </c>
      <c r="D161" s="7">
        <v>120546</v>
      </c>
      <c r="E161" s="7">
        <v>33972</v>
      </c>
      <c r="F161" s="7">
        <v>35774</v>
      </c>
      <c r="G161" s="7">
        <v>-652</v>
      </c>
    </row>
    <row r="162" spans="1:7" ht="13.5" x14ac:dyDescent="0.25">
      <c r="A162" s="6" t="s">
        <v>292</v>
      </c>
      <c r="B162" s="5" t="s">
        <v>413</v>
      </c>
      <c r="C162" s="8">
        <v>190122</v>
      </c>
      <c r="D162" s="8">
        <v>121790</v>
      </c>
      <c r="E162" s="8">
        <v>33216</v>
      </c>
      <c r="F162" s="8">
        <v>35479</v>
      </c>
      <c r="G162" s="8">
        <v>-1255</v>
      </c>
    </row>
    <row r="163" spans="1:7" ht="13.5" x14ac:dyDescent="0.25">
      <c r="A163" s="6" t="s">
        <v>293</v>
      </c>
      <c r="B163" s="5" t="s">
        <v>413</v>
      </c>
      <c r="C163" s="7">
        <v>193481</v>
      </c>
      <c r="D163" s="7">
        <v>124454</v>
      </c>
      <c r="E163" s="7">
        <v>33745</v>
      </c>
      <c r="F163" s="7">
        <v>35602</v>
      </c>
      <c r="G163" s="7">
        <v>-632</v>
      </c>
    </row>
    <row r="164" spans="1:7" ht="13.5" x14ac:dyDescent="0.25">
      <c r="A164" s="6" t="s">
        <v>294</v>
      </c>
      <c r="B164" s="5" t="s">
        <v>413</v>
      </c>
      <c r="C164" s="8">
        <v>195866</v>
      </c>
      <c r="D164" s="8">
        <v>126344</v>
      </c>
      <c r="E164" s="8">
        <v>34096</v>
      </c>
      <c r="F164" s="8">
        <v>36544</v>
      </c>
      <c r="G164" s="8">
        <v>-119</v>
      </c>
    </row>
    <row r="165" spans="1:7" ht="13.5" x14ac:dyDescent="0.25">
      <c r="A165" s="6" t="s">
        <v>295</v>
      </c>
      <c r="B165" s="5" t="s">
        <v>413</v>
      </c>
      <c r="C165" s="7">
        <v>198814</v>
      </c>
      <c r="D165" s="7">
        <v>127460</v>
      </c>
      <c r="E165" s="7">
        <v>34768</v>
      </c>
      <c r="F165" s="7">
        <v>36790</v>
      </c>
      <c r="G165" s="7">
        <v>-53</v>
      </c>
    </row>
    <row r="166" spans="1:7" ht="13.5" x14ac:dyDescent="0.25">
      <c r="A166" s="6" t="s">
        <v>296</v>
      </c>
      <c r="B166" s="5" t="s">
        <v>413</v>
      </c>
      <c r="C166" s="8">
        <v>200550</v>
      </c>
      <c r="D166" s="8">
        <v>128547</v>
      </c>
      <c r="E166" s="8">
        <v>34527</v>
      </c>
      <c r="F166" s="8">
        <v>36535</v>
      </c>
      <c r="G166" s="8">
        <v>-642</v>
      </c>
    </row>
    <row r="167" spans="1:7" ht="13.5" x14ac:dyDescent="0.25">
      <c r="A167" s="6" t="s">
        <v>297</v>
      </c>
      <c r="B167" s="5" t="s">
        <v>413</v>
      </c>
      <c r="C167" s="7">
        <v>202863</v>
      </c>
      <c r="D167" s="7">
        <v>129953</v>
      </c>
      <c r="E167" s="7">
        <v>35376</v>
      </c>
      <c r="F167" s="7">
        <v>36911</v>
      </c>
      <c r="G167" s="7">
        <v>283</v>
      </c>
    </row>
    <row r="168" spans="1:7" ht="13.5" x14ac:dyDescent="0.25">
      <c r="A168" s="6" t="s">
        <v>298</v>
      </c>
      <c r="B168" s="5" t="s">
        <v>413</v>
      </c>
      <c r="C168" s="8">
        <v>207259</v>
      </c>
      <c r="D168" s="8">
        <v>131701</v>
      </c>
      <c r="E168" s="8">
        <v>35741</v>
      </c>
      <c r="F168" s="8">
        <v>37596</v>
      </c>
      <c r="G168" s="8">
        <v>227</v>
      </c>
    </row>
    <row r="169" spans="1:7" ht="13.5" x14ac:dyDescent="0.25">
      <c r="A169" s="6" t="s">
        <v>299</v>
      </c>
      <c r="B169" s="5" t="s">
        <v>413</v>
      </c>
      <c r="C169" s="7">
        <v>208283</v>
      </c>
      <c r="D169" s="7">
        <v>132925</v>
      </c>
      <c r="E169" s="7">
        <v>35974</v>
      </c>
      <c r="F169" s="7">
        <v>37043</v>
      </c>
      <c r="G169" s="7">
        <v>3137</v>
      </c>
    </row>
    <row r="170" spans="1:7" ht="13.5" x14ac:dyDescent="0.25">
      <c r="A170" s="6" t="s">
        <v>300</v>
      </c>
      <c r="B170" s="5" t="s">
        <v>413</v>
      </c>
      <c r="C170" s="8">
        <v>210739</v>
      </c>
      <c r="D170" s="8">
        <v>134942</v>
      </c>
      <c r="E170" s="8">
        <v>36355</v>
      </c>
      <c r="F170" s="8">
        <v>37815</v>
      </c>
      <c r="G170" s="8">
        <v>-571</v>
      </c>
    </row>
    <row r="171" spans="1:7" ht="13.5" x14ac:dyDescent="0.25">
      <c r="A171" s="6" t="s">
        <v>301</v>
      </c>
      <c r="B171" s="5" t="s">
        <v>413</v>
      </c>
      <c r="C171" s="7">
        <v>214461</v>
      </c>
      <c r="D171" s="7">
        <v>137251</v>
      </c>
      <c r="E171" s="7">
        <v>36452</v>
      </c>
      <c r="F171" s="7">
        <v>38723</v>
      </c>
      <c r="G171" s="7">
        <v>-934</v>
      </c>
    </row>
    <row r="172" spans="1:7" ht="13.5" x14ac:dyDescent="0.25">
      <c r="A172" s="6" t="s">
        <v>302</v>
      </c>
      <c r="B172" s="5" t="s">
        <v>413</v>
      </c>
      <c r="C172" s="8">
        <v>216698</v>
      </c>
      <c r="D172" s="8">
        <v>139304</v>
      </c>
      <c r="E172" s="8">
        <v>36966</v>
      </c>
      <c r="F172" s="8">
        <v>39723</v>
      </c>
      <c r="G172" s="8">
        <v>685</v>
      </c>
    </row>
    <row r="173" spans="1:7" ht="13.5" x14ac:dyDescent="0.25">
      <c r="A173" s="6" t="s">
        <v>303</v>
      </c>
      <c r="B173" s="5" t="s">
        <v>413</v>
      </c>
      <c r="C173" s="7">
        <v>220219</v>
      </c>
      <c r="D173" s="7">
        <v>142091</v>
      </c>
      <c r="E173" s="7">
        <v>38189</v>
      </c>
      <c r="F173" s="7">
        <v>41230</v>
      </c>
      <c r="G173" s="7">
        <v>-564</v>
      </c>
    </row>
    <row r="174" spans="1:7" ht="13.5" x14ac:dyDescent="0.25">
      <c r="A174" s="6" t="s">
        <v>304</v>
      </c>
      <c r="B174" s="5" t="s">
        <v>413</v>
      </c>
      <c r="C174" s="8">
        <v>224881</v>
      </c>
      <c r="D174" s="8">
        <v>144839</v>
      </c>
      <c r="E174" s="8">
        <v>37623</v>
      </c>
      <c r="F174" s="8">
        <v>43051</v>
      </c>
      <c r="G174" s="8">
        <v>166</v>
      </c>
    </row>
    <row r="175" spans="1:7" ht="13.5" x14ac:dyDescent="0.25">
      <c r="A175" s="6" t="s">
        <v>305</v>
      </c>
      <c r="B175" s="5" t="s">
        <v>413</v>
      </c>
      <c r="C175" s="7">
        <v>229294</v>
      </c>
      <c r="D175" s="7">
        <v>147270</v>
      </c>
      <c r="E175" s="7">
        <v>37783</v>
      </c>
      <c r="F175" s="7">
        <v>42933</v>
      </c>
      <c r="G175" s="7">
        <v>692</v>
      </c>
    </row>
    <row r="176" spans="1:7" ht="13.5" x14ac:dyDescent="0.25">
      <c r="A176" s="6" t="s">
        <v>306</v>
      </c>
      <c r="B176" s="5" t="s">
        <v>413</v>
      </c>
      <c r="C176" s="8">
        <v>232871</v>
      </c>
      <c r="D176" s="8">
        <v>149772</v>
      </c>
      <c r="E176" s="8">
        <v>38031</v>
      </c>
      <c r="F176" s="8">
        <v>41317</v>
      </c>
      <c r="G176" s="8">
        <v>1231</v>
      </c>
    </row>
    <row r="177" spans="1:7" ht="13.5" x14ac:dyDescent="0.25">
      <c r="A177" s="6" t="s">
        <v>307</v>
      </c>
      <c r="B177" s="5" t="s">
        <v>413</v>
      </c>
      <c r="C177" s="7">
        <v>233985</v>
      </c>
      <c r="D177" s="7">
        <v>152929</v>
      </c>
      <c r="E177" s="7">
        <v>38558</v>
      </c>
      <c r="F177" s="7">
        <v>38893</v>
      </c>
      <c r="G177" s="7">
        <v>2087</v>
      </c>
    </row>
    <row r="178" spans="1:7" ht="13.5" x14ac:dyDescent="0.25">
      <c r="A178" s="6" t="s">
        <v>308</v>
      </c>
      <c r="B178" s="5" t="s">
        <v>413</v>
      </c>
      <c r="C178" s="8">
        <v>235563</v>
      </c>
      <c r="D178" s="8">
        <v>154654</v>
      </c>
      <c r="E178" s="8">
        <v>37744</v>
      </c>
      <c r="F178" s="8">
        <v>39543</v>
      </c>
      <c r="G178" s="8">
        <v>-61</v>
      </c>
    </row>
    <row r="179" spans="1:7" ht="13.5" x14ac:dyDescent="0.25">
      <c r="A179" s="6" t="s">
        <v>309</v>
      </c>
      <c r="B179" s="5" t="s">
        <v>413</v>
      </c>
      <c r="C179" s="7">
        <v>242589</v>
      </c>
      <c r="D179" s="7">
        <v>158012</v>
      </c>
      <c r="E179" s="7">
        <v>38120</v>
      </c>
      <c r="F179" s="7">
        <v>41239</v>
      </c>
      <c r="G179" s="7">
        <v>1976</v>
      </c>
    </row>
    <row r="180" spans="1:7" ht="13.5" x14ac:dyDescent="0.25">
      <c r="A180" s="6" t="s">
        <v>310</v>
      </c>
      <c r="B180" s="5" t="s">
        <v>413</v>
      </c>
      <c r="C180" s="8">
        <v>239613</v>
      </c>
      <c r="D180" s="8">
        <v>159547</v>
      </c>
      <c r="E180" s="8">
        <v>39399</v>
      </c>
      <c r="F180" s="8">
        <v>43168</v>
      </c>
      <c r="G180" s="8">
        <v>255</v>
      </c>
    </row>
    <row r="181" spans="1:7" ht="13.5" x14ac:dyDescent="0.25">
      <c r="A181" s="6" t="s">
        <v>311</v>
      </c>
      <c r="B181" s="5" t="s">
        <v>413</v>
      </c>
      <c r="C181" s="7">
        <v>243273</v>
      </c>
      <c r="D181" s="7">
        <v>161368</v>
      </c>
      <c r="E181" s="7">
        <v>39898</v>
      </c>
      <c r="F181" s="7">
        <v>43506</v>
      </c>
      <c r="G181" s="7">
        <v>-400</v>
      </c>
    </row>
    <row r="182" spans="1:7" ht="13.5" x14ac:dyDescent="0.25">
      <c r="A182" s="6" t="s">
        <v>312</v>
      </c>
      <c r="B182" s="5" t="s">
        <v>413</v>
      </c>
      <c r="C182" s="8">
        <v>246876</v>
      </c>
      <c r="D182" s="8">
        <v>163812</v>
      </c>
      <c r="E182" s="8">
        <v>39787</v>
      </c>
      <c r="F182" s="8">
        <v>43629</v>
      </c>
      <c r="G182" s="8">
        <v>-1889</v>
      </c>
    </row>
    <row r="183" spans="1:7" ht="13.5" x14ac:dyDescent="0.25">
      <c r="A183" s="6" t="s">
        <v>313</v>
      </c>
      <c r="B183" s="5" t="s">
        <v>413</v>
      </c>
      <c r="C183" s="7">
        <v>250242</v>
      </c>
      <c r="D183" s="7">
        <v>167581</v>
      </c>
      <c r="E183" s="7">
        <v>40427</v>
      </c>
      <c r="F183" s="7">
        <v>43447</v>
      </c>
      <c r="G183" s="7">
        <v>-1989</v>
      </c>
    </row>
    <row r="184" spans="1:7" ht="13.5" x14ac:dyDescent="0.25">
      <c r="A184" s="6" t="s">
        <v>314</v>
      </c>
      <c r="B184" s="5" t="s">
        <v>413</v>
      </c>
      <c r="C184" s="8">
        <v>256856</v>
      </c>
      <c r="D184" s="8">
        <v>167719</v>
      </c>
      <c r="E184" s="8">
        <v>41034</v>
      </c>
      <c r="F184" s="8">
        <v>45012</v>
      </c>
      <c r="G184" s="8">
        <v>-2468</v>
      </c>
    </row>
    <row r="185" spans="1:7" ht="13.5" x14ac:dyDescent="0.25">
      <c r="A185" s="6" t="s">
        <v>315</v>
      </c>
      <c r="B185" s="5" t="s">
        <v>413</v>
      </c>
      <c r="C185" s="7">
        <v>257971</v>
      </c>
      <c r="D185" s="7">
        <v>171183</v>
      </c>
      <c r="E185" s="7">
        <v>42179</v>
      </c>
      <c r="F185" s="7">
        <v>44917</v>
      </c>
      <c r="G185" s="7">
        <v>-4515</v>
      </c>
    </row>
    <row r="186" spans="1:7" ht="13.5" x14ac:dyDescent="0.25">
      <c r="A186" s="6" t="s">
        <v>316</v>
      </c>
      <c r="B186" s="5" t="s">
        <v>413</v>
      </c>
      <c r="C186" s="8">
        <v>256599</v>
      </c>
      <c r="D186" s="8">
        <v>172530</v>
      </c>
      <c r="E186" s="8">
        <v>42889</v>
      </c>
      <c r="F186" s="8">
        <v>45008</v>
      </c>
      <c r="G186" s="8">
        <v>-3765</v>
      </c>
    </row>
    <row r="187" spans="1:7" ht="13.5" x14ac:dyDescent="0.25">
      <c r="A187" s="6" t="s">
        <v>317</v>
      </c>
      <c r="B187" s="5" t="s">
        <v>413</v>
      </c>
      <c r="C187" s="7">
        <v>260238</v>
      </c>
      <c r="D187" s="7">
        <v>173151</v>
      </c>
      <c r="E187" s="7">
        <v>43579</v>
      </c>
      <c r="F187" s="7">
        <v>46448</v>
      </c>
      <c r="G187" s="7">
        <v>-3570</v>
      </c>
    </row>
    <row r="188" spans="1:7" ht="13.5" x14ac:dyDescent="0.25">
      <c r="A188" s="6" t="s">
        <v>318</v>
      </c>
      <c r="B188" s="5" t="s">
        <v>413</v>
      </c>
      <c r="C188" s="8">
        <v>264944</v>
      </c>
      <c r="D188" s="8">
        <v>176206</v>
      </c>
      <c r="E188" s="8">
        <v>44070</v>
      </c>
      <c r="F188" s="8">
        <v>46249</v>
      </c>
      <c r="G188" s="8">
        <v>-3057</v>
      </c>
    </row>
    <row r="189" spans="1:7" ht="13.5" x14ac:dyDescent="0.25">
      <c r="A189" s="6" t="s">
        <v>319</v>
      </c>
      <c r="B189" s="5" t="s">
        <v>413</v>
      </c>
      <c r="C189" s="7">
        <v>270734</v>
      </c>
      <c r="D189" s="7">
        <v>180278</v>
      </c>
      <c r="E189" s="7">
        <v>44368</v>
      </c>
      <c r="F189" s="7">
        <v>48119</v>
      </c>
      <c r="G189" s="7">
        <v>-4069</v>
      </c>
    </row>
    <row r="190" spans="1:7" ht="13.5" x14ac:dyDescent="0.25">
      <c r="A190" s="6" t="s">
        <v>320</v>
      </c>
      <c r="B190" s="5" t="s">
        <v>413</v>
      </c>
      <c r="C190" s="8">
        <v>273515</v>
      </c>
      <c r="D190" s="8">
        <v>181238</v>
      </c>
      <c r="E190" s="8">
        <v>45669</v>
      </c>
      <c r="F190" s="8">
        <v>50984</v>
      </c>
      <c r="G190" s="8">
        <v>-4641</v>
      </c>
    </row>
    <row r="191" spans="1:7" ht="13.5" x14ac:dyDescent="0.25">
      <c r="A191" s="6" t="s">
        <v>321</v>
      </c>
      <c r="B191" s="5" t="s">
        <v>413</v>
      </c>
      <c r="C191" s="7">
        <v>275409</v>
      </c>
      <c r="D191" s="7">
        <v>182990</v>
      </c>
      <c r="E191" s="7">
        <v>46799</v>
      </c>
      <c r="F191" s="7">
        <v>46979</v>
      </c>
      <c r="G191" s="7">
        <v>-6004</v>
      </c>
    </row>
    <row r="192" spans="1:7" ht="13.5" x14ac:dyDescent="0.25">
      <c r="A192" s="6" t="s">
        <v>323</v>
      </c>
      <c r="B192" s="5" t="s">
        <v>413</v>
      </c>
      <c r="C192" s="8">
        <v>276242</v>
      </c>
      <c r="D192" s="8">
        <v>184238</v>
      </c>
      <c r="E192" s="8">
        <v>47375</v>
      </c>
      <c r="F192" s="8">
        <v>49992</v>
      </c>
      <c r="G192" s="8">
        <v>-4840</v>
      </c>
    </row>
    <row r="193" spans="1:7" ht="13.5" x14ac:dyDescent="0.25">
      <c r="A193" s="6" t="s">
        <v>324</v>
      </c>
      <c r="B193" s="5" t="s">
        <v>413</v>
      </c>
      <c r="C193" s="7">
        <v>278908</v>
      </c>
      <c r="D193" s="7">
        <v>186563</v>
      </c>
      <c r="E193" s="7">
        <v>48556</v>
      </c>
      <c r="F193" s="7">
        <v>50061</v>
      </c>
      <c r="G193" s="7">
        <v>-5237</v>
      </c>
    </row>
    <row r="194" spans="1:7" ht="13.5" x14ac:dyDescent="0.25">
      <c r="A194" s="6" t="s">
        <v>325</v>
      </c>
      <c r="B194" s="5" t="s">
        <v>413</v>
      </c>
      <c r="C194" s="8">
        <v>285103</v>
      </c>
      <c r="D194" s="8">
        <v>188401</v>
      </c>
      <c r="E194" s="8">
        <v>48478</v>
      </c>
      <c r="F194" s="8">
        <v>51535</v>
      </c>
      <c r="G194" s="8">
        <v>-7557</v>
      </c>
    </row>
    <row r="195" spans="1:7" ht="13.5" x14ac:dyDescent="0.25">
      <c r="A195" s="6" t="s">
        <v>326</v>
      </c>
      <c r="B195" s="5" t="s">
        <v>413</v>
      </c>
      <c r="C195" s="7">
        <v>285857</v>
      </c>
      <c r="D195" s="7">
        <v>191179</v>
      </c>
      <c r="E195" s="7">
        <v>50037</v>
      </c>
      <c r="F195" s="7">
        <v>51305</v>
      </c>
      <c r="G195" s="7">
        <v>-7279</v>
      </c>
    </row>
    <row r="196" spans="1:7" ht="13.5" x14ac:dyDescent="0.25">
      <c r="A196" s="6" t="s">
        <v>327</v>
      </c>
      <c r="B196" s="5" t="s">
        <v>413</v>
      </c>
      <c r="C196" s="8">
        <v>288507</v>
      </c>
      <c r="D196" s="8">
        <v>191038</v>
      </c>
      <c r="E196" s="8">
        <v>51785</v>
      </c>
      <c r="F196" s="8">
        <v>50310</v>
      </c>
      <c r="G196" s="8">
        <v>-5841</v>
      </c>
    </row>
    <row r="197" spans="1:7" ht="13.5" x14ac:dyDescent="0.25">
      <c r="A197" s="6" t="s">
        <v>328</v>
      </c>
      <c r="B197" s="5" t="s">
        <v>413</v>
      </c>
      <c r="C197" s="7">
        <v>291400</v>
      </c>
      <c r="D197" s="7">
        <v>193885</v>
      </c>
      <c r="E197" s="7">
        <v>52621</v>
      </c>
      <c r="F197" s="7">
        <v>50375</v>
      </c>
      <c r="G197" s="7">
        <v>-7610</v>
      </c>
    </row>
    <row r="198" spans="1:7" ht="13.5" x14ac:dyDescent="0.25">
      <c r="A198" s="6" t="s">
        <v>329</v>
      </c>
      <c r="B198" s="5" t="s">
        <v>413</v>
      </c>
      <c r="C198" s="8">
        <v>294478</v>
      </c>
      <c r="D198" s="8">
        <v>195285</v>
      </c>
      <c r="E198" s="8">
        <v>54145</v>
      </c>
      <c r="F198" s="8">
        <v>50555</v>
      </c>
      <c r="G198" s="8">
        <v>-8647</v>
      </c>
    </row>
    <row r="199" spans="1:7" ht="13.5" x14ac:dyDescent="0.25">
      <c r="A199" s="6" t="s">
        <v>330</v>
      </c>
      <c r="B199" s="5" t="s">
        <v>413</v>
      </c>
      <c r="C199" s="7">
        <v>298755</v>
      </c>
      <c r="D199" s="7">
        <v>196805</v>
      </c>
      <c r="E199" s="7">
        <v>54826</v>
      </c>
      <c r="F199" s="7">
        <v>53414</v>
      </c>
      <c r="G199" s="7">
        <v>-6940</v>
      </c>
    </row>
    <row r="200" spans="1:7" ht="13.5" x14ac:dyDescent="0.25">
      <c r="A200" s="6" t="s">
        <v>331</v>
      </c>
      <c r="B200" s="5" t="s">
        <v>413</v>
      </c>
      <c r="C200" s="8">
        <v>303038</v>
      </c>
      <c r="D200" s="8">
        <v>199553</v>
      </c>
      <c r="E200" s="8">
        <v>55438</v>
      </c>
      <c r="F200" s="8">
        <v>56463</v>
      </c>
      <c r="G200" s="8">
        <v>-8724</v>
      </c>
    </row>
    <row r="201" spans="1:7" ht="13.5" x14ac:dyDescent="0.25">
      <c r="A201" s="6" t="s">
        <v>332</v>
      </c>
      <c r="B201" s="5" t="s">
        <v>413</v>
      </c>
      <c r="C201" s="7">
        <v>307070</v>
      </c>
      <c r="D201" s="7">
        <v>201540</v>
      </c>
      <c r="E201" s="7">
        <v>57309</v>
      </c>
      <c r="F201" s="7">
        <v>55692</v>
      </c>
      <c r="G201" s="7">
        <v>-5310</v>
      </c>
    </row>
    <row r="202" spans="1:7" ht="13.5" x14ac:dyDescent="0.25">
      <c r="A202" s="6" t="s">
        <v>333</v>
      </c>
      <c r="B202" s="5" t="s">
        <v>413</v>
      </c>
      <c r="C202" s="8">
        <v>310584</v>
      </c>
      <c r="D202" s="8">
        <v>204519</v>
      </c>
      <c r="E202" s="8">
        <v>59376</v>
      </c>
      <c r="F202" s="8">
        <v>53292</v>
      </c>
      <c r="G202" s="8">
        <v>-7290</v>
      </c>
    </row>
    <row r="203" spans="1:7" ht="13.5" x14ac:dyDescent="0.25">
      <c r="A203" s="6" t="s">
        <v>334</v>
      </c>
      <c r="B203" s="5" t="s">
        <v>413</v>
      </c>
      <c r="C203" s="7">
        <v>316568</v>
      </c>
      <c r="D203" s="7">
        <v>207461</v>
      </c>
      <c r="E203" s="7">
        <v>60010</v>
      </c>
      <c r="F203" s="7">
        <v>53893</v>
      </c>
      <c r="G203" s="7">
        <v>-7381</v>
      </c>
    </row>
    <row r="204" spans="1:7" ht="13.5" x14ac:dyDescent="0.25">
      <c r="A204" s="6" t="s">
        <v>335</v>
      </c>
      <c r="B204" s="5" t="s">
        <v>413</v>
      </c>
      <c r="C204" s="8">
        <v>321966</v>
      </c>
      <c r="D204" s="8">
        <v>209259</v>
      </c>
      <c r="E204" s="8">
        <v>61402</v>
      </c>
      <c r="F204" s="8">
        <v>55192</v>
      </c>
      <c r="G204" s="8">
        <v>-8131</v>
      </c>
    </row>
    <row r="205" spans="1:7" ht="13.5" x14ac:dyDescent="0.25">
      <c r="A205" s="6" t="s">
        <v>336</v>
      </c>
      <c r="B205" s="5" t="s">
        <v>413</v>
      </c>
      <c r="C205" s="7">
        <v>322897</v>
      </c>
      <c r="D205" s="7">
        <v>211505</v>
      </c>
      <c r="E205" s="7">
        <v>61734</v>
      </c>
      <c r="F205" s="7">
        <v>56929</v>
      </c>
      <c r="G205" s="7">
        <v>-8415</v>
      </c>
    </row>
    <row r="206" spans="1:7" ht="13.5" x14ac:dyDescent="0.25">
      <c r="A206" s="6" t="s">
        <v>337</v>
      </c>
      <c r="B206" s="5" t="s">
        <v>413</v>
      </c>
      <c r="C206" s="8">
        <v>329033</v>
      </c>
      <c r="D206" s="8">
        <v>214382</v>
      </c>
      <c r="E206" s="8">
        <v>64164</v>
      </c>
      <c r="F206" s="8">
        <v>55735</v>
      </c>
      <c r="G206" s="8">
        <v>-9411</v>
      </c>
    </row>
    <row r="207" spans="1:7" ht="13.5" x14ac:dyDescent="0.25">
      <c r="A207" s="6" t="s">
        <v>338</v>
      </c>
      <c r="B207" s="5" t="s">
        <v>413</v>
      </c>
      <c r="C207" s="7">
        <v>330791</v>
      </c>
      <c r="D207" s="7">
        <v>216904</v>
      </c>
      <c r="E207" s="7">
        <v>65297</v>
      </c>
      <c r="F207" s="7">
        <v>56707</v>
      </c>
      <c r="G207" s="7">
        <v>-9217</v>
      </c>
    </row>
    <row r="208" spans="1:7" ht="13.5" x14ac:dyDescent="0.25">
      <c r="A208" s="6" t="s">
        <v>339</v>
      </c>
      <c r="B208" s="5" t="s">
        <v>413</v>
      </c>
      <c r="C208" s="8">
        <v>334738</v>
      </c>
      <c r="D208" s="8">
        <v>220305</v>
      </c>
      <c r="E208" s="8">
        <v>66665</v>
      </c>
      <c r="F208" s="8">
        <v>57369</v>
      </c>
      <c r="G208" s="8">
        <v>-6751</v>
      </c>
    </row>
    <row r="209" spans="1:7" ht="13.5" x14ac:dyDescent="0.25">
      <c r="A209" s="6" t="s">
        <v>340</v>
      </c>
      <c r="B209" s="5" t="s">
        <v>413</v>
      </c>
      <c r="C209" s="7">
        <v>337926</v>
      </c>
      <c r="D209" s="7">
        <v>223080</v>
      </c>
      <c r="E209" s="7">
        <v>66483</v>
      </c>
      <c r="F209" s="7">
        <v>58630</v>
      </c>
      <c r="G209" s="7">
        <v>-9578</v>
      </c>
    </row>
    <row r="210" spans="1:7" ht="13.5" x14ac:dyDescent="0.25">
      <c r="A210" s="6" t="s">
        <v>341</v>
      </c>
      <c r="B210" s="5" t="s">
        <v>413</v>
      </c>
      <c r="C210" s="8">
        <v>346983</v>
      </c>
      <c r="D210" s="8">
        <v>224195</v>
      </c>
      <c r="E210" s="8">
        <v>68935</v>
      </c>
      <c r="F210" s="8">
        <v>59840</v>
      </c>
      <c r="G210" s="8">
        <v>-7456</v>
      </c>
    </row>
    <row r="211" spans="1:7" ht="13.5" x14ac:dyDescent="0.25">
      <c r="A211" s="6" t="s">
        <v>342</v>
      </c>
      <c r="B211" s="5" t="s">
        <v>413</v>
      </c>
      <c r="C211" s="7">
        <v>349720</v>
      </c>
      <c r="D211" s="7">
        <v>227255</v>
      </c>
      <c r="E211" s="7">
        <v>69597</v>
      </c>
      <c r="F211" s="7">
        <v>60859</v>
      </c>
      <c r="G211" s="7">
        <v>-8635</v>
      </c>
    </row>
    <row r="212" spans="1:7" ht="13.5" x14ac:dyDescent="0.25">
      <c r="A212" s="6" t="s">
        <v>343</v>
      </c>
      <c r="B212" s="5" t="s">
        <v>413</v>
      </c>
      <c r="C212" s="8">
        <v>358409</v>
      </c>
      <c r="D212" s="8">
        <v>230356</v>
      </c>
      <c r="E212" s="8">
        <v>70666</v>
      </c>
      <c r="F212" s="8">
        <v>61447</v>
      </c>
      <c r="G212" s="8">
        <v>-8281</v>
      </c>
    </row>
    <row r="213" spans="1:7" ht="13.5" x14ac:dyDescent="0.25">
      <c r="A213" s="6" t="s">
        <v>344</v>
      </c>
      <c r="B213" s="5" t="s">
        <v>413</v>
      </c>
      <c r="C213" s="7">
        <v>361619</v>
      </c>
      <c r="D213" s="7">
        <v>230951</v>
      </c>
      <c r="E213" s="7">
        <v>72063</v>
      </c>
      <c r="F213" s="7">
        <v>62517</v>
      </c>
      <c r="G213" s="7">
        <v>-9223</v>
      </c>
    </row>
    <row r="214" spans="1:7" ht="13.5" x14ac:dyDescent="0.25">
      <c r="A214" s="6" t="s">
        <v>345</v>
      </c>
      <c r="B214" s="5" t="s">
        <v>413</v>
      </c>
      <c r="C214" s="8">
        <v>366410</v>
      </c>
      <c r="D214" s="8">
        <v>235068</v>
      </c>
      <c r="E214" s="8">
        <v>72710</v>
      </c>
      <c r="F214" s="8">
        <v>63495</v>
      </c>
      <c r="G214" s="8">
        <v>-8332</v>
      </c>
    </row>
    <row r="215" spans="1:7" ht="13.5" x14ac:dyDescent="0.25">
      <c r="A215" s="6" t="s">
        <v>346</v>
      </c>
      <c r="B215" s="5" t="s">
        <v>413</v>
      </c>
      <c r="C215" s="7">
        <v>369568</v>
      </c>
      <c r="D215" s="7">
        <v>238254</v>
      </c>
      <c r="E215" s="7">
        <v>73609</v>
      </c>
      <c r="F215" s="7">
        <v>66080</v>
      </c>
      <c r="G215" s="7">
        <v>-7124</v>
      </c>
    </row>
    <row r="216" spans="1:7" ht="13.5" x14ac:dyDescent="0.25">
      <c r="A216" s="6" t="s">
        <v>347</v>
      </c>
      <c r="B216" s="5" t="s">
        <v>413</v>
      </c>
      <c r="C216" s="8">
        <v>373122</v>
      </c>
      <c r="D216" s="8">
        <v>239487</v>
      </c>
      <c r="E216" s="8">
        <v>74579</v>
      </c>
      <c r="F216" s="8">
        <v>66216</v>
      </c>
      <c r="G216" s="8">
        <v>-6563</v>
      </c>
    </row>
    <row r="217" spans="1:7" ht="13.5" x14ac:dyDescent="0.25">
      <c r="A217" s="6" t="s">
        <v>348</v>
      </c>
      <c r="B217" s="5" t="s">
        <v>413</v>
      </c>
      <c r="C217" s="7">
        <v>378624</v>
      </c>
      <c r="D217" s="7">
        <v>241940</v>
      </c>
      <c r="E217" s="7">
        <v>74328</v>
      </c>
      <c r="F217" s="7">
        <v>67253</v>
      </c>
      <c r="G217" s="7">
        <v>-8296</v>
      </c>
    </row>
    <row r="218" spans="1:7" ht="13.5" x14ac:dyDescent="0.25">
      <c r="A218" s="6" t="s">
        <v>349</v>
      </c>
      <c r="B218" s="5" t="s">
        <v>413</v>
      </c>
      <c r="C218" s="8">
        <v>383376</v>
      </c>
      <c r="D218" s="8">
        <v>245518</v>
      </c>
      <c r="E218" s="8">
        <v>76225</v>
      </c>
      <c r="F218" s="8">
        <v>69830</v>
      </c>
      <c r="G218" s="8">
        <v>-7396</v>
      </c>
    </row>
    <row r="219" spans="1:7" ht="13.5" x14ac:dyDescent="0.25">
      <c r="A219" s="6" t="s">
        <v>350</v>
      </c>
      <c r="B219" s="5" t="s">
        <v>413</v>
      </c>
      <c r="C219" s="7">
        <v>389461</v>
      </c>
      <c r="D219" s="7">
        <v>249034</v>
      </c>
      <c r="E219" s="7">
        <v>77556</v>
      </c>
      <c r="F219" s="7">
        <v>67505</v>
      </c>
      <c r="G219" s="7">
        <v>-8815</v>
      </c>
    </row>
    <row r="220" spans="1:7" ht="13.5" x14ac:dyDescent="0.25">
      <c r="A220" s="6" t="s">
        <v>351</v>
      </c>
      <c r="B220" s="5" t="s">
        <v>413</v>
      </c>
      <c r="C220" s="8">
        <v>394624</v>
      </c>
      <c r="D220" s="8">
        <v>251874</v>
      </c>
      <c r="E220" s="8">
        <v>77129</v>
      </c>
      <c r="F220" s="8">
        <v>72114</v>
      </c>
      <c r="G220" s="8">
        <v>-7090</v>
      </c>
    </row>
    <row r="221" spans="1:7" ht="13.5" x14ac:dyDescent="0.25">
      <c r="A221" s="6" t="s">
        <v>352</v>
      </c>
      <c r="B221" s="5" t="s">
        <v>413</v>
      </c>
      <c r="C221" s="7">
        <v>400688</v>
      </c>
      <c r="D221" s="7">
        <v>256027</v>
      </c>
      <c r="E221" s="7">
        <v>79660</v>
      </c>
      <c r="F221" s="7">
        <v>69821</v>
      </c>
      <c r="G221" s="7">
        <v>-10991</v>
      </c>
    </row>
    <row r="222" spans="1:7" ht="13.5" x14ac:dyDescent="0.25">
      <c r="A222" s="6" t="s">
        <v>353</v>
      </c>
      <c r="B222" s="5" t="s">
        <v>413</v>
      </c>
      <c r="C222" s="8">
        <v>398915</v>
      </c>
      <c r="D222" s="8">
        <v>255642</v>
      </c>
      <c r="E222" s="8">
        <v>80575</v>
      </c>
      <c r="F222" s="8">
        <v>71448</v>
      </c>
      <c r="G222" s="8">
        <v>-10056</v>
      </c>
    </row>
    <row r="223" spans="1:7" ht="13.5" x14ac:dyDescent="0.25">
      <c r="A223" s="6" t="s">
        <v>354</v>
      </c>
      <c r="B223" s="5" t="s">
        <v>413</v>
      </c>
      <c r="C223" s="7">
        <v>397188</v>
      </c>
      <c r="D223" s="7">
        <v>256201</v>
      </c>
      <c r="E223" s="7">
        <v>81508</v>
      </c>
      <c r="F223" s="7">
        <v>68283</v>
      </c>
      <c r="G223" s="7">
        <v>-7423</v>
      </c>
    </row>
    <row r="224" spans="1:7" ht="13.5" x14ac:dyDescent="0.25">
      <c r="A224" s="6" t="s">
        <v>355</v>
      </c>
      <c r="B224" s="5" t="s">
        <v>413</v>
      </c>
      <c r="C224" s="8">
        <v>392468</v>
      </c>
      <c r="D224" s="8">
        <v>253054</v>
      </c>
      <c r="E224" s="8">
        <v>84097</v>
      </c>
      <c r="F224" s="8">
        <v>68080</v>
      </c>
      <c r="G224" s="8">
        <v>-6218</v>
      </c>
    </row>
    <row r="225" spans="1:7" ht="13.5" x14ac:dyDescent="0.25">
      <c r="A225" s="6" t="s">
        <v>356</v>
      </c>
      <c r="B225" s="5" t="s">
        <v>413</v>
      </c>
      <c r="C225" s="7">
        <v>384441</v>
      </c>
      <c r="D225" s="7">
        <v>249928</v>
      </c>
      <c r="E225" s="7">
        <v>83991</v>
      </c>
      <c r="F225" s="7">
        <v>64279</v>
      </c>
      <c r="G225" s="7">
        <v>-6500</v>
      </c>
    </row>
    <row r="226" spans="1:7" ht="13.5" x14ac:dyDescent="0.25">
      <c r="A226" s="6" t="s">
        <v>357</v>
      </c>
      <c r="B226" s="5" t="s">
        <v>413</v>
      </c>
      <c r="C226" s="8">
        <v>385619</v>
      </c>
      <c r="D226" s="8">
        <v>247130</v>
      </c>
      <c r="E226" s="8">
        <v>84588</v>
      </c>
      <c r="F226" s="8">
        <v>61698</v>
      </c>
      <c r="G226" s="8">
        <v>-6373</v>
      </c>
    </row>
    <row r="227" spans="1:7" ht="13.5" x14ac:dyDescent="0.25">
      <c r="A227" s="6" t="s">
        <v>358</v>
      </c>
      <c r="B227" s="5" t="s">
        <v>413</v>
      </c>
      <c r="C227" s="7">
        <v>389776</v>
      </c>
      <c r="D227" s="7">
        <v>249191</v>
      </c>
      <c r="E227" s="7">
        <v>86538</v>
      </c>
      <c r="F227" s="7">
        <v>62174</v>
      </c>
      <c r="G227" s="7">
        <v>-5178</v>
      </c>
    </row>
    <row r="228" spans="1:7" ht="13.5" x14ac:dyDescent="0.25">
      <c r="A228" s="6" t="s">
        <v>359</v>
      </c>
      <c r="B228" s="5" t="s">
        <v>413</v>
      </c>
      <c r="C228" s="8">
        <v>388677</v>
      </c>
      <c r="D228" s="8">
        <v>251475</v>
      </c>
      <c r="E228" s="8">
        <v>86615</v>
      </c>
      <c r="F228" s="8">
        <v>60691</v>
      </c>
      <c r="G228" s="8">
        <v>-6820</v>
      </c>
    </row>
    <row r="229" spans="1:7" ht="13.5" x14ac:dyDescent="0.25">
      <c r="A229" s="6" t="s">
        <v>360</v>
      </c>
      <c r="B229" s="5" t="s">
        <v>413</v>
      </c>
      <c r="C229" s="7">
        <v>394878</v>
      </c>
      <c r="D229" s="7">
        <v>251609</v>
      </c>
      <c r="E229" s="7">
        <v>86553</v>
      </c>
      <c r="F229" s="7">
        <v>62501</v>
      </c>
      <c r="G229" s="7">
        <v>-6705</v>
      </c>
    </row>
    <row r="230" spans="1:7" ht="13.5" x14ac:dyDescent="0.25">
      <c r="A230" s="6" t="s">
        <v>361</v>
      </c>
      <c r="B230" s="5" t="s">
        <v>413</v>
      </c>
      <c r="C230" s="8">
        <v>401588</v>
      </c>
      <c r="D230" s="8">
        <v>256890</v>
      </c>
      <c r="E230" s="8">
        <v>86726</v>
      </c>
      <c r="F230" s="8">
        <v>62703</v>
      </c>
      <c r="G230" s="8">
        <v>-6938</v>
      </c>
    </row>
    <row r="231" spans="1:7" ht="13.5" x14ac:dyDescent="0.25">
      <c r="A231" s="6" t="s">
        <v>362</v>
      </c>
      <c r="B231" s="5" t="s">
        <v>413</v>
      </c>
      <c r="C231" s="7">
        <v>403451</v>
      </c>
      <c r="D231" s="7">
        <v>259076</v>
      </c>
      <c r="E231" s="7">
        <v>86422</v>
      </c>
      <c r="F231" s="7">
        <v>64831</v>
      </c>
      <c r="G231" s="7">
        <v>-8984</v>
      </c>
    </row>
    <row r="232" spans="1:7" ht="13.5" x14ac:dyDescent="0.25">
      <c r="A232" s="6" t="s">
        <v>363</v>
      </c>
      <c r="B232" s="5" t="s">
        <v>413</v>
      </c>
      <c r="C232" s="8">
        <v>406110</v>
      </c>
      <c r="D232" s="8">
        <v>260476</v>
      </c>
      <c r="E232" s="8">
        <v>87874</v>
      </c>
      <c r="F232" s="8">
        <v>66571</v>
      </c>
      <c r="G232" s="8">
        <v>-8496</v>
      </c>
    </row>
    <row r="233" spans="1:7" ht="13.5" x14ac:dyDescent="0.25">
      <c r="A233" s="6" t="s">
        <v>364</v>
      </c>
      <c r="B233" s="5" t="s">
        <v>413</v>
      </c>
      <c r="C233" s="7">
        <v>414242</v>
      </c>
      <c r="D233" s="7">
        <v>263879</v>
      </c>
      <c r="E233" s="7">
        <v>88910</v>
      </c>
      <c r="F233" s="7">
        <v>63819</v>
      </c>
      <c r="G233" s="7">
        <v>-3077</v>
      </c>
    </row>
    <row r="234" spans="1:7" ht="13.5" x14ac:dyDescent="0.25">
      <c r="A234" s="6" t="s">
        <v>365</v>
      </c>
      <c r="B234" s="5" t="s">
        <v>413</v>
      </c>
      <c r="C234" s="8">
        <v>411759</v>
      </c>
      <c r="D234" s="8">
        <v>264602</v>
      </c>
      <c r="E234" s="8">
        <v>86003</v>
      </c>
      <c r="F234" s="8">
        <v>63387</v>
      </c>
      <c r="G234" s="8">
        <v>-2812</v>
      </c>
    </row>
    <row r="235" spans="1:7" ht="13.5" x14ac:dyDescent="0.25">
      <c r="A235" s="6" t="s">
        <v>366</v>
      </c>
      <c r="B235" s="5" t="s">
        <v>413</v>
      </c>
      <c r="C235" s="7">
        <v>414864</v>
      </c>
      <c r="D235" s="7">
        <v>266594</v>
      </c>
      <c r="E235" s="7">
        <v>86539</v>
      </c>
      <c r="F235" s="7">
        <v>64966</v>
      </c>
      <c r="G235" s="7">
        <v>-5101</v>
      </c>
    </row>
    <row r="236" spans="1:7" ht="13.5" x14ac:dyDescent="0.25">
      <c r="A236" s="6" t="s">
        <v>367</v>
      </c>
      <c r="B236" s="5" t="s">
        <v>413</v>
      </c>
      <c r="C236" s="8">
        <v>419276</v>
      </c>
      <c r="D236" s="8">
        <v>270521</v>
      </c>
      <c r="E236" s="8">
        <v>87413</v>
      </c>
      <c r="F236" s="8">
        <v>66729</v>
      </c>
      <c r="G236" s="8">
        <v>-4847</v>
      </c>
    </row>
    <row r="237" spans="1:7" ht="13.5" x14ac:dyDescent="0.25">
      <c r="A237" s="6" t="s">
        <v>368</v>
      </c>
      <c r="B237" s="5" t="s">
        <v>413</v>
      </c>
      <c r="C237" s="7">
        <v>421447</v>
      </c>
      <c r="D237" s="7">
        <v>272513</v>
      </c>
      <c r="E237" s="7">
        <v>90117</v>
      </c>
      <c r="F237" s="7">
        <v>67654</v>
      </c>
      <c r="G237" s="7">
        <v>-3412</v>
      </c>
    </row>
    <row r="238" spans="1:7" ht="13.5" x14ac:dyDescent="0.25">
      <c r="A238" s="6" t="s">
        <v>369</v>
      </c>
      <c r="B238" s="5" t="s">
        <v>413</v>
      </c>
      <c r="C238" s="8">
        <v>423697</v>
      </c>
      <c r="D238" s="8">
        <v>275315</v>
      </c>
      <c r="E238" s="8">
        <v>87834</v>
      </c>
      <c r="F238" s="8">
        <v>66066</v>
      </c>
      <c r="G238" s="8">
        <v>-8148</v>
      </c>
    </row>
    <row r="239" spans="1:7" ht="13.5" x14ac:dyDescent="0.25">
      <c r="A239" s="6" t="s">
        <v>370</v>
      </c>
      <c r="B239" s="5" t="s">
        <v>413</v>
      </c>
      <c r="C239" s="7">
        <v>432624</v>
      </c>
      <c r="D239" s="7">
        <v>276315</v>
      </c>
      <c r="E239" s="7">
        <v>88472</v>
      </c>
      <c r="F239" s="7">
        <v>65640</v>
      </c>
      <c r="G239" s="7">
        <v>-4354</v>
      </c>
    </row>
    <row r="240" spans="1:7" ht="13.5" x14ac:dyDescent="0.25">
      <c r="A240" s="6" t="s">
        <v>371</v>
      </c>
      <c r="B240" s="5" t="s">
        <v>413</v>
      </c>
      <c r="C240" s="8">
        <v>434002</v>
      </c>
      <c r="D240" s="8">
        <v>279848</v>
      </c>
      <c r="E240" s="8">
        <v>90025</v>
      </c>
      <c r="F240" s="8">
        <v>69624</v>
      </c>
      <c r="G240" s="8">
        <v>-5276</v>
      </c>
    </row>
    <row r="241" spans="1:7" ht="13.5" x14ac:dyDescent="0.25">
      <c r="A241" s="6" t="s">
        <v>372</v>
      </c>
      <c r="B241" s="5" t="s">
        <v>413</v>
      </c>
      <c r="C241" s="7">
        <v>436035</v>
      </c>
      <c r="D241" s="7">
        <v>285065</v>
      </c>
      <c r="E241" s="7">
        <v>88558</v>
      </c>
      <c r="F241" s="7">
        <v>67298</v>
      </c>
      <c r="G241" s="7">
        <v>-2440</v>
      </c>
    </row>
    <row r="242" spans="1:7" ht="13.5" x14ac:dyDescent="0.25">
      <c r="A242" s="6" t="s">
        <v>373</v>
      </c>
      <c r="B242" s="5" t="s">
        <v>413</v>
      </c>
      <c r="C242" s="8">
        <v>440203</v>
      </c>
      <c r="D242" s="8">
        <v>286386</v>
      </c>
      <c r="E242" s="8">
        <v>89904</v>
      </c>
      <c r="F242" s="8">
        <v>70458</v>
      </c>
      <c r="G242" s="8">
        <v>-4007</v>
      </c>
    </row>
    <row r="243" spans="1:7" ht="13.5" x14ac:dyDescent="0.25">
      <c r="A243" s="6" t="s">
        <v>374</v>
      </c>
      <c r="B243" s="5" t="s">
        <v>413</v>
      </c>
      <c r="C243" s="7">
        <v>449241</v>
      </c>
      <c r="D243" s="7">
        <v>290625</v>
      </c>
      <c r="E243" s="7">
        <v>88915</v>
      </c>
      <c r="F243" s="7">
        <v>72690</v>
      </c>
      <c r="G243" s="7">
        <v>-5964</v>
      </c>
    </row>
    <row r="244" spans="1:7" ht="13.5" x14ac:dyDescent="0.25">
      <c r="A244" s="6" t="s">
        <v>375</v>
      </c>
      <c r="B244" s="5" t="s">
        <v>413</v>
      </c>
      <c r="C244" s="8">
        <v>454857</v>
      </c>
      <c r="D244" s="8">
        <v>291686</v>
      </c>
      <c r="E244" s="8">
        <v>91720</v>
      </c>
      <c r="F244" s="8">
        <v>73634</v>
      </c>
      <c r="G244" s="8">
        <v>-12595</v>
      </c>
    </row>
    <row r="245" spans="1:7" ht="13.5" x14ac:dyDescent="0.25">
      <c r="A245" s="6" t="s">
        <v>376</v>
      </c>
      <c r="B245" s="5" t="s">
        <v>413</v>
      </c>
      <c r="C245" s="7">
        <v>459591</v>
      </c>
      <c r="D245" s="7">
        <v>295719</v>
      </c>
      <c r="E245" s="7">
        <v>92170</v>
      </c>
      <c r="F245" s="7">
        <v>76084</v>
      </c>
      <c r="G245" s="7">
        <v>-6460</v>
      </c>
    </row>
    <row r="246" spans="1:7" ht="13.5" x14ac:dyDescent="0.25">
      <c r="A246" s="6" t="s">
        <v>377</v>
      </c>
      <c r="B246" s="5" t="s">
        <v>413</v>
      </c>
      <c r="C246" s="8">
        <v>463641</v>
      </c>
      <c r="D246" s="8">
        <v>298561</v>
      </c>
      <c r="E246" s="8">
        <v>91479</v>
      </c>
      <c r="F246" s="8">
        <v>76213</v>
      </c>
      <c r="G246" s="8">
        <v>-6443</v>
      </c>
    </row>
    <row r="247" spans="1:7" ht="13.5" x14ac:dyDescent="0.25">
      <c r="A247" s="6" t="s">
        <v>378</v>
      </c>
      <c r="B247" s="5" t="s">
        <v>413</v>
      </c>
      <c r="C247" s="7">
        <v>468959</v>
      </c>
      <c r="D247" s="7">
        <v>300669</v>
      </c>
      <c r="E247" s="7">
        <v>93494</v>
      </c>
      <c r="F247" s="7">
        <v>77831</v>
      </c>
      <c r="G247" s="7">
        <v>-6788</v>
      </c>
    </row>
    <row r="248" spans="1:7" ht="13.5" x14ac:dyDescent="0.25">
      <c r="A248" s="6" t="s">
        <v>379</v>
      </c>
      <c r="B248" s="5" t="s">
        <v>413</v>
      </c>
      <c r="C248" s="8">
        <v>470817</v>
      </c>
      <c r="D248" s="8">
        <v>303033</v>
      </c>
      <c r="E248" s="8">
        <v>93056</v>
      </c>
      <c r="F248" s="8">
        <v>79660</v>
      </c>
      <c r="G248" s="8">
        <v>-9242</v>
      </c>
    </row>
    <row r="249" spans="1:7" ht="13.5" x14ac:dyDescent="0.25">
      <c r="A249" s="6" t="s">
        <v>380</v>
      </c>
      <c r="B249" s="5" t="s">
        <v>413</v>
      </c>
      <c r="C249" s="7">
        <v>473838</v>
      </c>
      <c r="D249" s="7">
        <v>303663</v>
      </c>
      <c r="E249" s="7">
        <v>92977</v>
      </c>
      <c r="F249" s="7">
        <v>81458</v>
      </c>
      <c r="G249" s="7">
        <v>-11351</v>
      </c>
    </row>
    <row r="250" spans="1:7" ht="13.5" x14ac:dyDescent="0.25">
      <c r="A250" s="6" t="s">
        <v>381</v>
      </c>
      <c r="B250" s="5" t="s">
        <v>413</v>
      </c>
      <c r="C250" s="8">
        <v>480944</v>
      </c>
      <c r="D250" s="8">
        <v>306768</v>
      </c>
      <c r="E250" s="8">
        <v>93194</v>
      </c>
      <c r="F250" s="8">
        <v>82581</v>
      </c>
      <c r="G250" s="8">
        <v>-4445</v>
      </c>
    </row>
    <row r="251" spans="1:7" ht="13.5" x14ac:dyDescent="0.25">
      <c r="A251" s="6" t="s">
        <v>382</v>
      </c>
      <c r="B251" s="5" t="s">
        <v>413</v>
      </c>
      <c r="C251" s="7">
        <v>481713</v>
      </c>
      <c r="D251" s="7">
        <v>310163</v>
      </c>
      <c r="E251" s="7">
        <v>94651</v>
      </c>
      <c r="F251" s="7">
        <v>81802</v>
      </c>
      <c r="G251" s="7">
        <v>-6935</v>
      </c>
    </row>
    <row r="252" spans="1:7" ht="13.5" x14ac:dyDescent="0.25">
      <c r="A252" s="6" t="s">
        <v>383</v>
      </c>
      <c r="B252" s="5" t="s">
        <v>413</v>
      </c>
      <c r="C252" s="8">
        <v>483146</v>
      </c>
      <c r="D252" s="8">
        <v>312852</v>
      </c>
      <c r="E252" s="8">
        <v>93828</v>
      </c>
      <c r="F252" s="8">
        <v>84966</v>
      </c>
      <c r="G252" s="8">
        <v>-5541</v>
      </c>
    </row>
    <row r="253" spans="1:7" ht="13.5" x14ac:dyDescent="0.25">
      <c r="A253" s="6" t="s">
        <v>384</v>
      </c>
      <c r="B253" s="5" t="s">
        <v>413</v>
      </c>
      <c r="C253" s="7">
        <v>489770</v>
      </c>
      <c r="D253" s="7">
        <v>317433</v>
      </c>
      <c r="E253" s="7">
        <v>94904</v>
      </c>
      <c r="F253" s="7">
        <v>85832</v>
      </c>
      <c r="G253" s="7">
        <v>-8869</v>
      </c>
    </row>
    <row r="254" spans="1:7" ht="13.5" x14ac:dyDescent="0.25">
      <c r="A254" s="6" t="s">
        <v>385</v>
      </c>
      <c r="B254" s="5" t="s">
        <v>413</v>
      </c>
      <c r="C254" s="8">
        <v>497175</v>
      </c>
      <c r="D254" s="8">
        <v>320826</v>
      </c>
      <c r="E254" s="8">
        <v>95162</v>
      </c>
      <c r="F254" s="8">
        <v>87566</v>
      </c>
      <c r="G254" s="8">
        <v>-5745</v>
      </c>
    </row>
    <row r="255" spans="1:7" ht="13.5" x14ac:dyDescent="0.25">
      <c r="A255" s="6" t="s">
        <v>386</v>
      </c>
      <c r="B255" s="5" t="s">
        <v>413</v>
      </c>
      <c r="C255" s="7">
        <v>500613</v>
      </c>
      <c r="D255" s="7">
        <v>325920</v>
      </c>
      <c r="E255" s="7">
        <v>95773</v>
      </c>
      <c r="F255" s="7">
        <v>89889</v>
      </c>
      <c r="G255" s="7">
        <v>-15479</v>
      </c>
    </row>
    <row r="256" spans="1:7" ht="13.5" x14ac:dyDescent="0.25">
      <c r="A256" s="6" t="s">
        <v>387</v>
      </c>
      <c r="B256" s="5" t="s">
        <v>413</v>
      </c>
      <c r="C256" s="8">
        <v>507154</v>
      </c>
      <c r="D256" s="8">
        <v>328771</v>
      </c>
      <c r="E256" s="8">
        <v>96148</v>
      </c>
      <c r="F256" s="8">
        <v>89931</v>
      </c>
      <c r="G256" s="8">
        <v>-6020</v>
      </c>
    </row>
    <row r="257" spans="1:7" ht="13.5" x14ac:dyDescent="0.25">
      <c r="A257" s="6" t="s">
        <v>388</v>
      </c>
      <c r="B257" s="5" t="s">
        <v>413</v>
      </c>
      <c r="C257" s="7">
        <v>512085</v>
      </c>
      <c r="D257" s="7">
        <v>330377</v>
      </c>
      <c r="E257" s="7">
        <v>96523</v>
      </c>
      <c r="F257" s="7">
        <v>90700</v>
      </c>
      <c r="G257" s="7">
        <v>-8519</v>
      </c>
    </row>
    <row r="258" spans="1:7" ht="13.5" x14ac:dyDescent="0.25">
      <c r="A258" s="6" t="s">
        <v>389</v>
      </c>
      <c r="B258" s="5" t="s">
        <v>413</v>
      </c>
      <c r="C258" s="8">
        <v>513953</v>
      </c>
      <c r="D258" s="8">
        <v>332019</v>
      </c>
      <c r="E258" s="8">
        <v>96007</v>
      </c>
      <c r="F258" s="8">
        <v>92977</v>
      </c>
      <c r="G258" s="8">
        <v>-7987</v>
      </c>
    </row>
    <row r="259" spans="1:7" ht="13.5" x14ac:dyDescent="0.25">
      <c r="A259" s="6" t="s">
        <v>390</v>
      </c>
      <c r="B259" s="5" t="s">
        <v>413</v>
      </c>
      <c r="C259" s="7">
        <v>517482</v>
      </c>
      <c r="D259" s="7">
        <v>334305</v>
      </c>
      <c r="E259" s="7">
        <v>96870</v>
      </c>
      <c r="F259" s="7">
        <v>93258</v>
      </c>
      <c r="G259" s="7">
        <v>-6481</v>
      </c>
    </row>
    <row r="260" spans="1:7" ht="13.5" x14ac:dyDescent="0.25">
      <c r="A260" s="6" t="s">
        <v>391</v>
      </c>
      <c r="B260" s="5" t="s">
        <v>413</v>
      </c>
      <c r="C260" s="8">
        <v>525237</v>
      </c>
      <c r="D260" s="8">
        <v>337695</v>
      </c>
      <c r="E260" s="8">
        <v>97884</v>
      </c>
      <c r="F260" s="8">
        <v>95398</v>
      </c>
      <c r="G260" s="8">
        <v>-6902</v>
      </c>
    </row>
    <row r="261" spans="1:7" ht="13.5" x14ac:dyDescent="0.25">
      <c r="A261" s="6" t="s">
        <v>392</v>
      </c>
      <c r="B261" s="5" t="s">
        <v>413</v>
      </c>
      <c r="C261" s="7">
        <v>527869</v>
      </c>
      <c r="D261" s="7">
        <v>342511</v>
      </c>
      <c r="E261" s="7">
        <v>98357</v>
      </c>
      <c r="F261" s="7">
        <v>94461</v>
      </c>
      <c r="G261" s="7">
        <v>-5324</v>
      </c>
    </row>
    <row r="262" spans="1:7" ht="13.5" x14ac:dyDescent="0.25">
      <c r="A262" s="6" t="s">
        <v>393</v>
      </c>
      <c r="B262" s="5" t="s">
        <v>413</v>
      </c>
      <c r="C262" s="8">
        <v>532966</v>
      </c>
      <c r="D262" s="8">
        <v>345320</v>
      </c>
      <c r="E262" s="8">
        <v>98807</v>
      </c>
      <c r="F262" s="8">
        <v>94867</v>
      </c>
      <c r="G262" s="8">
        <v>-6026</v>
      </c>
    </row>
    <row r="263" spans="1:7" ht="13.5" x14ac:dyDescent="0.25">
      <c r="A263" s="6" t="s">
        <v>394</v>
      </c>
      <c r="B263" s="5" t="s">
        <v>413</v>
      </c>
      <c r="C263" s="7">
        <v>539287</v>
      </c>
      <c r="D263" s="7">
        <v>347777</v>
      </c>
      <c r="E263" s="7">
        <v>100053</v>
      </c>
      <c r="F263" s="7">
        <v>95729</v>
      </c>
      <c r="G263" s="7">
        <v>-4319</v>
      </c>
    </row>
    <row r="264" spans="1:7" ht="13.5" x14ac:dyDescent="0.25">
      <c r="A264" s="6" t="s">
        <v>395</v>
      </c>
      <c r="B264" s="5" t="s">
        <v>413</v>
      </c>
      <c r="C264" s="8">
        <v>541670</v>
      </c>
      <c r="D264" s="8">
        <v>350083</v>
      </c>
      <c r="E264" s="8">
        <v>101204</v>
      </c>
      <c r="F264" s="8">
        <v>96192</v>
      </c>
      <c r="G264" s="8">
        <v>-9818</v>
      </c>
    </row>
    <row r="265" spans="1:7" ht="13.5" x14ac:dyDescent="0.25">
      <c r="A265" s="6" t="s">
        <v>396</v>
      </c>
      <c r="B265" s="5" t="s">
        <v>413</v>
      </c>
      <c r="C265" s="7">
        <v>548802</v>
      </c>
      <c r="D265" s="7">
        <v>351641</v>
      </c>
      <c r="E265" s="7">
        <v>104226</v>
      </c>
      <c r="F265" s="7">
        <v>99316</v>
      </c>
      <c r="G265" s="7">
        <v>-24692</v>
      </c>
    </row>
    <row r="266" spans="1:7" ht="13.5" x14ac:dyDescent="0.25">
      <c r="A266" s="6" t="s">
        <v>397</v>
      </c>
      <c r="B266" s="5" t="s">
        <v>413</v>
      </c>
      <c r="C266" s="8">
        <v>551964</v>
      </c>
      <c r="D266" s="8">
        <v>354641</v>
      </c>
      <c r="E266" s="8">
        <v>104104</v>
      </c>
      <c r="F266" s="8">
        <v>99709</v>
      </c>
      <c r="G266" s="8">
        <v>-9469</v>
      </c>
    </row>
    <row r="267" spans="1:7" ht="13.5" x14ac:dyDescent="0.25">
      <c r="A267" s="6" t="s">
        <v>398</v>
      </c>
      <c r="B267" s="5" t="s">
        <v>413</v>
      </c>
      <c r="C267" s="7">
        <v>558286</v>
      </c>
      <c r="D267" s="7">
        <v>357400</v>
      </c>
      <c r="E267" s="7">
        <v>106864</v>
      </c>
      <c r="F267" s="7">
        <v>100582</v>
      </c>
      <c r="G267" s="7">
        <v>-5365</v>
      </c>
    </row>
    <row r="268" spans="1:7" ht="13.5" x14ac:dyDescent="0.25">
      <c r="A268" s="6" t="s">
        <v>399</v>
      </c>
      <c r="B268" s="5" t="s">
        <v>413</v>
      </c>
      <c r="C268" s="8">
        <v>559387</v>
      </c>
      <c r="D268" s="8">
        <v>356595</v>
      </c>
      <c r="E268" s="8">
        <v>107930</v>
      </c>
      <c r="F268" s="8">
        <v>99901</v>
      </c>
      <c r="G268" s="8">
        <v>12056</v>
      </c>
    </row>
    <row r="269" spans="1:7" ht="13.5" x14ac:dyDescent="0.25">
      <c r="A269" s="6" t="s">
        <v>400</v>
      </c>
      <c r="B269" s="5" t="s">
        <v>413</v>
      </c>
      <c r="C269" s="7">
        <v>551502</v>
      </c>
      <c r="D269" s="7">
        <v>349908</v>
      </c>
      <c r="E269" s="7">
        <v>107987</v>
      </c>
      <c r="F269" s="7">
        <v>99120</v>
      </c>
      <c r="G269" s="7">
        <v>-2418</v>
      </c>
    </row>
    <row r="270" spans="1:7" ht="13.5" x14ac:dyDescent="0.25">
      <c r="A270" s="6" t="s">
        <v>401</v>
      </c>
      <c r="B270" s="5" t="s">
        <v>413</v>
      </c>
      <c r="C270" s="8">
        <v>477249</v>
      </c>
      <c r="D270" s="8">
        <v>277157</v>
      </c>
      <c r="E270" s="8">
        <v>123045</v>
      </c>
      <c r="F270" s="8">
        <v>78899</v>
      </c>
      <c r="G270" s="8">
        <v>12031</v>
      </c>
    </row>
    <row r="271" spans="1:7" ht="13.5" x14ac:dyDescent="0.25">
      <c r="A271" s="6" t="s">
        <v>402</v>
      </c>
      <c r="B271" s="5" t="s">
        <v>413</v>
      </c>
      <c r="C271" s="7">
        <v>539525</v>
      </c>
      <c r="D271" s="7">
        <v>332539</v>
      </c>
      <c r="E271" s="7">
        <v>123275</v>
      </c>
      <c r="F271" s="7">
        <v>94118</v>
      </c>
      <c r="G271" s="7">
        <v>-3949</v>
      </c>
    </row>
    <row r="272" spans="1:7" ht="13.5" x14ac:dyDescent="0.25">
      <c r="A272" s="6" t="s">
        <v>403</v>
      </c>
      <c r="B272" s="5" t="s">
        <v>413</v>
      </c>
      <c r="C272" s="8">
        <v>543763</v>
      </c>
      <c r="D272" s="8">
        <v>325113</v>
      </c>
      <c r="E272" s="8">
        <v>127471</v>
      </c>
      <c r="F272" s="8">
        <v>98849</v>
      </c>
      <c r="G272" s="8">
        <v>-13221</v>
      </c>
    </row>
    <row r="273" spans="1:7" ht="13.5" x14ac:dyDescent="0.25">
      <c r="A273" s="6" t="s">
        <v>404</v>
      </c>
      <c r="B273" s="5" t="s">
        <v>413</v>
      </c>
      <c r="C273" s="7">
        <v>542607</v>
      </c>
      <c r="D273" s="7">
        <v>315339</v>
      </c>
      <c r="E273" s="7">
        <v>130996</v>
      </c>
      <c r="F273" s="7">
        <v>97219</v>
      </c>
      <c r="G273" s="7">
        <v>-670</v>
      </c>
    </row>
    <row r="274" spans="1:7" ht="13.5" x14ac:dyDescent="0.25">
      <c r="A274" s="6" t="s">
        <v>405</v>
      </c>
      <c r="B274" s="5" t="s">
        <v>413</v>
      </c>
      <c r="C274" s="8">
        <v>562248</v>
      </c>
      <c r="D274" s="8">
        <v>341014</v>
      </c>
      <c r="E274" s="8">
        <v>129611</v>
      </c>
      <c r="F274" s="8">
        <v>95237</v>
      </c>
      <c r="G274" s="8">
        <v>-4446</v>
      </c>
    </row>
    <row r="275" spans="1:7" x14ac:dyDescent="0.2">
      <c r="A275" s="9" t="s">
        <v>415</v>
      </c>
    </row>
  </sheetData>
  <mergeCells count="8">
    <mergeCell ref="A6:B6"/>
    <mergeCell ref="A7:B7"/>
    <mergeCell ref="A3:B3"/>
    <mergeCell ref="C3:G3"/>
    <mergeCell ref="A4:B4"/>
    <mergeCell ref="C4:G4"/>
    <mergeCell ref="A5:B5"/>
    <mergeCell ref="C5:G5"/>
  </mergeCells>
  <hyperlinks>
    <hyperlink ref="A2" r:id="rId1" display="http://stats.oecd.org/OECDStat_Metadata/ShowMetadata.ashx?Dataset=QNA&amp;ShowOnWeb=true&amp;Lang=en"/>
    <hyperlink ref="C3" r:id="rId2" display="http://stats.oecd.org/OECDStat_Metadata/ShowMetadata.ashx?Dataset=QNA&amp;Coords=[LOCATION].[GBR]&amp;ShowOnWeb=true&amp;Lang=en"/>
    <hyperlink ref="A4" r:id="rId3" display="http://stats.oecd.org/OECDStat_Metadata/ShowMetadata.ashx?Dataset=QNA&amp;Coords=[FREQUENCY]&amp;ShowOnWeb=true&amp;Lang=en"/>
    <hyperlink ref="A5" r:id="rId4" display="http://stats.oecd.org/OECDStat_Metadata/ShowMetadata.ashx?Dataset=QNA&amp;Coords=[MEASURE]&amp;ShowOnWeb=true&amp;Lang=en"/>
    <hyperlink ref="D8" r:id="rId5" display="http://stats.oecd.org/OECDStat_Metadata/ShowMetadata.ashx?Dataset=QNA&amp;Coords=[LOCATION].[GBR],[FREQUENCY].[Q],[MEASURE].[CQRSA],[SUBJECT].[P31S14_S15]&amp;ShowOnWeb=true&amp;Lang=en"/>
    <hyperlink ref="E8" r:id="rId6" display="http://stats.oecd.org/OECDStat_Metadata/ShowMetadata.ashx?Dataset=QNA&amp;Coords=[LOCATION].[GBR],[FREQUENCY].[Q],[MEASURE].[CQRSA],[SUBJECT].[P3S13]&amp;ShowOnWeb=true&amp;Lang=en"/>
    <hyperlink ref="F8" r:id="rId7" display="http://stats.oecd.org/OECDStat_Metadata/ShowMetadata.ashx?Dataset=QNA&amp;Coords=[LOCATION].[GBR],[FREQUENCY].[Q],[MEASURE].[CQRSA],[SUBJECT].[P51]&amp;ShowOnWeb=true&amp;Lang=en"/>
    <hyperlink ref="G8" r:id="rId8" display="http://stats.oecd.org/OECDStat_Metadata/ShowMetadata.ashx?Dataset=QNA&amp;Coords=[LOCATION].[GBR],[FREQUENCY].[Q],[MEASURE].[CQRSA],[SUBJECT].[B11]&amp;ShowOnWeb=true&amp;Lang=en"/>
    <hyperlink ref="A275" r:id="rId9" display="https://stats-1.oecd.org/index.aspx?DatasetCode=QNA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5"/>
  <sheetViews>
    <sheetView topLeftCell="J8" workbookViewId="0">
      <selection activeCell="N8" sqref="N8"/>
    </sheetView>
  </sheetViews>
  <sheetFormatPr defaultRowHeight="12.75" x14ac:dyDescent="0.2"/>
  <cols>
    <col min="1" max="1" width="27.42578125" style="55" customWidth="1"/>
    <col min="2" max="9" width="9.140625" style="55"/>
    <col min="10" max="10" width="8" style="56" bestFit="1" customWidth="1"/>
    <col min="11" max="14" width="14.7109375" style="73" customWidth="1"/>
    <col min="15" max="16384" width="9.140625" style="55"/>
  </cols>
  <sheetData>
    <row r="1" spans="1:14" hidden="1" x14ac:dyDescent="0.2">
      <c r="A1" s="54" t="e">
        <f ca="1">DotStatQuery(#REF!)</f>
        <v>#NAME?</v>
      </c>
      <c r="K1" s="56"/>
      <c r="L1" s="56"/>
      <c r="M1" s="56"/>
      <c r="N1" s="56"/>
    </row>
    <row r="2" spans="1:14" ht="23.25" x14ac:dyDescent="0.2">
      <c r="A2" s="57" t="s">
        <v>0</v>
      </c>
      <c r="B2" s="158" t="s">
        <v>1</v>
      </c>
      <c r="C2" s="158"/>
      <c r="D2" s="158"/>
      <c r="E2" s="158"/>
      <c r="F2" s="158"/>
      <c r="K2" s="56"/>
      <c r="L2" s="56"/>
      <c r="M2" s="56"/>
      <c r="N2" s="56"/>
    </row>
    <row r="3" spans="1:14" x14ac:dyDescent="0.2">
      <c r="A3" s="58" t="s">
        <v>2</v>
      </c>
      <c r="B3" s="159" t="s">
        <v>3</v>
      </c>
      <c r="C3" s="160"/>
      <c r="D3" s="160"/>
      <c r="E3" s="160"/>
      <c r="F3" s="161"/>
      <c r="K3" s="56"/>
      <c r="L3" s="56"/>
      <c r="M3" s="56"/>
      <c r="N3" s="56"/>
    </row>
    <row r="4" spans="1:14" x14ac:dyDescent="0.2">
      <c r="A4" s="59" t="s">
        <v>4</v>
      </c>
      <c r="B4" s="162" t="s">
        <v>5</v>
      </c>
      <c r="C4" s="163"/>
      <c r="D4" s="163"/>
      <c r="E4" s="163"/>
      <c r="F4" s="164"/>
      <c r="K4" s="56"/>
      <c r="L4" s="56"/>
      <c r="M4" s="56"/>
      <c r="N4" s="56"/>
    </row>
    <row r="5" spans="1:14" x14ac:dyDescent="0.2">
      <c r="A5" s="60" t="s">
        <v>6</v>
      </c>
      <c r="B5" s="165" t="s">
        <v>7</v>
      </c>
      <c r="C5" s="166"/>
      <c r="D5" s="166"/>
      <c r="E5" s="166"/>
      <c r="F5" s="167"/>
      <c r="K5" s="56"/>
      <c r="L5" s="56"/>
      <c r="M5" s="56"/>
      <c r="N5" s="56"/>
    </row>
    <row r="6" spans="1:14" x14ac:dyDescent="0.2">
      <c r="A6" s="60" t="s">
        <v>8</v>
      </c>
      <c r="B6" s="165" t="s">
        <v>9</v>
      </c>
      <c r="C6" s="166"/>
      <c r="D6" s="166"/>
      <c r="E6" s="166"/>
      <c r="F6" s="167"/>
      <c r="K6" s="56"/>
      <c r="L6" s="56"/>
      <c r="M6" s="56"/>
      <c r="N6" s="56"/>
    </row>
    <row r="7" spans="1:14" x14ac:dyDescent="0.2">
      <c r="A7" s="61"/>
      <c r="B7" s="168" t="s">
        <v>12</v>
      </c>
      <c r="C7" s="169"/>
      <c r="D7" s="169"/>
      <c r="E7" s="169"/>
      <c r="F7" s="170"/>
      <c r="I7" s="62"/>
      <c r="J7" s="156" t="s">
        <v>418</v>
      </c>
      <c r="K7" s="156"/>
      <c r="L7" s="156"/>
      <c r="M7" s="156"/>
      <c r="N7" s="157"/>
    </row>
    <row r="8" spans="1:14" ht="31.5" x14ac:dyDescent="0.2">
      <c r="A8" s="63" t="s">
        <v>407</v>
      </c>
      <c r="B8" s="64" t="s">
        <v>419</v>
      </c>
      <c r="C8" s="64" t="s">
        <v>420</v>
      </c>
      <c r="D8" s="64" t="s">
        <v>421</v>
      </c>
      <c r="E8" s="64" t="s">
        <v>55</v>
      </c>
      <c r="F8" s="64" t="s">
        <v>422</v>
      </c>
      <c r="I8" s="65"/>
      <c r="J8" s="66" t="s">
        <v>20</v>
      </c>
      <c r="K8" s="66" t="s">
        <v>468</v>
      </c>
      <c r="L8" s="66" t="s">
        <v>467</v>
      </c>
      <c r="M8" s="66" t="s">
        <v>55</v>
      </c>
      <c r="N8" s="66" t="s">
        <v>422</v>
      </c>
    </row>
    <row r="9" spans="1:14" x14ac:dyDescent="0.2">
      <c r="A9" s="67" t="s">
        <v>62</v>
      </c>
      <c r="B9" s="68">
        <v>4664</v>
      </c>
      <c r="C9" s="68">
        <v>3193</v>
      </c>
      <c r="D9" s="68">
        <v>817</v>
      </c>
      <c r="E9" s="68">
        <v>640</v>
      </c>
      <c r="F9" s="68">
        <v>-76</v>
      </c>
      <c r="J9" s="69" t="s">
        <v>62</v>
      </c>
      <c r="K9" s="70">
        <f>C9/$B9</f>
        <v>0.68460548885077188</v>
      </c>
      <c r="L9" s="70">
        <f t="shared" ref="L9:N24" si="0">D9/$B9</f>
        <v>0.17517152658662091</v>
      </c>
      <c r="M9" s="70">
        <f t="shared" si="0"/>
        <v>0.137221269296741</v>
      </c>
      <c r="N9" s="70">
        <f t="shared" si="0"/>
        <v>-1.6295025728987993E-2</v>
      </c>
    </row>
    <row r="10" spans="1:14" x14ac:dyDescent="0.2">
      <c r="A10" s="67" t="s">
        <v>64</v>
      </c>
      <c r="B10" s="71">
        <v>4687</v>
      </c>
      <c r="C10" s="71">
        <v>3226</v>
      </c>
      <c r="D10" s="71">
        <v>800</v>
      </c>
      <c r="E10" s="71">
        <v>666</v>
      </c>
      <c r="F10" s="71">
        <v>-70</v>
      </c>
      <c r="J10" s="69" t="s">
        <v>64</v>
      </c>
      <c r="K10" s="70">
        <f t="shared" ref="K10:N73" si="1">C10/$B10</f>
        <v>0.68828675058672928</v>
      </c>
      <c r="L10" s="70">
        <f t="shared" si="0"/>
        <v>0.17068487305312566</v>
      </c>
      <c r="M10" s="70">
        <f t="shared" si="0"/>
        <v>0.14209515681672713</v>
      </c>
      <c r="N10" s="70">
        <f t="shared" si="0"/>
        <v>-1.4934926392148495E-2</v>
      </c>
    </row>
    <row r="11" spans="1:14" x14ac:dyDescent="0.2">
      <c r="A11" s="67" t="s">
        <v>66</v>
      </c>
      <c r="B11" s="68">
        <v>4860</v>
      </c>
      <c r="C11" s="68">
        <v>3309</v>
      </c>
      <c r="D11" s="68">
        <v>820</v>
      </c>
      <c r="E11" s="68">
        <v>706</v>
      </c>
      <c r="F11" s="68">
        <v>-77</v>
      </c>
      <c r="J11" s="69" t="s">
        <v>66</v>
      </c>
      <c r="K11" s="70">
        <f t="shared" si="1"/>
        <v>0.68086419753086425</v>
      </c>
      <c r="L11" s="70">
        <f t="shared" si="0"/>
        <v>0.16872427983539096</v>
      </c>
      <c r="M11" s="70">
        <f t="shared" si="0"/>
        <v>0.14526748971193415</v>
      </c>
      <c r="N11" s="70">
        <f t="shared" si="0"/>
        <v>-1.5843621399176954E-2</v>
      </c>
    </row>
    <row r="12" spans="1:14" x14ac:dyDescent="0.2">
      <c r="A12" s="67" t="s">
        <v>68</v>
      </c>
      <c r="B12" s="71">
        <v>4949</v>
      </c>
      <c r="C12" s="71">
        <v>3372</v>
      </c>
      <c r="D12" s="71">
        <v>812</v>
      </c>
      <c r="E12" s="71">
        <v>729</v>
      </c>
      <c r="F12" s="71">
        <v>-54</v>
      </c>
      <c r="J12" s="69" t="s">
        <v>68</v>
      </c>
      <c r="K12" s="70">
        <f t="shared" si="1"/>
        <v>0.68134976762982424</v>
      </c>
      <c r="L12" s="70">
        <f t="shared" si="0"/>
        <v>0.16407355021216408</v>
      </c>
      <c r="M12" s="70">
        <f t="shared" si="0"/>
        <v>0.14730248535057588</v>
      </c>
      <c r="N12" s="70">
        <f t="shared" si="0"/>
        <v>-1.0911295211153768E-2</v>
      </c>
    </row>
    <row r="13" spans="1:14" x14ac:dyDescent="0.2">
      <c r="A13" s="67" t="s">
        <v>70</v>
      </c>
      <c r="B13" s="68">
        <v>5083</v>
      </c>
      <c r="C13" s="68">
        <v>3391</v>
      </c>
      <c r="D13" s="68">
        <v>839</v>
      </c>
      <c r="E13" s="68">
        <v>752</v>
      </c>
      <c r="F13" s="68">
        <v>-1</v>
      </c>
      <c r="J13" s="69" t="s">
        <v>70</v>
      </c>
      <c r="K13" s="70">
        <f t="shared" si="1"/>
        <v>0.66712571316151881</v>
      </c>
      <c r="L13" s="70">
        <f t="shared" si="0"/>
        <v>0.16506000393468423</v>
      </c>
      <c r="M13" s="70">
        <f t="shared" si="0"/>
        <v>0.14794412748376942</v>
      </c>
      <c r="N13" s="70">
        <f t="shared" si="0"/>
        <v>-1.9673421207948061E-4</v>
      </c>
    </row>
    <row r="14" spans="1:14" x14ac:dyDescent="0.2">
      <c r="A14" s="67" t="s">
        <v>75</v>
      </c>
      <c r="B14" s="71">
        <v>5152</v>
      </c>
      <c r="C14" s="71">
        <v>3457</v>
      </c>
      <c r="D14" s="71">
        <v>873</v>
      </c>
      <c r="E14" s="71">
        <v>780</v>
      </c>
      <c r="F14" s="71">
        <v>33</v>
      </c>
      <c r="J14" s="69" t="s">
        <v>75</v>
      </c>
      <c r="K14" s="70">
        <f t="shared" si="1"/>
        <v>0.67100155279503104</v>
      </c>
      <c r="L14" s="70">
        <f t="shared" si="0"/>
        <v>0.16944875776397517</v>
      </c>
      <c r="M14" s="70">
        <f t="shared" si="0"/>
        <v>0.1513975155279503</v>
      </c>
      <c r="N14" s="70">
        <f t="shared" si="0"/>
        <v>6.40527950310559E-3</v>
      </c>
    </row>
    <row r="15" spans="1:14" x14ac:dyDescent="0.2">
      <c r="A15" s="67" t="s">
        <v>77</v>
      </c>
      <c r="B15" s="68">
        <v>5233</v>
      </c>
      <c r="C15" s="68">
        <v>3473</v>
      </c>
      <c r="D15" s="68">
        <v>890</v>
      </c>
      <c r="E15" s="68">
        <v>802</v>
      </c>
      <c r="F15" s="68">
        <v>8</v>
      </c>
      <c r="J15" s="69" t="s">
        <v>77</v>
      </c>
      <c r="K15" s="70">
        <f t="shared" si="1"/>
        <v>0.66367284540416582</v>
      </c>
      <c r="L15" s="70">
        <f t="shared" si="0"/>
        <v>0.17007452703993886</v>
      </c>
      <c r="M15" s="70">
        <f t="shared" si="0"/>
        <v>0.15325816931014713</v>
      </c>
      <c r="N15" s="70">
        <f t="shared" si="0"/>
        <v>1.5287597936174278E-3</v>
      </c>
    </row>
    <row r="16" spans="1:14" x14ac:dyDescent="0.2">
      <c r="A16" s="67" t="s">
        <v>79</v>
      </c>
      <c r="B16" s="71">
        <v>5364</v>
      </c>
      <c r="C16" s="71">
        <v>3525</v>
      </c>
      <c r="D16" s="71">
        <v>906</v>
      </c>
      <c r="E16" s="71">
        <v>827</v>
      </c>
      <c r="F16" s="71">
        <v>29</v>
      </c>
      <c r="J16" s="69" t="s">
        <v>79</v>
      </c>
      <c r="K16" s="70">
        <f t="shared" si="1"/>
        <v>0.65715883668903807</v>
      </c>
      <c r="L16" s="70">
        <f t="shared" si="0"/>
        <v>0.16890380313199105</v>
      </c>
      <c r="M16" s="70">
        <f t="shared" si="0"/>
        <v>0.15417598806860552</v>
      </c>
      <c r="N16" s="70">
        <f t="shared" si="0"/>
        <v>5.4064131245339297E-3</v>
      </c>
    </row>
    <row r="17" spans="1:14" x14ac:dyDescent="0.2">
      <c r="A17" s="67" t="s">
        <v>81</v>
      </c>
      <c r="B17" s="68">
        <v>5376</v>
      </c>
      <c r="C17" s="68">
        <v>3564</v>
      </c>
      <c r="D17" s="68">
        <v>919</v>
      </c>
      <c r="E17" s="68">
        <v>850</v>
      </c>
      <c r="F17" s="68">
        <v>3</v>
      </c>
      <c r="J17" s="69" t="s">
        <v>81</v>
      </c>
      <c r="K17" s="70">
        <f t="shared" si="1"/>
        <v>0.6629464285714286</v>
      </c>
      <c r="L17" s="70">
        <f t="shared" si="0"/>
        <v>0.17094494047619047</v>
      </c>
      <c r="M17" s="70">
        <f t="shared" si="0"/>
        <v>0.15811011904761904</v>
      </c>
      <c r="N17" s="70">
        <f t="shared" si="0"/>
        <v>5.5803571428571425E-4</v>
      </c>
    </row>
    <row r="18" spans="1:14" x14ac:dyDescent="0.2">
      <c r="A18" s="67" t="s">
        <v>83</v>
      </c>
      <c r="B18" s="71">
        <v>5458</v>
      </c>
      <c r="C18" s="71">
        <v>3617</v>
      </c>
      <c r="D18" s="71">
        <v>899</v>
      </c>
      <c r="E18" s="71">
        <v>870</v>
      </c>
      <c r="F18" s="71">
        <v>11</v>
      </c>
      <c r="J18" s="69" t="s">
        <v>83</v>
      </c>
      <c r="K18" s="70">
        <f t="shared" si="1"/>
        <v>0.66269695859289113</v>
      </c>
      <c r="L18" s="70">
        <f t="shared" si="0"/>
        <v>0.16471234884573105</v>
      </c>
      <c r="M18" s="70">
        <f t="shared" si="0"/>
        <v>0.15939904727006229</v>
      </c>
      <c r="N18" s="70">
        <f t="shared" si="0"/>
        <v>2.0153902528398681E-3</v>
      </c>
    </row>
    <row r="19" spans="1:14" x14ac:dyDescent="0.2">
      <c r="A19" s="67" t="s">
        <v>85</v>
      </c>
      <c r="B19" s="68">
        <v>5575</v>
      </c>
      <c r="C19" s="68">
        <v>3707</v>
      </c>
      <c r="D19" s="68">
        <v>921</v>
      </c>
      <c r="E19" s="68">
        <v>879</v>
      </c>
      <c r="F19" s="68">
        <v>14</v>
      </c>
      <c r="J19" s="69" t="s">
        <v>85</v>
      </c>
      <c r="K19" s="70">
        <f t="shared" si="1"/>
        <v>0.66493273542600895</v>
      </c>
      <c r="L19" s="70">
        <f t="shared" si="0"/>
        <v>0.16520179372197311</v>
      </c>
      <c r="M19" s="70">
        <f t="shared" si="0"/>
        <v>0.15766816143497758</v>
      </c>
      <c r="N19" s="70">
        <f t="shared" si="0"/>
        <v>2.5112107623318385E-3</v>
      </c>
    </row>
    <row r="20" spans="1:14" x14ac:dyDescent="0.2">
      <c r="A20" s="67" t="s">
        <v>87</v>
      </c>
      <c r="B20" s="71">
        <v>5684</v>
      </c>
      <c r="C20" s="71">
        <v>3765</v>
      </c>
      <c r="D20" s="71">
        <v>918</v>
      </c>
      <c r="E20" s="71">
        <v>908</v>
      </c>
      <c r="F20" s="71">
        <v>53</v>
      </c>
      <c r="J20" s="69" t="s">
        <v>87</v>
      </c>
      <c r="K20" s="70">
        <f t="shared" si="1"/>
        <v>0.66238564391273747</v>
      </c>
      <c r="L20" s="70">
        <f t="shared" si="0"/>
        <v>0.16150598170302605</v>
      </c>
      <c r="M20" s="70">
        <f t="shared" si="0"/>
        <v>0.1597466572836031</v>
      </c>
      <c r="N20" s="70">
        <f t="shared" si="0"/>
        <v>9.3244194229415902E-3</v>
      </c>
    </row>
    <row r="21" spans="1:14" x14ac:dyDescent="0.2">
      <c r="A21" s="67" t="s">
        <v>90</v>
      </c>
      <c r="B21" s="68">
        <v>5797</v>
      </c>
      <c r="C21" s="68">
        <v>3811</v>
      </c>
      <c r="D21" s="68">
        <v>917</v>
      </c>
      <c r="E21" s="68">
        <v>947</v>
      </c>
      <c r="F21" s="68">
        <v>71</v>
      </c>
      <c r="J21" s="69" t="s">
        <v>90</v>
      </c>
      <c r="K21" s="70">
        <f t="shared" si="1"/>
        <v>0.65740900465758145</v>
      </c>
      <c r="L21" s="70">
        <f t="shared" si="0"/>
        <v>0.15818526824219423</v>
      </c>
      <c r="M21" s="70">
        <f t="shared" si="0"/>
        <v>0.16336035880627911</v>
      </c>
      <c r="N21" s="70">
        <f t="shared" si="0"/>
        <v>1.2247714335000862E-2</v>
      </c>
    </row>
    <row r="22" spans="1:14" x14ac:dyDescent="0.2">
      <c r="A22" s="67" t="s">
        <v>92</v>
      </c>
      <c r="B22" s="71">
        <v>5722</v>
      </c>
      <c r="C22" s="71">
        <v>3827</v>
      </c>
      <c r="D22" s="71">
        <v>924</v>
      </c>
      <c r="E22" s="71">
        <v>945</v>
      </c>
      <c r="F22" s="71">
        <v>24</v>
      </c>
      <c r="J22" s="69" t="s">
        <v>92</v>
      </c>
      <c r="K22" s="70">
        <f t="shared" si="1"/>
        <v>0.66882209017825933</v>
      </c>
      <c r="L22" s="70">
        <f t="shared" si="0"/>
        <v>0.16148199930094373</v>
      </c>
      <c r="M22" s="70">
        <f t="shared" si="0"/>
        <v>0.16515204473960154</v>
      </c>
      <c r="N22" s="70">
        <f t="shared" si="0"/>
        <v>4.1943376441803569E-3</v>
      </c>
    </row>
    <row r="23" spans="1:14" x14ac:dyDescent="0.2">
      <c r="A23" s="67" t="s">
        <v>94</v>
      </c>
      <c r="B23" s="68">
        <v>5822</v>
      </c>
      <c r="C23" s="68">
        <v>3886</v>
      </c>
      <c r="D23" s="68">
        <v>933</v>
      </c>
      <c r="E23" s="68">
        <v>941</v>
      </c>
      <c r="F23" s="68">
        <v>30</v>
      </c>
      <c r="J23" s="69" t="s">
        <v>94</v>
      </c>
      <c r="K23" s="70">
        <f t="shared" si="1"/>
        <v>0.66746822397801442</v>
      </c>
      <c r="L23" s="70">
        <f t="shared" si="0"/>
        <v>0.16025420817588457</v>
      </c>
      <c r="M23" s="70">
        <f t="shared" si="0"/>
        <v>0.1616283064239093</v>
      </c>
      <c r="N23" s="70">
        <f t="shared" si="0"/>
        <v>5.1528684300927519E-3</v>
      </c>
    </row>
    <row r="24" spans="1:14" x14ac:dyDescent="0.2">
      <c r="A24" s="67" t="s">
        <v>96</v>
      </c>
      <c r="B24" s="71">
        <v>5869</v>
      </c>
      <c r="C24" s="71">
        <v>3981</v>
      </c>
      <c r="D24" s="71">
        <v>943</v>
      </c>
      <c r="E24" s="71">
        <v>943</v>
      </c>
      <c r="F24" s="71">
        <v>14</v>
      </c>
      <c r="J24" s="69" t="s">
        <v>96</v>
      </c>
      <c r="K24" s="70">
        <f t="shared" si="1"/>
        <v>0.67830976316237857</v>
      </c>
      <c r="L24" s="70">
        <f t="shared" si="0"/>
        <v>0.16067473164082466</v>
      </c>
      <c r="M24" s="70">
        <f t="shared" si="0"/>
        <v>0.16067473164082466</v>
      </c>
      <c r="N24" s="70">
        <f t="shared" si="0"/>
        <v>2.3854148918043962E-3</v>
      </c>
    </row>
    <row r="25" spans="1:14" x14ac:dyDescent="0.2">
      <c r="A25" s="67" t="s">
        <v>98</v>
      </c>
      <c r="B25" s="68">
        <v>5883</v>
      </c>
      <c r="C25" s="68">
        <v>4001</v>
      </c>
      <c r="D25" s="68">
        <v>969</v>
      </c>
      <c r="E25" s="68">
        <v>927</v>
      </c>
      <c r="F25" s="68">
        <v>7</v>
      </c>
      <c r="J25" s="69" t="s">
        <v>98</v>
      </c>
      <c r="K25" s="70">
        <f t="shared" si="1"/>
        <v>0.68009518952915182</v>
      </c>
      <c r="L25" s="70">
        <f t="shared" si="1"/>
        <v>0.16471188169301376</v>
      </c>
      <c r="M25" s="70">
        <f t="shared" si="1"/>
        <v>0.15757266700662928</v>
      </c>
      <c r="N25" s="70">
        <f t="shared" si="1"/>
        <v>1.1898691143974163E-3</v>
      </c>
    </row>
    <row r="26" spans="1:14" x14ac:dyDescent="0.2">
      <c r="A26" s="67" t="s">
        <v>100</v>
      </c>
      <c r="B26" s="71">
        <v>6078</v>
      </c>
      <c r="C26" s="71">
        <v>4055</v>
      </c>
      <c r="D26" s="71">
        <v>991</v>
      </c>
      <c r="E26" s="71">
        <v>978</v>
      </c>
      <c r="F26" s="71">
        <v>4</v>
      </c>
      <c r="J26" s="69" t="s">
        <v>100</v>
      </c>
      <c r="K26" s="70">
        <f t="shared" si="1"/>
        <v>0.66716025008226387</v>
      </c>
      <c r="L26" s="70">
        <f t="shared" si="1"/>
        <v>0.16304705495228694</v>
      </c>
      <c r="M26" s="70">
        <f t="shared" si="1"/>
        <v>0.16090819348469892</v>
      </c>
      <c r="N26" s="70">
        <f t="shared" si="1"/>
        <v>6.5811122079631457E-4</v>
      </c>
    </row>
    <row r="27" spans="1:14" x14ac:dyDescent="0.2">
      <c r="A27" s="67" t="s">
        <v>102</v>
      </c>
      <c r="B27" s="68">
        <v>6100</v>
      </c>
      <c r="C27" s="68">
        <v>4088</v>
      </c>
      <c r="D27" s="68">
        <v>992</v>
      </c>
      <c r="E27" s="68">
        <v>968</v>
      </c>
      <c r="F27" s="68">
        <v>6</v>
      </c>
      <c r="J27" s="69" t="s">
        <v>102</v>
      </c>
      <c r="K27" s="70">
        <f t="shared" si="1"/>
        <v>0.67016393442622946</v>
      </c>
      <c r="L27" s="70">
        <f t="shared" si="1"/>
        <v>0.16262295081967212</v>
      </c>
      <c r="M27" s="70">
        <f t="shared" si="1"/>
        <v>0.15868852459016394</v>
      </c>
      <c r="N27" s="70">
        <f t="shared" si="1"/>
        <v>9.8360655737704918E-4</v>
      </c>
    </row>
    <row r="28" spans="1:14" x14ac:dyDescent="0.2">
      <c r="A28" s="67" t="s">
        <v>104</v>
      </c>
      <c r="B28" s="71">
        <v>6317</v>
      </c>
      <c r="C28" s="71">
        <v>4217</v>
      </c>
      <c r="D28" s="71">
        <v>1001</v>
      </c>
      <c r="E28" s="71">
        <v>1044</v>
      </c>
      <c r="F28" s="71">
        <v>-30</v>
      </c>
      <c r="J28" s="69" t="s">
        <v>104</v>
      </c>
      <c r="K28" s="70">
        <f t="shared" si="1"/>
        <v>0.66756371695425043</v>
      </c>
      <c r="L28" s="70">
        <f t="shared" si="1"/>
        <v>0.15846129491847397</v>
      </c>
      <c r="M28" s="70">
        <f t="shared" si="1"/>
        <v>0.16526832357131549</v>
      </c>
      <c r="N28" s="70">
        <f t="shared" si="1"/>
        <v>-4.7490897577964226E-3</v>
      </c>
    </row>
    <row r="29" spans="1:14" x14ac:dyDescent="0.2">
      <c r="A29" s="67" t="s">
        <v>106</v>
      </c>
      <c r="B29" s="68">
        <v>6421</v>
      </c>
      <c r="C29" s="68">
        <v>4266</v>
      </c>
      <c r="D29" s="68">
        <v>1012</v>
      </c>
      <c r="E29" s="68">
        <v>1073</v>
      </c>
      <c r="F29" s="68">
        <v>-50</v>
      </c>
      <c r="J29" s="69" t="s">
        <v>106</v>
      </c>
      <c r="K29" s="70">
        <f t="shared" si="1"/>
        <v>0.66438249493848311</v>
      </c>
      <c r="L29" s="70">
        <f t="shared" si="1"/>
        <v>0.15760784924466595</v>
      </c>
      <c r="M29" s="70">
        <f t="shared" si="1"/>
        <v>0.16710792711415667</v>
      </c>
      <c r="N29" s="70">
        <f t="shared" si="1"/>
        <v>-7.7869490733530602E-3</v>
      </c>
    </row>
    <row r="30" spans="1:14" x14ac:dyDescent="0.2">
      <c r="A30" s="67" t="s">
        <v>108</v>
      </c>
      <c r="B30" s="71">
        <v>6482</v>
      </c>
      <c r="C30" s="71">
        <v>4279</v>
      </c>
      <c r="D30" s="71">
        <v>1046</v>
      </c>
      <c r="E30" s="71">
        <v>1103</v>
      </c>
      <c r="F30" s="71">
        <v>-113</v>
      </c>
      <c r="J30" s="69" t="s">
        <v>108</v>
      </c>
      <c r="K30" s="70">
        <f t="shared" si="1"/>
        <v>0.66013576056772605</v>
      </c>
      <c r="L30" s="70">
        <f t="shared" si="1"/>
        <v>0.16136994754705339</v>
      </c>
      <c r="M30" s="70">
        <f t="shared" si="1"/>
        <v>0.17016352977476087</v>
      </c>
      <c r="N30" s="70">
        <f t="shared" si="1"/>
        <v>-1.7432891082999075E-2</v>
      </c>
    </row>
    <row r="31" spans="1:14" x14ac:dyDescent="0.2">
      <c r="A31" s="67" t="s">
        <v>110</v>
      </c>
      <c r="B31" s="68">
        <v>6576</v>
      </c>
      <c r="C31" s="68">
        <v>4308</v>
      </c>
      <c r="D31" s="68">
        <v>1047</v>
      </c>
      <c r="E31" s="68">
        <v>1148</v>
      </c>
      <c r="F31" s="68">
        <v>-114</v>
      </c>
      <c r="J31" s="69" t="s">
        <v>110</v>
      </c>
      <c r="K31" s="70">
        <f t="shared" si="1"/>
        <v>0.6551094890510949</v>
      </c>
      <c r="L31" s="70">
        <f t="shared" si="1"/>
        <v>0.15921532846715328</v>
      </c>
      <c r="M31" s="70">
        <f t="shared" si="1"/>
        <v>0.1745742092457421</v>
      </c>
      <c r="N31" s="70">
        <f t="shared" si="1"/>
        <v>-1.7335766423357664E-2</v>
      </c>
    </row>
    <row r="32" spans="1:14" x14ac:dyDescent="0.2">
      <c r="A32" s="67" t="s">
        <v>112</v>
      </c>
      <c r="B32" s="71">
        <v>6710</v>
      </c>
      <c r="C32" s="71">
        <v>4349</v>
      </c>
      <c r="D32" s="71">
        <v>1076</v>
      </c>
      <c r="E32" s="71">
        <v>1193</v>
      </c>
      <c r="F32" s="71">
        <v>-105</v>
      </c>
      <c r="J32" s="69" t="s">
        <v>112</v>
      </c>
      <c r="K32" s="70">
        <f t="shared" si="1"/>
        <v>0.64813710879284647</v>
      </c>
      <c r="L32" s="70">
        <f t="shared" si="1"/>
        <v>0.16035767511177348</v>
      </c>
      <c r="M32" s="70">
        <f t="shared" si="1"/>
        <v>0.17779433681073026</v>
      </c>
      <c r="N32" s="70">
        <f t="shared" si="1"/>
        <v>-1.564828614008942E-2</v>
      </c>
    </row>
    <row r="33" spans="1:14" x14ac:dyDescent="0.2">
      <c r="A33" s="67" t="s">
        <v>114</v>
      </c>
      <c r="B33" s="68">
        <v>6878</v>
      </c>
      <c r="C33" s="68">
        <v>4453</v>
      </c>
      <c r="D33" s="68">
        <v>1118</v>
      </c>
      <c r="E33" s="68">
        <v>1239</v>
      </c>
      <c r="F33" s="68">
        <v>-51</v>
      </c>
      <c r="J33" s="69" t="s">
        <v>114</v>
      </c>
      <c r="K33" s="70">
        <f t="shared" si="1"/>
        <v>0.64742657749345744</v>
      </c>
      <c r="L33" s="70">
        <f t="shared" si="1"/>
        <v>0.16254725210817098</v>
      </c>
      <c r="M33" s="70">
        <f t="shared" si="1"/>
        <v>0.18013957545798198</v>
      </c>
      <c r="N33" s="70">
        <f t="shared" si="1"/>
        <v>-7.4149462052922359E-3</v>
      </c>
    </row>
    <row r="34" spans="1:14" x14ac:dyDescent="0.2">
      <c r="A34" s="67" t="s">
        <v>116</v>
      </c>
      <c r="B34" s="71">
        <v>6878</v>
      </c>
      <c r="C34" s="71">
        <v>4501</v>
      </c>
      <c r="D34" s="71">
        <v>1127</v>
      </c>
      <c r="E34" s="71">
        <v>1273</v>
      </c>
      <c r="F34" s="71">
        <v>-54</v>
      </c>
      <c r="J34" s="69" t="s">
        <v>116</v>
      </c>
      <c r="K34" s="70">
        <f t="shared" si="1"/>
        <v>0.65440535039255598</v>
      </c>
      <c r="L34" s="70">
        <f t="shared" si="1"/>
        <v>0.16385577202675197</v>
      </c>
      <c r="M34" s="70">
        <f t="shared" si="1"/>
        <v>0.18508287292817679</v>
      </c>
      <c r="N34" s="70">
        <f t="shared" si="1"/>
        <v>-7.8511195114858972E-3</v>
      </c>
    </row>
    <row r="35" spans="1:14" x14ac:dyDescent="0.2">
      <c r="A35" s="67" t="s">
        <v>118</v>
      </c>
      <c r="B35" s="68">
        <v>7114</v>
      </c>
      <c r="C35" s="68">
        <v>4578</v>
      </c>
      <c r="D35" s="68">
        <v>1142</v>
      </c>
      <c r="E35" s="68">
        <v>1301</v>
      </c>
      <c r="F35" s="68">
        <v>2</v>
      </c>
      <c r="J35" s="69" t="s">
        <v>118</v>
      </c>
      <c r="K35" s="70">
        <f t="shared" si="1"/>
        <v>0.64351982007309527</v>
      </c>
      <c r="L35" s="70">
        <f t="shared" si="1"/>
        <v>0.16052853528254146</v>
      </c>
      <c r="M35" s="70">
        <f t="shared" si="1"/>
        <v>0.18287883047511949</v>
      </c>
      <c r="N35" s="70">
        <f t="shared" si="1"/>
        <v>2.8113578858588698E-4</v>
      </c>
    </row>
    <row r="36" spans="1:14" x14ac:dyDescent="0.2">
      <c r="A36" s="67" t="s">
        <v>121</v>
      </c>
      <c r="B36" s="71">
        <v>7035</v>
      </c>
      <c r="C36" s="71">
        <v>4609</v>
      </c>
      <c r="D36" s="71">
        <v>1131</v>
      </c>
      <c r="E36" s="71">
        <v>1277</v>
      </c>
      <c r="F36" s="71">
        <v>-9</v>
      </c>
      <c r="J36" s="69" t="s">
        <v>121</v>
      </c>
      <c r="K36" s="70">
        <f t="shared" si="1"/>
        <v>0.65515280739161341</v>
      </c>
      <c r="L36" s="70">
        <f t="shared" si="1"/>
        <v>0.1607675906183369</v>
      </c>
      <c r="M36" s="70">
        <f t="shared" si="1"/>
        <v>0.18152096659559347</v>
      </c>
      <c r="N36" s="70">
        <f t="shared" si="1"/>
        <v>-1.2793176972281451E-3</v>
      </c>
    </row>
    <row r="37" spans="1:14" x14ac:dyDescent="0.2">
      <c r="A37" s="67" t="s">
        <v>127</v>
      </c>
      <c r="B37" s="68">
        <v>7130</v>
      </c>
      <c r="C37" s="68">
        <v>4706</v>
      </c>
      <c r="D37" s="68">
        <v>1189</v>
      </c>
      <c r="E37" s="68">
        <v>1283</v>
      </c>
      <c r="F37" s="68">
        <v>-22</v>
      </c>
      <c r="J37" s="69" t="s">
        <v>127</v>
      </c>
      <c r="K37" s="70">
        <f t="shared" si="1"/>
        <v>0.66002805049088364</v>
      </c>
      <c r="L37" s="70">
        <f t="shared" si="1"/>
        <v>0.16676016830294529</v>
      </c>
      <c r="M37" s="70">
        <f t="shared" si="1"/>
        <v>0.17994389901823282</v>
      </c>
      <c r="N37" s="70">
        <f t="shared" si="1"/>
        <v>-3.0855539971949507E-3</v>
      </c>
    </row>
    <row r="38" spans="1:14" x14ac:dyDescent="0.2">
      <c r="A38" s="67" t="s">
        <v>130</v>
      </c>
      <c r="B38" s="71">
        <v>7304</v>
      </c>
      <c r="C38" s="71">
        <v>4851</v>
      </c>
      <c r="D38" s="71">
        <v>1206</v>
      </c>
      <c r="E38" s="71">
        <v>1318</v>
      </c>
      <c r="F38" s="71">
        <v>-9</v>
      </c>
      <c r="J38" s="69" t="s">
        <v>130</v>
      </c>
      <c r="K38" s="70">
        <f t="shared" si="1"/>
        <v>0.66415662650602414</v>
      </c>
      <c r="L38" s="70">
        <f t="shared" si="1"/>
        <v>0.16511500547645125</v>
      </c>
      <c r="M38" s="70">
        <f t="shared" si="1"/>
        <v>0.18044906900328586</v>
      </c>
      <c r="N38" s="70">
        <f t="shared" si="1"/>
        <v>-1.2322015334063528E-3</v>
      </c>
    </row>
    <row r="39" spans="1:14" x14ac:dyDescent="0.2">
      <c r="A39" s="67" t="s">
        <v>133</v>
      </c>
      <c r="B39" s="68">
        <v>7378</v>
      </c>
      <c r="C39" s="68">
        <v>4822</v>
      </c>
      <c r="D39" s="68">
        <v>1217</v>
      </c>
      <c r="E39" s="68">
        <v>1317</v>
      </c>
      <c r="F39" s="68">
        <v>-30</v>
      </c>
      <c r="J39" s="69" t="s">
        <v>133</v>
      </c>
      <c r="K39" s="70">
        <f t="shared" si="1"/>
        <v>0.65356465166711841</v>
      </c>
      <c r="L39" s="70">
        <f t="shared" si="1"/>
        <v>0.16494985090810518</v>
      </c>
      <c r="M39" s="70">
        <f t="shared" si="1"/>
        <v>0.17850365952832745</v>
      </c>
      <c r="N39" s="70">
        <f t="shared" si="1"/>
        <v>-4.0661425860666848E-3</v>
      </c>
    </row>
    <row r="40" spans="1:14" x14ac:dyDescent="0.2">
      <c r="A40" s="67" t="s">
        <v>136</v>
      </c>
      <c r="B40" s="71">
        <v>7412</v>
      </c>
      <c r="C40" s="71">
        <v>4888</v>
      </c>
      <c r="D40" s="71">
        <v>1220</v>
      </c>
      <c r="E40" s="71">
        <v>1312</v>
      </c>
      <c r="F40" s="71">
        <v>-14</v>
      </c>
      <c r="J40" s="69" t="s">
        <v>136</v>
      </c>
      <c r="K40" s="70">
        <f t="shared" si="1"/>
        <v>0.65947112790070161</v>
      </c>
      <c r="L40" s="70">
        <f t="shared" si="1"/>
        <v>0.16459794927145169</v>
      </c>
      <c r="M40" s="70">
        <f t="shared" si="1"/>
        <v>0.17701025364274151</v>
      </c>
      <c r="N40" s="70">
        <f t="shared" si="1"/>
        <v>-1.8888289260658392E-3</v>
      </c>
    </row>
    <row r="41" spans="1:14" x14ac:dyDescent="0.2">
      <c r="A41" s="67" t="s">
        <v>139</v>
      </c>
      <c r="B41" s="68">
        <v>7363</v>
      </c>
      <c r="C41" s="68">
        <v>4954</v>
      </c>
      <c r="D41" s="68">
        <v>1178</v>
      </c>
      <c r="E41" s="68">
        <v>1242</v>
      </c>
      <c r="F41" s="68">
        <v>5</v>
      </c>
      <c r="J41" s="69" t="s">
        <v>139</v>
      </c>
      <c r="K41" s="70">
        <f t="shared" si="1"/>
        <v>0.67282357734619036</v>
      </c>
      <c r="L41" s="70">
        <f t="shared" si="1"/>
        <v>0.15998913486350672</v>
      </c>
      <c r="M41" s="70">
        <f t="shared" si="1"/>
        <v>0.16868124405812848</v>
      </c>
      <c r="N41" s="70">
        <f t="shared" si="1"/>
        <v>6.7907103082982475E-4</v>
      </c>
    </row>
    <row r="42" spans="1:14" x14ac:dyDescent="0.2">
      <c r="A42" s="67" t="s">
        <v>141</v>
      </c>
      <c r="B42" s="71">
        <v>7748</v>
      </c>
      <c r="C42" s="71">
        <v>5116</v>
      </c>
      <c r="D42" s="71">
        <v>1203</v>
      </c>
      <c r="E42" s="71">
        <v>1414</v>
      </c>
      <c r="F42" s="71">
        <v>-28</v>
      </c>
      <c r="J42" s="69" t="s">
        <v>141</v>
      </c>
      <c r="K42" s="70">
        <f t="shared" si="1"/>
        <v>0.66029943211151265</v>
      </c>
      <c r="L42" s="70">
        <f t="shared" si="1"/>
        <v>0.15526587506453279</v>
      </c>
      <c r="M42" s="70">
        <f t="shared" si="1"/>
        <v>0.18249870934434692</v>
      </c>
      <c r="N42" s="70">
        <f t="shared" si="1"/>
        <v>-3.6138358286009293E-3</v>
      </c>
    </row>
    <row r="43" spans="1:14" x14ac:dyDescent="0.2">
      <c r="A43" s="67" t="s">
        <v>144</v>
      </c>
      <c r="B43" s="68">
        <v>7868</v>
      </c>
      <c r="C43" s="68">
        <v>5193</v>
      </c>
      <c r="D43" s="68">
        <v>1231</v>
      </c>
      <c r="E43" s="68">
        <v>1457</v>
      </c>
      <c r="F43" s="68">
        <v>-46</v>
      </c>
      <c r="J43" s="69" t="s">
        <v>144</v>
      </c>
      <c r="K43" s="70">
        <f t="shared" si="1"/>
        <v>0.66001525165226238</v>
      </c>
      <c r="L43" s="70">
        <f t="shared" si="1"/>
        <v>0.15645653279105237</v>
      </c>
      <c r="M43" s="70">
        <f t="shared" si="1"/>
        <v>0.18518047788510422</v>
      </c>
      <c r="N43" s="70">
        <f t="shared" si="1"/>
        <v>-5.8464667005592276E-3</v>
      </c>
    </row>
    <row r="44" spans="1:14" x14ac:dyDescent="0.2">
      <c r="A44" s="67" t="s">
        <v>147</v>
      </c>
      <c r="B44" s="71">
        <v>8112</v>
      </c>
      <c r="C44" s="71">
        <v>5266</v>
      </c>
      <c r="D44" s="71">
        <v>1249</v>
      </c>
      <c r="E44" s="71">
        <v>1517</v>
      </c>
      <c r="F44" s="71">
        <v>-72</v>
      </c>
      <c r="J44" s="69" t="s">
        <v>147</v>
      </c>
      <c r="K44" s="70">
        <f t="shared" si="1"/>
        <v>0.6491617357001972</v>
      </c>
      <c r="L44" s="70">
        <f t="shared" si="1"/>
        <v>0.15396942800788954</v>
      </c>
      <c r="M44" s="70">
        <f t="shared" si="1"/>
        <v>0.1870069033530572</v>
      </c>
      <c r="N44" s="70">
        <f t="shared" si="1"/>
        <v>-8.8757396449704144E-3</v>
      </c>
    </row>
    <row r="45" spans="1:14" x14ac:dyDescent="0.2">
      <c r="A45" s="67" t="s">
        <v>150</v>
      </c>
      <c r="B45" s="68">
        <v>8143</v>
      </c>
      <c r="C45" s="68">
        <v>5350</v>
      </c>
      <c r="D45" s="68">
        <v>1267</v>
      </c>
      <c r="E45" s="68">
        <v>1600</v>
      </c>
      <c r="F45" s="68">
        <v>-165</v>
      </c>
      <c r="J45" s="69" t="s">
        <v>150</v>
      </c>
      <c r="K45" s="70">
        <f t="shared" si="1"/>
        <v>0.65700601743829057</v>
      </c>
      <c r="L45" s="70">
        <f t="shared" si="1"/>
        <v>0.15559376151295592</v>
      </c>
      <c r="M45" s="70">
        <f t="shared" si="1"/>
        <v>0.19648778091612429</v>
      </c>
      <c r="N45" s="70">
        <f t="shared" si="1"/>
        <v>-2.0262802406975318E-2</v>
      </c>
    </row>
    <row r="46" spans="1:14" x14ac:dyDescent="0.2">
      <c r="A46" s="67" t="s">
        <v>153</v>
      </c>
      <c r="B46" s="71">
        <v>8432</v>
      </c>
      <c r="C46" s="71">
        <v>5427</v>
      </c>
      <c r="D46" s="71">
        <v>1294</v>
      </c>
      <c r="E46" s="71">
        <v>1646</v>
      </c>
      <c r="F46" s="71">
        <v>-119</v>
      </c>
      <c r="J46" s="69" t="s">
        <v>153</v>
      </c>
      <c r="K46" s="70">
        <f t="shared" si="1"/>
        <v>0.64361954459203041</v>
      </c>
      <c r="L46" s="70">
        <f t="shared" si="1"/>
        <v>0.1534629981024668</v>
      </c>
      <c r="M46" s="70">
        <f t="shared" si="1"/>
        <v>0.19520872865275143</v>
      </c>
      <c r="N46" s="70">
        <f t="shared" si="1"/>
        <v>-1.4112903225806451E-2</v>
      </c>
    </row>
    <row r="47" spans="1:14" x14ac:dyDescent="0.2">
      <c r="A47" s="67" t="s">
        <v>155</v>
      </c>
      <c r="B47" s="68">
        <v>8616</v>
      </c>
      <c r="C47" s="68">
        <v>5549</v>
      </c>
      <c r="D47" s="68">
        <v>1316</v>
      </c>
      <c r="E47" s="68">
        <v>1680</v>
      </c>
      <c r="F47" s="68">
        <v>-160</v>
      </c>
      <c r="J47" s="69" t="s">
        <v>155</v>
      </c>
      <c r="K47" s="70">
        <f t="shared" si="1"/>
        <v>0.64403435468895076</v>
      </c>
      <c r="L47" s="70">
        <f t="shared" si="1"/>
        <v>0.15273909006499536</v>
      </c>
      <c r="M47" s="70">
        <f t="shared" si="1"/>
        <v>0.19498607242339833</v>
      </c>
      <c r="N47" s="70">
        <f t="shared" si="1"/>
        <v>-1.8570102135561744E-2</v>
      </c>
    </row>
    <row r="48" spans="1:14" x14ac:dyDescent="0.2">
      <c r="A48" s="67" t="s">
        <v>157</v>
      </c>
      <c r="B48" s="71">
        <v>8852</v>
      </c>
      <c r="C48" s="71">
        <v>5695</v>
      </c>
      <c r="D48" s="71">
        <v>1327</v>
      </c>
      <c r="E48" s="71">
        <v>1719</v>
      </c>
      <c r="F48" s="71">
        <v>-166</v>
      </c>
      <c r="J48" s="69" t="s">
        <v>157</v>
      </c>
      <c r="K48" s="70">
        <f t="shared" si="1"/>
        <v>0.64335743334839579</v>
      </c>
      <c r="L48" s="70">
        <f t="shared" si="1"/>
        <v>0.14990962494351559</v>
      </c>
      <c r="M48" s="70">
        <f t="shared" si="1"/>
        <v>0.19419340262087664</v>
      </c>
      <c r="N48" s="70">
        <f t="shared" si="1"/>
        <v>-1.8752824220515139E-2</v>
      </c>
    </row>
    <row r="49" spans="1:14" x14ac:dyDescent="0.2">
      <c r="A49" s="67" t="s">
        <v>159</v>
      </c>
      <c r="B49" s="68">
        <v>9018</v>
      </c>
      <c r="C49" s="68">
        <v>5765</v>
      </c>
      <c r="D49" s="68">
        <v>1391</v>
      </c>
      <c r="E49" s="68">
        <v>1754</v>
      </c>
      <c r="F49" s="68">
        <v>-77</v>
      </c>
      <c r="J49" s="69" t="s">
        <v>159</v>
      </c>
      <c r="K49" s="70">
        <f t="shared" si="1"/>
        <v>0.63927700155245071</v>
      </c>
      <c r="L49" s="70">
        <f t="shared" si="1"/>
        <v>0.15424706143269018</v>
      </c>
      <c r="M49" s="70">
        <f t="shared" si="1"/>
        <v>0.19449988911066757</v>
      </c>
      <c r="N49" s="70">
        <f t="shared" si="1"/>
        <v>-8.5384785983588386E-3</v>
      </c>
    </row>
    <row r="50" spans="1:14" x14ac:dyDescent="0.2">
      <c r="A50" s="67" t="s">
        <v>161</v>
      </c>
      <c r="B50" s="71">
        <v>9062</v>
      </c>
      <c r="C50" s="71">
        <v>5807</v>
      </c>
      <c r="D50" s="71">
        <v>1467</v>
      </c>
      <c r="E50" s="71">
        <v>1777</v>
      </c>
      <c r="F50" s="71">
        <v>-103</v>
      </c>
      <c r="J50" s="69" t="s">
        <v>161</v>
      </c>
      <c r="K50" s="70">
        <f t="shared" si="1"/>
        <v>0.6408077687044802</v>
      </c>
      <c r="L50" s="70">
        <f t="shared" si="1"/>
        <v>0.16188479364378724</v>
      </c>
      <c r="M50" s="70">
        <f t="shared" si="1"/>
        <v>0.19609357757669388</v>
      </c>
      <c r="N50" s="70">
        <f t="shared" si="1"/>
        <v>-1.1366144338998014E-2</v>
      </c>
    </row>
    <row r="51" spans="1:14" x14ac:dyDescent="0.2">
      <c r="A51" s="67" t="s">
        <v>163</v>
      </c>
      <c r="B51" s="68">
        <v>9283</v>
      </c>
      <c r="C51" s="68">
        <v>5934</v>
      </c>
      <c r="D51" s="68">
        <v>1496</v>
      </c>
      <c r="E51" s="68">
        <v>1796</v>
      </c>
      <c r="F51" s="68">
        <v>-98</v>
      </c>
      <c r="J51" s="69" t="s">
        <v>163</v>
      </c>
      <c r="K51" s="70">
        <f t="shared" si="1"/>
        <v>0.63923300657115156</v>
      </c>
      <c r="L51" s="70">
        <f t="shared" si="1"/>
        <v>0.16115479909512012</v>
      </c>
      <c r="M51" s="70">
        <f t="shared" si="1"/>
        <v>0.19347193795109341</v>
      </c>
      <c r="N51" s="70">
        <f t="shared" si="1"/>
        <v>-1.0556932026284606E-2</v>
      </c>
    </row>
    <row r="52" spans="1:14" x14ac:dyDescent="0.2">
      <c r="A52" s="67" t="s">
        <v>165</v>
      </c>
      <c r="B52" s="71">
        <v>9463</v>
      </c>
      <c r="C52" s="71">
        <v>6039</v>
      </c>
      <c r="D52" s="71">
        <v>1532</v>
      </c>
      <c r="E52" s="71">
        <v>1870</v>
      </c>
      <c r="F52" s="71">
        <v>-80</v>
      </c>
      <c r="J52" s="69" t="s">
        <v>165</v>
      </c>
      <c r="K52" s="70">
        <f t="shared" si="1"/>
        <v>0.63816971362147312</v>
      </c>
      <c r="L52" s="70">
        <f t="shared" si="1"/>
        <v>0.16189369121842967</v>
      </c>
      <c r="M52" s="70">
        <f t="shared" si="1"/>
        <v>0.19761175103032866</v>
      </c>
      <c r="N52" s="70">
        <f t="shared" si="1"/>
        <v>-8.4539786537038992E-3</v>
      </c>
    </row>
    <row r="53" spans="1:14" x14ac:dyDescent="0.2">
      <c r="A53" s="67" t="s">
        <v>167</v>
      </c>
      <c r="B53" s="68">
        <v>9606</v>
      </c>
      <c r="C53" s="68">
        <v>6143</v>
      </c>
      <c r="D53" s="68">
        <v>1541</v>
      </c>
      <c r="E53" s="68">
        <v>1873</v>
      </c>
      <c r="F53" s="68">
        <v>-100</v>
      </c>
      <c r="J53" s="69" t="s">
        <v>167</v>
      </c>
      <c r="K53" s="70">
        <f t="shared" si="1"/>
        <v>0.6394961482406829</v>
      </c>
      <c r="L53" s="70">
        <f t="shared" si="1"/>
        <v>0.16042057047678535</v>
      </c>
      <c r="M53" s="70">
        <f t="shared" si="1"/>
        <v>0.194982302727462</v>
      </c>
      <c r="N53" s="70">
        <f t="shared" si="1"/>
        <v>-1.0410160316468874E-2</v>
      </c>
    </row>
    <row r="54" spans="1:14" x14ac:dyDescent="0.2">
      <c r="A54" s="67" t="s">
        <v>169</v>
      </c>
      <c r="B54" s="71">
        <v>9774</v>
      </c>
      <c r="C54" s="71">
        <v>6261</v>
      </c>
      <c r="D54" s="71">
        <v>1607</v>
      </c>
      <c r="E54" s="71">
        <v>1890</v>
      </c>
      <c r="F54" s="71">
        <v>-74</v>
      </c>
      <c r="J54" s="69" t="s">
        <v>169</v>
      </c>
      <c r="K54" s="70">
        <f t="shared" si="1"/>
        <v>0.64057704112952729</v>
      </c>
      <c r="L54" s="70">
        <f t="shared" si="1"/>
        <v>0.1644157970124821</v>
      </c>
      <c r="M54" s="70">
        <f t="shared" si="1"/>
        <v>0.19337016574585636</v>
      </c>
      <c r="N54" s="70">
        <f t="shared" si="1"/>
        <v>-7.5711070186208311E-3</v>
      </c>
    </row>
    <row r="55" spans="1:14" x14ac:dyDescent="0.2">
      <c r="A55" s="67" t="s">
        <v>171</v>
      </c>
      <c r="B55" s="68">
        <v>9956</v>
      </c>
      <c r="C55" s="68">
        <v>6257</v>
      </c>
      <c r="D55" s="68">
        <v>1641</v>
      </c>
      <c r="E55" s="68">
        <v>1957</v>
      </c>
      <c r="F55" s="68">
        <v>-56</v>
      </c>
      <c r="J55" s="69" t="s">
        <v>171</v>
      </c>
      <c r="K55" s="70">
        <f t="shared" si="1"/>
        <v>0.62846524708718365</v>
      </c>
      <c r="L55" s="70">
        <f t="shared" si="1"/>
        <v>0.16482523101647248</v>
      </c>
      <c r="M55" s="70">
        <f t="shared" si="1"/>
        <v>0.1965648854961832</v>
      </c>
      <c r="N55" s="70">
        <f t="shared" si="1"/>
        <v>-5.6247488951386097E-3</v>
      </c>
    </row>
    <row r="56" spans="1:14" x14ac:dyDescent="0.2">
      <c r="A56" s="67" t="s">
        <v>173</v>
      </c>
      <c r="B56" s="71">
        <v>10058</v>
      </c>
      <c r="C56" s="71">
        <v>6357</v>
      </c>
      <c r="D56" s="71">
        <v>1675</v>
      </c>
      <c r="E56" s="71">
        <v>1967</v>
      </c>
      <c r="F56" s="71">
        <v>125</v>
      </c>
      <c r="J56" s="69" t="s">
        <v>173</v>
      </c>
      <c r="K56" s="70">
        <f t="shared" si="1"/>
        <v>0.6320342016305428</v>
      </c>
      <c r="L56" s="70">
        <f t="shared" si="1"/>
        <v>0.16653410220719825</v>
      </c>
      <c r="M56" s="70">
        <f t="shared" si="1"/>
        <v>0.19556571883078147</v>
      </c>
      <c r="N56" s="70">
        <f t="shared" si="1"/>
        <v>1.2427918075164048E-2</v>
      </c>
    </row>
    <row r="57" spans="1:14" x14ac:dyDescent="0.2">
      <c r="A57" s="67" t="s">
        <v>175</v>
      </c>
      <c r="B57" s="68">
        <v>10160</v>
      </c>
      <c r="C57" s="68">
        <v>6412</v>
      </c>
      <c r="D57" s="68">
        <v>1739</v>
      </c>
      <c r="E57" s="68">
        <v>2014</v>
      </c>
      <c r="F57" s="68">
        <v>-16</v>
      </c>
      <c r="J57" s="69" t="s">
        <v>175</v>
      </c>
      <c r="K57" s="70">
        <f t="shared" si="1"/>
        <v>0.63110236220472438</v>
      </c>
      <c r="L57" s="70">
        <f t="shared" si="1"/>
        <v>0.17116141732283466</v>
      </c>
      <c r="M57" s="70">
        <f t="shared" si="1"/>
        <v>0.19822834645669291</v>
      </c>
      <c r="N57" s="70">
        <f t="shared" si="1"/>
        <v>-1.5748031496062992E-3</v>
      </c>
    </row>
    <row r="58" spans="1:14" x14ac:dyDescent="0.2">
      <c r="A58" s="67" t="s">
        <v>177</v>
      </c>
      <c r="B58" s="71">
        <v>10415</v>
      </c>
      <c r="C58" s="71">
        <v>6511</v>
      </c>
      <c r="D58" s="71">
        <v>1758</v>
      </c>
      <c r="E58" s="71">
        <v>2124</v>
      </c>
      <c r="F58" s="71">
        <v>-74</v>
      </c>
      <c r="J58" s="69" t="s">
        <v>177</v>
      </c>
      <c r="K58" s="70">
        <f t="shared" si="1"/>
        <v>0.62515602496399425</v>
      </c>
      <c r="L58" s="70">
        <f t="shared" si="1"/>
        <v>0.16879500720115218</v>
      </c>
      <c r="M58" s="70">
        <f t="shared" si="1"/>
        <v>0.20393662986077774</v>
      </c>
      <c r="N58" s="70">
        <f t="shared" si="1"/>
        <v>-7.1051368218915025E-3</v>
      </c>
    </row>
    <row r="59" spans="1:14" x14ac:dyDescent="0.2">
      <c r="A59" s="67" t="s">
        <v>179</v>
      </c>
      <c r="B59" s="68">
        <v>10487</v>
      </c>
      <c r="C59" s="68">
        <v>6696</v>
      </c>
      <c r="D59" s="68">
        <v>1788</v>
      </c>
      <c r="E59" s="68">
        <v>2102</v>
      </c>
      <c r="F59" s="68">
        <v>-75</v>
      </c>
      <c r="J59" s="69" t="s">
        <v>179</v>
      </c>
      <c r="K59" s="70">
        <f t="shared" si="1"/>
        <v>0.63850481548583959</v>
      </c>
      <c r="L59" s="70">
        <f t="shared" si="1"/>
        <v>0.17049680556879945</v>
      </c>
      <c r="M59" s="70">
        <f t="shared" si="1"/>
        <v>0.20043863831410316</v>
      </c>
      <c r="N59" s="70">
        <f t="shared" si="1"/>
        <v>-7.1517116429865545E-3</v>
      </c>
    </row>
    <row r="60" spans="1:14" x14ac:dyDescent="0.2">
      <c r="A60" s="67" t="s">
        <v>181</v>
      </c>
      <c r="B60" s="71">
        <v>10622</v>
      </c>
      <c r="C60" s="71">
        <v>6849</v>
      </c>
      <c r="D60" s="71">
        <v>1835</v>
      </c>
      <c r="E60" s="71">
        <v>2096</v>
      </c>
      <c r="F60" s="71">
        <v>-330</v>
      </c>
      <c r="J60" s="69" t="s">
        <v>181</v>
      </c>
      <c r="K60" s="70">
        <f t="shared" si="1"/>
        <v>0.64479382413858033</v>
      </c>
      <c r="L60" s="70">
        <f t="shared" si="1"/>
        <v>0.17275466013933347</v>
      </c>
      <c r="M60" s="70">
        <f t="shared" si="1"/>
        <v>0.19732630389757108</v>
      </c>
      <c r="N60" s="70">
        <f t="shared" si="1"/>
        <v>-3.1067595556392394E-2</v>
      </c>
    </row>
    <row r="61" spans="1:14" x14ac:dyDescent="0.2">
      <c r="A61" s="67" t="s">
        <v>183</v>
      </c>
      <c r="B61" s="68">
        <v>11101</v>
      </c>
      <c r="C61" s="68">
        <v>7136</v>
      </c>
      <c r="D61" s="68">
        <v>1885</v>
      </c>
      <c r="E61" s="68">
        <v>2273</v>
      </c>
      <c r="F61" s="68">
        <v>-154</v>
      </c>
      <c r="J61" s="69" t="s">
        <v>183</v>
      </c>
      <c r="K61" s="70">
        <f t="shared" si="1"/>
        <v>0.6428249707233582</v>
      </c>
      <c r="L61" s="70">
        <f t="shared" si="1"/>
        <v>0.16980452211512476</v>
      </c>
      <c r="M61" s="70">
        <f t="shared" si="1"/>
        <v>0.20475632825871543</v>
      </c>
      <c r="N61" s="70">
        <f t="shared" si="1"/>
        <v>-1.3872624087920006E-2</v>
      </c>
    </row>
    <row r="62" spans="1:14" x14ac:dyDescent="0.2">
      <c r="A62" s="67" t="s">
        <v>185</v>
      </c>
      <c r="B62" s="71">
        <v>11234</v>
      </c>
      <c r="C62" s="71">
        <v>7000</v>
      </c>
      <c r="D62" s="71">
        <v>1890</v>
      </c>
      <c r="E62" s="71">
        <v>2319</v>
      </c>
      <c r="F62" s="71">
        <v>-153</v>
      </c>
      <c r="J62" s="69" t="s">
        <v>185</v>
      </c>
      <c r="K62" s="70">
        <f t="shared" si="1"/>
        <v>0.62310842086523055</v>
      </c>
      <c r="L62" s="70">
        <f t="shared" si="1"/>
        <v>0.16823927363361224</v>
      </c>
      <c r="M62" s="70">
        <f t="shared" si="1"/>
        <v>0.20642691828378137</v>
      </c>
      <c r="N62" s="70">
        <f t="shared" si="1"/>
        <v>-1.3619369770340039E-2</v>
      </c>
    </row>
    <row r="63" spans="1:14" x14ac:dyDescent="0.2">
      <c r="A63" s="67" t="s">
        <v>187</v>
      </c>
      <c r="B63" s="68">
        <v>11589</v>
      </c>
      <c r="C63" s="68">
        <v>7192</v>
      </c>
      <c r="D63" s="68">
        <v>1926</v>
      </c>
      <c r="E63" s="68">
        <v>2404</v>
      </c>
      <c r="F63" s="68">
        <v>-76</v>
      </c>
      <c r="J63" s="69" t="s">
        <v>187</v>
      </c>
      <c r="K63" s="70">
        <f t="shared" si="1"/>
        <v>0.62058848908447661</v>
      </c>
      <c r="L63" s="70">
        <f t="shared" si="1"/>
        <v>0.16619207869531452</v>
      </c>
      <c r="M63" s="70">
        <f t="shared" si="1"/>
        <v>0.20743808784191906</v>
      </c>
      <c r="N63" s="70">
        <f t="shared" si="1"/>
        <v>-6.5579428768659936E-3</v>
      </c>
    </row>
    <row r="64" spans="1:14" x14ac:dyDescent="0.2">
      <c r="A64" s="67" t="s">
        <v>189</v>
      </c>
      <c r="B64" s="71">
        <v>11885</v>
      </c>
      <c r="C64" s="71">
        <v>7376</v>
      </c>
      <c r="D64" s="71">
        <v>1931</v>
      </c>
      <c r="E64" s="71">
        <v>2552</v>
      </c>
      <c r="F64" s="71">
        <v>-54</v>
      </c>
      <c r="J64" s="69" t="s">
        <v>189</v>
      </c>
      <c r="K64" s="70">
        <f t="shared" si="1"/>
        <v>0.62061421960454355</v>
      </c>
      <c r="L64" s="70">
        <f t="shared" si="1"/>
        <v>0.16247370635254524</v>
      </c>
      <c r="M64" s="70">
        <f t="shared" si="1"/>
        <v>0.21472444257467396</v>
      </c>
      <c r="N64" s="70">
        <f t="shared" si="1"/>
        <v>-4.5435422801851071E-3</v>
      </c>
    </row>
    <row r="65" spans="1:14" x14ac:dyDescent="0.2">
      <c r="A65" s="67" t="s">
        <v>191</v>
      </c>
      <c r="B65" s="68">
        <v>12092</v>
      </c>
      <c r="C65" s="68">
        <v>7511</v>
      </c>
      <c r="D65" s="68">
        <v>1975</v>
      </c>
      <c r="E65" s="68">
        <v>2389</v>
      </c>
      <c r="F65" s="68">
        <v>-88</v>
      </c>
      <c r="J65" s="69" t="s">
        <v>191</v>
      </c>
      <c r="K65" s="70">
        <f t="shared" si="1"/>
        <v>0.62115448230234871</v>
      </c>
      <c r="L65" s="70">
        <f t="shared" si="1"/>
        <v>0.16333112801852465</v>
      </c>
      <c r="M65" s="70">
        <f t="shared" si="1"/>
        <v>0.19756864042342046</v>
      </c>
      <c r="N65" s="70">
        <f t="shared" si="1"/>
        <v>-7.277538868673503E-3</v>
      </c>
    </row>
    <row r="66" spans="1:14" x14ac:dyDescent="0.2">
      <c r="A66" s="67" t="s">
        <v>193</v>
      </c>
      <c r="B66" s="71">
        <v>12274</v>
      </c>
      <c r="C66" s="71">
        <v>7608</v>
      </c>
      <c r="D66" s="71">
        <v>2000</v>
      </c>
      <c r="E66" s="71">
        <v>2456</v>
      </c>
      <c r="F66" s="71">
        <v>17</v>
      </c>
      <c r="J66" s="69" t="s">
        <v>193</v>
      </c>
      <c r="K66" s="70">
        <f t="shared" si="1"/>
        <v>0.61984683069903856</v>
      </c>
      <c r="L66" s="70">
        <f t="shared" si="1"/>
        <v>0.16294606485253382</v>
      </c>
      <c r="M66" s="70">
        <f t="shared" si="1"/>
        <v>0.20009776763891152</v>
      </c>
      <c r="N66" s="70">
        <f t="shared" si="1"/>
        <v>1.3850415512465374E-3</v>
      </c>
    </row>
    <row r="67" spans="1:14" x14ac:dyDescent="0.2">
      <c r="A67" s="67" t="s">
        <v>195</v>
      </c>
      <c r="B67" s="68">
        <v>12545</v>
      </c>
      <c r="C67" s="68">
        <v>7678</v>
      </c>
      <c r="D67" s="68">
        <v>2045</v>
      </c>
      <c r="E67" s="68">
        <v>2609</v>
      </c>
      <c r="F67" s="68">
        <v>121</v>
      </c>
      <c r="J67" s="69" t="s">
        <v>195</v>
      </c>
      <c r="K67" s="70">
        <f t="shared" si="1"/>
        <v>0.61203666799521717</v>
      </c>
      <c r="L67" s="70">
        <f t="shared" si="1"/>
        <v>0.16301315265045835</v>
      </c>
      <c r="M67" s="70">
        <f t="shared" si="1"/>
        <v>0.20797130330809088</v>
      </c>
      <c r="N67" s="70">
        <f t="shared" si="1"/>
        <v>9.6452770027899565E-3</v>
      </c>
    </row>
    <row r="68" spans="1:14" x14ac:dyDescent="0.2">
      <c r="A68" s="67" t="s">
        <v>197</v>
      </c>
      <c r="B68" s="71">
        <v>12874</v>
      </c>
      <c r="C68" s="71">
        <v>7903</v>
      </c>
      <c r="D68" s="71">
        <v>2094</v>
      </c>
      <c r="E68" s="71">
        <v>2722</v>
      </c>
      <c r="F68" s="71">
        <v>49</v>
      </c>
      <c r="J68" s="69" t="s">
        <v>197</v>
      </c>
      <c r="K68" s="70">
        <f t="shared" si="1"/>
        <v>0.61387292216871214</v>
      </c>
      <c r="L68" s="70">
        <f t="shared" si="1"/>
        <v>0.16265340997359018</v>
      </c>
      <c r="M68" s="70">
        <f t="shared" si="1"/>
        <v>0.21143389777846824</v>
      </c>
      <c r="N68" s="70">
        <f t="shared" si="1"/>
        <v>3.8061208637564081E-3</v>
      </c>
    </row>
    <row r="69" spans="1:14" x14ac:dyDescent="0.2">
      <c r="A69" s="67" t="s">
        <v>199</v>
      </c>
      <c r="B69" s="68">
        <v>13228</v>
      </c>
      <c r="C69" s="68">
        <v>8080</v>
      </c>
      <c r="D69" s="68">
        <v>2132</v>
      </c>
      <c r="E69" s="68">
        <v>2768</v>
      </c>
      <c r="F69" s="68">
        <v>199</v>
      </c>
      <c r="J69" s="69" t="s">
        <v>199</v>
      </c>
      <c r="K69" s="70">
        <f t="shared" si="1"/>
        <v>0.61082552162080439</v>
      </c>
      <c r="L69" s="70">
        <f t="shared" si="1"/>
        <v>0.16117326882370728</v>
      </c>
      <c r="M69" s="70">
        <f t="shared" si="1"/>
        <v>0.20925309948593893</v>
      </c>
      <c r="N69" s="70">
        <f t="shared" si="1"/>
        <v>1.5043846386452979E-2</v>
      </c>
    </row>
    <row r="70" spans="1:14" x14ac:dyDescent="0.2">
      <c r="A70" s="67" t="s">
        <v>200</v>
      </c>
      <c r="B70" s="71">
        <v>13806</v>
      </c>
      <c r="C70" s="71">
        <v>8286</v>
      </c>
      <c r="D70" s="71">
        <v>2280</v>
      </c>
      <c r="E70" s="71">
        <v>3068</v>
      </c>
      <c r="F70" s="71">
        <v>26</v>
      </c>
      <c r="J70" s="69" t="s">
        <v>200</v>
      </c>
      <c r="K70" s="70">
        <f t="shared" si="1"/>
        <v>0.60017383746197306</v>
      </c>
      <c r="L70" s="70">
        <f t="shared" si="1"/>
        <v>0.16514558887440242</v>
      </c>
      <c r="M70" s="70">
        <f t="shared" si="1"/>
        <v>0.22222222222222221</v>
      </c>
      <c r="N70" s="70">
        <f t="shared" si="1"/>
        <v>1.8832391713747645E-3</v>
      </c>
    </row>
    <row r="71" spans="1:14" x14ac:dyDescent="0.2">
      <c r="A71" s="67" t="s">
        <v>201</v>
      </c>
      <c r="B71" s="68">
        <v>14258</v>
      </c>
      <c r="C71" s="68">
        <v>8540</v>
      </c>
      <c r="D71" s="68">
        <v>2347</v>
      </c>
      <c r="E71" s="68">
        <v>3160</v>
      </c>
      <c r="F71" s="68">
        <v>1</v>
      </c>
      <c r="J71" s="69" t="s">
        <v>201</v>
      </c>
      <c r="K71" s="70">
        <f t="shared" si="1"/>
        <v>0.59896198625333141</v>
      </c>
      <c r="L71" s="70">
        <f t="shared" si="1"/>
        <v>0.16460934212372003</v>
      </c>
      <c r="M71" s="70">
        <f t="shared" si="1"/>
        <v>0.22162996212652547</v>
      </c>
      <c r="N71" s="70">
        <f t="shared" si="1"/>
        <v>7.0136063964090339E-5</v>
      </c>
    </row>
    <row r="72" spans="1:14" x14ac:dyDescent="0.2">
      <c r="A72" s="67" t="s">
        <v>202</v>
      </c>
      <c r="B72" s="71">
        <v>14765</v>
      </c>
      <c r="C72" s="71">
        <v>8791</v>
      </c>
      <c r="D72" s="71">
        <v>2402</v>
      </c>
      <c r="E72" s="71">
        <v>3303</v>
      </c>
      <c r="F72" s="71">
        <v>123</v>
      </c>
      <c r="J72" s="69" t="s">
        <v>202</v>
      </c>
      <c r="K72" s="70">
        <f t="shared" si="1"/>
        <v>0.59539451405350496</v>
      </c>
      <c r="L72" s="70">
        <f t="shared" si="1"/>
        <v>0.16268201828648832</v>
      </c>
      <c r="M72" s="70">
        <f t="shared" si="1"/>
        <v>0.22370470707754825</v>
      </c>
      <c r="N72" s="70">
        <f t="shared" si="1"/>
        <v>8.33051134439553E-3</v>
      </c>
    </row>
    <row r="73" spans="1:14" x14ac:dyDescent="0.2">
      <c r="A73" s="67" t="s">
        <v>203</v>
      </c>
      <c r="B73" s="68">
        <v>14992</v>
      </c>
      <c r="C73" s="68">
        <v>9005</v>
      </c>
      <c r="D73" s="68">
        <v>2449</v>
      </c>
      <c r="E73" s="68">
        <v>3214</v>
      </c>
      <c r="F73" s="68">
        <v>80</v>
      </c>
      <c r="J73" s="69" t="s">
        <v>203</v>
      </c>
      <c r="K73" s="70">
        <f t="shared" si="1"/>
        <v>0.60065368196371394</v>
      </c>
      <c r="L73" s="70">
        <f t="shared" si="1"/>
        <v>0.16335378868729988</v>
      </c>
      <c r="M73" s="70">
        <f t="shared" si="1"/>
        <v>0.21438100320170758</v>
      </c>
      <c r="N73" s="70">
        <f t="shared" si="1"/>
        <v>5.3361792956243331E-3</v>
      </c>
    </row>
    <row r="74" spans="1:14" x14ac:dyDescent="0.2">
      <c r="A74" s="67" t="s">
        <v>204</v>
      </c>
      <c r="B74" s="71">
        <v>15499</v>
      </c>
      <c r="C74" s="71">
        <v>9379</v>
      </c>
      <c r="D74" s="71">
        <v>2599</v>
      </c>
      <c r="E74" s="71">
        <v>3411</v>
      </c>
      <c r="F74" s="71">
        <v>156</v>
      </c>
      <c r="J74" s="69" t="s">
        <v>204</v>
      </c>
      <c r="K74" s="70">
        <f t="shared" ref="K74:N137" si="2">C74/$B74</f>
        <v>0.60513581521388482</v>
      </c>
      <c r="L74" s="70">
        <f t="shared" si="2"/>
        <v>0.16768823795083554</v>
      </c>
      <c r="M74" s="70">
        <f t="shared" si="2"/>
        <v>0.22007871475579069</v>
      </c>
      <c r="N74" s="70">
        <f t="shared" si="2"/>
        <v>1.0065165494548035E-2</v>
      </c>
    </row>
    <row r="75" spans="1:14" x14ac:dyDescent="0.2">
      <c r="A75" s="67" t="s">
        <v>205</v>
      </c>
      <c r="B75" s="68">
        <v>15996</v>
      </c>
      <c r="C75" s="68">
        <v>9635</v>
      </c>
      <c r="D75" s="68">
        <v>2675</v>
      </c>
      <c r="E75" s="68">
        <v>3543</v>
      </c>
      <c r="F75" s="68">
        <v>280</v>
      </c>
      <c r="J75" s="69" t="s">
        <v>205</v>
      </c>
      <c r="K75" s="70">
        <f t="shared" si="2"/>
        <v>0.60233808452113025</v>
      </c>
      <c r="L75" s="70">
        <f t="shared" si="2"/>
        <v>0.16722930732683169</v>
      </c>
      <c r="M75" s="70">
        <f t="shared" si="2"/>
        <v>0.22149287321830458</v>
      </c>
      <c r="N75" s="70">
        <f t="shared" si="2"/>
        <v>1.7504376094023506E-2</v>
      </c>
    </row>
    <row r="76" spans="1:14" x14ac:dyDescent="0.2">
      <c r="A76" s="67" t="s">
        <v>206</v>
      </c>
      <c r="B76" s="71">
        <v>16398</v>
      </c>
      <c r="C76" s="71">
        <v>9879</v>
      </c>
      <c r="D76" s="71">
        <v>2735</v>
      </c>
      <c r="E76" s="71">
        <v>3661</v>
      </c>
      <c r="F76" s="71">
        <v>206</v>
      </c>
      <c r="J76" s="69" t="s">
        <v>206</v>
      </c>
      <c r="K76" s="70">
        <f t="shared" si="2"/>
        <v>0.60245151847786316</v>
      </c>
      <c r="L76" s="70">
        <f t="shared" si="2"/>
        <v>0.1667886327600927</v>
      </c>
      <c r="M76" s="70">
        <f t="shared" si="2"/>
        <v>0.22325893401634345</v>
      </c>
      <c r="N76" s="70">
        <f t="shared" si="2"/>
        <v>1.2562507622880839E-2</v>
      </c>
    </row>
    <row r="77" spans="1:14" x14ac:dyDescent="0.2">
      <c r="A77" s="67" t="s">
        <v>207</v>
      </c>
      <c r="B77" s="68">
        <v>16596</v>
      </c>
      <c r="C77" s="68">
        <v>10216</v>
      </c>
      <c r="D77" s="68">
        <v>2858</v>
      </c>
      <c r="E77" s="68">
        <v>3624</v>
      </c>
      <c r="F77" s="68">
        <v>52</v>
      </c>
      <c r="J77" s="69" t="s">
        <v>207</v>
      </c>
      <c r="K77" s="70">
        <f t="shared" si="2"/>
        <v>0.61557001687153534</v>
      </c>
      <c r="L77" s="70">
        <f t="shared" si="2"/>
        <v>0.17221017112557244</v>
      </c>
      <c r="M77" s="70">
        <f t="shared" si="2"/>
        <v>0.21836587129428778</v>
      </c>
      <c r="N77" s="70">
        <f t="shared" si="2"/>
        <v>3.1332851289467343E-3</v>
      </c>
    </row>
    <row r="78" spans="1:14" x14ac:dyDescent="0.2">
      <c r="A78" s="67" t="s">
        <v>208</v>
      </c>
      <c r="B78" s="71">
        <v>17383</v>
      </c>
      <c r="C78" s="71">
        <v>10560</v>
      </c>
      <c r="D78" s="71">
        <v>2907</v>
      </c>
      <c r="E78" s="71">
        <v>3810</v>
      </c>
      <c r="F78" s="71">
        <v>62</v>
      </c>
      <c r="J78" s="69" t="s">
        <v>208</v>
      </c>
      <c r="K78" s="70">
        <f t="shared" si="2"/>
        <v>0.6074900765115343</v>
      </c>
      <c r="L78" s="70">
        <f t="shared" si="2"/>
        <v>0.1672323534487718</v>
      </c>
      <c r="M78" s="70">
        <f t="shared" si="2"/>
        <v>0.21917965828683197</v>
      </c>
      <c r="N78" s="70">
        <f t="shared" si="2"/>
        <v>3.5667031007305988E-3</v>
      </c>
    </row>
    <row r="79" spans="1:14" x14ac:dyDescent="0.2">
      <c r="A79" s="67" t="s">
        <v>209</v>
      </c>
      <c r="B79" s="68">
        <v>17753</v>
      </c>
      <c r="C79" s="68">
        <v>10953</v>
      </c>
      <c r="D79" s="68">
        <v>3023</v>
      </c>
      <c r="E79" s="68">
        <v>3919</v>
      </c>
      <c r="F79" s="68">
        <v>-193</v>
      </c>
      <c r="J79" s="69" t="s">
        <v>209</v>
      </c>
      <c r="K79" s="70">
        <f t="shared" si="2"/>
        <v>0.6169661465667774</v>
      </c>
      <c r="L79" s="70">
        <f t="shared" si="2"/>
        <v>0.17028107925421054</v>
      </c>
      <c r="M79" s="70">
        <f t="shared" si="2"/>
        <v>0.22075142229482342</v>
      </c>
      <c r="N79" s="70">
        <f t="shared" si="2"/>
        <v>-1.0871402016560582E-2</v>
      </c>
    </row>
    <row r="80" spans="1:14" x14ac:dyDescent="0.2">
      <c r="A80" s="67" t="s">
        <v>210</v>
      </c>
      <c r="B80" s="71">
        <v>18821</v>
      </c>
      <c r="C80" s="71">
        <v>11429</v>
      </c>
      <c r="D80" s="71">
        <v>3150</v>
      </c>
      <c r="E80" s="71">
        <v>4093</v>
      </c>
      <c r="F80" s="71">
        <v>-47</v>
      </c>
      <c r="J80" s="69" t="s">
        <v>210</v>
      </c>
      <c r="K80" s="70">
        <f t="shared" si="2"/>
        <v>0.60724722384570429</v>
      </c>
      <c r="L80" s="70">
        <f t="shared" si="2"/>
        <v>0.16736623983847829</v>
      </c>
      <c r="M80" s="70">
        <f t="shared" si="2"/>
        <v>0.21746984751075926</v>
      </c>
      <c r="N80" s="70">
        <f t="shared" si="2"/>
        <v>-2.4972105626693587E-3</v>
      </c>
    </row>
    <row r="81" spans="1:14" x14ac:dyDescent="0.2">
      <c r="A81" s="67" t="s">
        <v>211</v>
      </c>
      <c r="B81" s="68">
        <v>20040</v>
      </c>
      <c r="C81" s="68">
        <v>12083</v>
      </c>
      <c r="D81" s="68">
        <v>3266</v>
      </c>
      <c r="E81" s="68">
        <v>4518</v>
      </c>
      <c r="F81" s="68">
        <v>-256</v>
      </c>
      <c r="J81" s="69" t="s">
        <v>211</v>
      </c>
      <c r="K81" s="70">
        <f t="shared" si="2"/>
        <v>0.60294411177644713</v>
      </c>
      <c r="L81" s="70">
        <f t="shared" si="2"/>
        <v>0.16297405189620759</v>
      </c>
      <c r="M81" s="70">
        <f t="shared" si="2"/>
        <v>0.22544910179640718</v>
      </c>
      <c r="N81" s="70">
        <f t="shared" si="2"/>
        <v>-1.277445109780439E-2</v>
      </c>
    </row>
    <row r="82" spans="1:14" x14ac:dyDescent="0.2">
      <c r="A82" s="67" t="s">
        <v>212</v>
      </c>
      <c r="B82" s="71">
        <v>19862</v>
      </c>
      <c r="C82" s="71">
        <v>12168</v>
      </c>
      <c r="D82" s="71">
        <v>3340</v>
      </c>
      <c r="E82" s="71">
        <v>4517</v>
      </c>
      <c r="F82" s="71">
        <v>-294</v>
      </c>
      <c r="J82" s="69" t="s">
        <v>212</v>
      </c>
      <c r="K82" s="70">
        <f t="shared" si="2"/>
        <v>0.61262712717752488</v>
      </c>
      <c r="L82" s="70">
        <f t="shared" si="2"/>
        <v>0.168160306112174</v>
      </c>
      <c r="M82" s="70">
        <f t="shared" si="2"/>
        <v>0.22741919242775149</v>
      </c>
      <c r="N82" s="70">
        <f t="shared" si="2"/>
        <v>-1.4802134729634478E-2</v>
      </c>
    </row>
    <row r="83" spans="1:14" x14ac:dyDescent="0.2">
      <c r="A83" s="67" t="s">
        <v>213</v>
      </c>
      <c r="B83" s="68">
        <v>20547</v>
      </c>
      <c r="C83" s="68">
        <v>12542</v>
      </c>
      <c r="D83" s="68">
        <v>3486</v>
      </c>
      <c r="E83" s="68">
        <v>4667</v>
      </c>
      <c r="F83" s="68">
        <v>-489</v>
      </c>
      <c r="J83" s="69" t="s">
        <v>213</v>
      </c>
      <c r="K83" s="70">
        <f t="shared" si="2"/>
        <v>0.61040541198228448</v>
      </c>
      <c r="L83" s="70">
        <f t="shared" si="2"/>
        <v>0.16965980435100014</v>
      </c>
      <c r="M83" s="70">
        <f t="shared" si="2"/>
        <v>0.2271377816712902</v>
      </c>
      <c r="N83" s="70">
        <f t="shared" si="2"/>
        <v>-2.3799094758358886E-2</v>
      </c>
    </row>
    <row r="84" spans="1:14" x14ac:dyDescent="0.2">
      <c r="A84" s="67" t="s">
        <v>214</v>
      </c>
      <c r="B84" s="71">
        <v>21297</v>
      </c>
      <c r="C84" s="71">
        <v>13036</v>
      </c>
      <c r="D84" s="71">
        <v>3590</v>
      </c>
      <c r="E84" s="71">
        <v>4945</v>
      </c>
      <c r="F84" s="71">
        <v>-754</v>
      </c>
      <c r="J84" s="69" t="s">
        <v>214</v>
      </c>
      <c r="K84" s="70">
        <f t="shared" si="2"/>
        <v>0.61210499131333052</v>
      </c>
      <c r="L84" s="70">
        <f t="shared" si="2"/>
        <v>0.16856834295910222</v>
      </c>
      <c r="M84" s="70">
        <f t="shared" si="2"/>
        <v>0.232192327557872</v>
      </c>
      <c r="N84" s="70">
        <f t="shared" si="2"/>
        <v>-3.5404047518429828E-2</v>
      </c>
    </row>
    <row r="85" spans="1:14" x14ac:dyDescent="0.2">
      <c r="A85" s="67" t="s">
        <v>215</v>
      </c>
      <c r="B85" s="68">
        <v>21119</v>
      </c>
      <c r="C85" s="68">
        <v>13500</v>
      </c>
      <c r="D85" s="68">
        <v>3777</v>
      </c>
      <c r="E85" s="68">
        <v>5109</v>
      </c>
      <c r="F85" s="68">
        <v>-995</v>
      </c>
      <c r="J85" s="69" t="s">
        <v>215</v>
      </c>
      <c r="K85" s="70">
        <f t="shared" si="2"/>
        <v>0.63923481225436807</v>
      </c>
      <c r="L85" s="70">
        <f t="shared" si="2"/>
        <v>0.17884369525072211</v>
      </c>
      <c r="M85" s="70">
        <f t="shared" si="2"/>
        <v>0.24191486339315307</v>
      </c>
      <c r="N85" s="70">
        <f t="shared" si="2"/>
        <v>-4.711397319948861E-2</v>
      </c>
    </row>
    <row r="86" spans="1:14" x14ac:dyDescent="0.2">
      <c r="A86" s="67" t="s">
        <v>216</v>
      </c>
      <c r="B86" s="71">
        <v>22634</v>
      </c>
      <c r="C86" s="71">
        <v>14129</v>
      </c>
      <c r="D86" s="71">
        <v>4011</v>
      </c>
      <c r="E86" s="71">
        <v>5093</v>
      </c>
      <c r="F86" s="71">
        <v>-1137</v>
      </c>
      <c r="J86" s="69" t="s">
        <v>216</v>
      </c>
      <c r="K86" s="70">
        <f t="shared" si="2"/>
        <v>0.62423787222762217</v>
      </c>
      <c r="L86" s="70">
        <f t="shared" si="2"/>
        <v>0.17721127507289919</v>
      </c>
      <c r="M86" s="70">
        <f t="shared" si="2"/>
        <v>0.22501546346204826</v>
      </c>
      <c r="N86" s="70">
        <f t="shared" si="2"/>
        <v>-5.023416099673058E-2</v>
      </c>
    </row>
    <row r="87" spans="1:14" x14ac:dyDescent="0.2">
      <c r="A87" s="67" t="s">
        <v>217</v>
      </c>
      <c r="B87" s="68">
        <v>23880</v>
      </c>
      <c r="C87" s="68">
        <v>14880</v>
      </c>
      <c r="D87" s="68">
        <v>4418</v>
      </c>
      <c r="E87" s="68">
        <v>5346</v>
      </c>
      <c r="F87" s="68">
        <v>-976</v>
      </c>
      <c r="J87" s="69" t="s">
        <v>217</v>
      </c>
      <c r="K87" s="70">
        <f t="shared" si="2"/>
        <v>0.62311557788944727</v>
      </c>
      <c r="L87" s="70">
        <f t="shared" si="2"/>
        <v>0.18500837520938024</v>
      </c>
      <c r="M87" s="70">
        <f t="shared" si="2"/>
        <v>0.22386934673366835</v>
      </c>
      <c r="N87" s="70">
        <f t="shared" si="2"/>
        <v>-4.0871021775544386E-2</v>
      </c>
    </row>
    <row r="88" spans="1:14" x14ac:dyDescent="0.2">
      <c r="A88" s="67" t="s">
        <v>218</v>
      </c>
      <c r="B88" s="71">
        <v>24979</v>
      </c>
      <c r="C88" s="71">
        <v>15746</v>
      </c>
      <c r="D88" s="71">
        <v>4860</v>
      </c>
      <c r="E88" s="71">
        <v>5566</v>
      </c>
      <c r="F88" s="71">
        <v>-991</v>
      </c>
      <c r="J88" s="69" t="s">
        <v>218</v>
      </c>
      <c r="K88" s="70">
        <f t="shared" si="2"/>
        <v>0.63036951038872657</v>
      </c>
      <c r="L88" s="70">
        <f t="shared" si="2"/>
        <v>0.19456343328395853</v>
      </c>
      <c r="M88" s="70">
        <f t="shared" si="2"/>
        <v>0.22282717482685455</v>
      </c>
      <c r="N88" s="70">
        <f t="shared" si="2"/>
        <v>-3.9673325593498537E-2</v>
      </c>
    </row>
    <row r="89" spans="1:14" x14ac:dyDescent="0.2">
      <c r="A89" s="67" t="s">
        <v>219</v>
      </c>
      <c r="B89" s="68">
        <v>26799</v>
      </c>
      <c r="C89" s="68">
        <v>16776</v>
      </c>
      <c r="D89" s="68">
        <v>5549</v>
      </c>
      <c r="E89" s="68">
        <v>5552</v>
      </c>
      <c r="F89" s="68">
        <v>-525</v>
      </c>
      <c r="J89" s="69" t="s">
        <v>219</v>
      </c>
      <c r="K89" s="70">
        <f t="shared" si="2"/>
        <v>0.62599350722041869</v>
      </c>
      <c r="L89" s="70">
        <f t="shared" si="2"/>
        <v>0.20705996492406434</v>
      </c>
      <c r="M89" s="70">
        <f t="shared" si="2"/>
        <v>0.20717190939960448</v>
      </c>
      <c r="N89" s="70">
        <f t="shared" si="2"/>
        <v>-1.9590283219523115E-2</v>
      </c>
    </row>
    <row r="90" spans="1:14" x14ac:dyDescent="0.2">
      <c r="A90" s="67" t="s">
        <v>220</v>
      </c>
      <c r="B90" s="71">
        <v>28112</v>
      </c>
      <c r="C90" s="71">
        <v>17719</v>
      </c>
      <c r="D90" s="71">
        <v>5688</v>
      </c>
      <c r="E90" s="71">
        <v>5853</v>
      </c>
      <c r="F90" s="71">
        <v>-295</v>
      </c>
      <c r="J90" s="69" t="s">
        <v>220</v>
      </c>
      <c r="K90" s="70">
        <f t="shared" si="2"/>
        <v>0.63030022766078542</v>
      </c>
      <c r="L90" s="70">
        <f t="shared" si="2"/>
        <v>0.20233352305065452</v>
      </c>
      <c r="M90" s="70">
        <f t="shared" si="2"/>
        <v>0.20820290267501423</v>
      </c>
      <c r="N90" s="70">
        <f t="shared" si="2"/>
        <v>-1.0493739328400684E-2</v>
      </c>
    </row>
    <row r="91" spans="1:14" x14ac:dyDescent="0.2">
      <c r="A91" s="67" t="s">
        <v>221</v>
      </c>
      <c r="B91" s="68">
        <v>29242</v>
      </c>
      <c r="C91" s="68">
        <v>18241</v>
      </c>
      <c r="D91" s="68">
        <v>6043</v>
      </c>
      <c r="E91" s="68">
        <v>6106</v>
      </c>
      <c r="F91" s="68">
        <v>-669</v>
      </c>
      <c r="J91" s="69" t="s">
        <v>221</v>
      </c>
      <c r="K91" s="70">
        <f t="shared" si="2"/>
        <v>0.62379454209698382</v>
      </c>
      <c r="L91" s="70">
        <f t="shared" si="2"/>
        <v>0.20665481157239587</v>
      </c>
      <c r="M91" s="70">
        <f t="shared" si="2"/>
        <v>0.20880924697353123</v>
      </c>
      <c r="N91" s="70">
        <f t="shared" si="2"/>
        <v>-2.2878052116818277E-2</v>
      </c>
    </row>
    <row r="92" spans="1:14" x14ac:dyDescent="0.2">
      <c r="A92" s="67" t="s">
        <v>222</v>
      </c>
      <c r="B92" s="71">
        <v>30874</v>
      </c>
      <c r="C92" s="71">
        <v>19012</v>
      </c>
      <c r="D92" s="71">
        <v>6314</v>
      </c>
      <c r="E92" s="71">
        <v>6107</v>
      </c>
      <c r="F92" s="71">
        <v>-226</v>
      </c>
      <c r="J92" s="69" t="s">
        <v>222</v>
      </c>
      <c r="K92" s="70">
        <f t="shared" si="2"/>
        <v>0.61579322407203474</v>
      </c>
      <c r="L92" s="70">
        <f t="shared" si="2"/>
        <v>0.20450864805337823</v>
      </c>
      <c r="M92" s="70">
        <f t="shared" si="2"/>
        <v>0.19780397745675973</v>
      </c>
      <c r="N92" s="70">
        <f t="shared" si="2"/>
        <v>-7.3200751441342233E-3</v>
      </c>
    </row>
    <row r="93" spans="1:14" x14ac:dyDescent="0.2">
      <c r="A93" s="67" t="s">
        <v>223</v>
      </c>
      <c r="B93" s="68">
        <v>32430</v>
      </c>
      <c r="C93" s="68">
        <v>19900</v>
      </c>
      <c r="D93" s="68">
        <v>6553</v>
      </c>
      <c r="E93" s="68">
        <v>6466</v>
      </c>
      <c r="F93" s="68">
        <v>98</v>
      </c>
      <c r="J93" s="69" t="s">
        <v>223</v>
      </c>
      <c r="K93" s="70">
        <f t="shared" si="2"/>
        <v>0.61362935553499842</v>
      </c>
      <c r="L93" s="70">
        <f t="shared" si="2"/>
        <v>0.20206598828245451</v>
      </c>
      <c r="M93" s="70">
        <f t="shared" si="2"/>
        <v>0.19938328707986433</v>
      </c>
      <c r="N93" s="70">
        <f t="shared" si="2"/>
        <v>3.0218933086648167E-3</v>
      </c>
    </row>
    <row r="94" spans="1:14" x14ac:dyDescent="0.2">
      <c r="A94" s="67" t="s">
        <v>224</v>
      </c>
      <c r="B94" s="71">
        <v>33299</v>
      </c>
      <c r="C94" s="71">
        <v>20520</v>
      </c>
      <c r="D94" s="71">
        <v>6899</v>
      </c>
      <c r="E94" s="71">
        <v>6655</v>
      </c>
      <c r="F94" s="71">
        <v>-446</v>
      </c>
      <c r="J94" s="69" t="s">
        <v>224</v>
      </c>
      <c r="K94" s="70">
        <f t="shared" si="2"/>
        <v>0.61623472176341632</v>
      </c>
      <c r="L94" s="70">
        <f t="shared" si="2"/>
        <v>0.2071833989008679</v>
      </c>
      <c r="M94" s="70">
        <f t="shared" si="2"/>
        <v>0.19985585152707289</v>
      </c>
      <c r="N94" s="70">
        <f t="shared" si="2"/>
        <v>-1.3393795609477762E-2</v>
      </c>
    </row>
    <row r="95" spans="1:14" x14ac:dyDescent="0.2">
      <c r="A95" s="67" t="s">
        <v>225</v>
      </c>
      <c r="B95" s="68">
        <v>34523</v>
      </c>
      <c r="C95" s="68">
        <v>21273</v>
      </c>
      <c r="D95" s="68">
        <v>7012</v>
      </c>
      <c r="E95" s="68">
        <v>6829</v>
      </c>
      <c r="F95" s="68">
        <v>-528</v>
      </c>
      <c r="J95" s="69" t="s">
        <v>225</v>
      </c>
      <c r="K95" s="70">
        <f t="shared" si="2"/>
        <v>0.61619789705413786</v>
      </c>
      <c r="L95" s="70">
        <f t="shared" si="2"/>
        <v>0.20311096949859514</v>
      </c>
      <c r="M95" s="70">
        <f t="shared" si="2"/>
        <v>0.19781015554847492</v>
      </c>
      <c r="N95" s="70">
        <f t="shared" si="2"/>
        <v>-1.5294151724936998E-2</v>
      </c>
    </row>
    <row r="96" spans="1:14" x14ac:dyDescent="0.2">
      <c r="A96" s="67" t="s">
        <v>226</v>
      </c>
      <c r="B96" s="71">
        <v>36649</v>
      </c>
      <c r="C96" s="71">
        <v>22424</v>
      </c>
      <c r="D96" s="71">
        <v>7133</v>
      </c>
      <c r="E96" s="71">
        <v>7126</v>
      </c>
      <c r="F96" s="71">
        <v>-388</v>
      </c>
      <c r="J96" s="69" t="s">
        <v>226</v>
      </c>
      <c r="K96" s="70">
        <f t="shared" si="2"/>
        <v>0.61185844088515373</v>
      </c>
      <c r="L96" s="70">
        <f t="shared" si="2"/>
        <v>0.19463013997653414</v>
      </c>
      <c r="M96" s="70">
        <f t="shared" si="2"/>
        <v>0.1944391388578133</v>
      </c>
      <c r="N96" s="70">
        <f t="shared" si="2"/>
        <v>-1.0586919151955032E-2</v>
      </c>
    </row>
    <row r="97" spans="1:14" x14ac:dyDescent="0.2">
      <c r="A97" s="67" t="s">
        <v>227</v>
      </c>
      <c r="B97" s="68">
        <v>38007</v>
      </c>
      <c r="C97" s="68">
        <v>23017</v>
      </c>
      <c r="D97" s="68">
        <v>7212</v>
      </c>
      <c r="E97" s="68">
        <v>7022</v>
      </c>
      <c r="F97" s="68">
        <v>-147</v>
      </c>
      <c r="J97" s="69" t="s">
        <v>227</v>
      </c>
      <c r="K97" s="70">
        <f t="shared" si="2"/>
        <v>0.60559896861104534</v>
      </c>
      <c r="L97" s="70">
        <f t="shared" si="2"/>
        <v>0.18975451890441233</v>
      </c>
      <c r="M97" s="70">
        <f t="shared" si="2"/>
        <v>0.18475543978740758</v>
      </c>
      <c r="N97" s="70">
        <f t="shared" si="2"/>
        <v>-3.8677085799984213E-3</v>
      </c>
    </row>
    <row r="98" spans="1:14" x14ac:dyDescent="0.2">
      <c r="A98" s="67" t="s">
        <v>228</v>
      </c>
      <c r="B98" s="71">
        <v>39205</v>
      </c>
      <c r="C98" s="71">
        <v>23714</v>
      </c>
      <c r="D98" s="71">
        <v>7479</v>
      </c>
      <c r="E98" s="71">
        <v>7595</v>
      </c>
      <c r="F98" s="71">
        <v>-19</v>
      </c>
      <c r="J98" s="69" t="s">
        <v>228</v>
      </c>
      <c r="K98" s="70">
        <f t="shared" si="2"/>
        <v>0.60487182757301361</v>
      </c>
      <c r="L98" s="70">
        <f t="shared" si="2"/>
        <v>0.19076648386685371</v>
      </c>
      <c r="M98" s="70">
        <f t="shared" si="2"/>
        <v>0.19372529014156359</v>
      </c>
      <c r="N98" s="70">
        <f t="shared" si="2"/>
        <v>-4.846320622369596E-4</v>
      </c>
    </row>
    <row r="99" spans="1:14" x14ac:dyDescent="0.2">
      <c r="A99" s="67" t="s">
        <v>229</v>
      </c>
      <c r="B99" s="68">
        <v>40298</v>
      </c>
      <c r="C99" s="68">
        <v>24433</v>
      </c>
      <c r="D99" s="68">
        <v>7615</v>
      </c>
      <c r="E99" s="68">
        <v>7873</v>
      </c>
      <c r="F99" s="68">
        <v>717</v>
      </c>
      <c r="J99" s="69" t="s">
        <v>229</v>
      </c>
      <c r="K99" s="70">
        <f t="shared" si="2"/>
        <v>0.60630800536006746</v>
      </c>
      <c r="L99" s="70">
        <f t="shared" si="2"/>
        <v>0.18896719440170728</v>
      </c>
      <c r="M99" s="70">
        <f t="shared" si="2"/>
        <v>0.19536949724552086</v>
      </c>
      <c r="N99" s="70">
        <f t="shared" si="2"/>
        <v>1.7792446275249393E-2</v>
      </c>
    </row>
    <row r="100" spans="1:14" x14ac:dyDescent="0.2">
      <c r="A100" s="67" t="s">
        <v>230</v>
      </c>
      <c r="B100" s="71">
        <v>42121</v>
      </c>
      <c r="C100" s="71">
        <v>25358</v>
      </c>
      <c r="D100" s="71">
        <v>7761</v>
      </c>
      <c r="E100" s="71">
        <v>8396</v>
      </c>
      <c r="F100" s="71">
        <v>646</v>
      </c>
      <c r="J100" s="69" t="s">
        <v>230</v>
      </c>
      <c r="K100" s="70">
        <f t="shared" si="2"/>
        <v>0.60202749222478102</v>
      </c>
      <c r="L100" s="70">
        <f t="shared" si="2"/>
        <v>0.1842548847368296</v>
      </c>
      <c r="M100" s="70">
        <f t="shared" si="2"/>
        <v>0.19933050022554069</v>
      </c>
      <c r="N100" s="70">
        <f t="shared" si="2"/>
        <v>1.5336767883003727E-2</v>
      </c>
    </row>
    <row r="101" spans="1:14" x14ac:dyDescent="0.2">
      <c r="A101" s="67" t="s">
        <v>231</v>
      </c>
      <c r="B101" s="68">
        <v>44092</v>
      </c>
      <c r="C101" s="68">
        <v>26786</v>
      </c>
      <c r="D101" s="68">
        <v>8147</v>
      </c>
      <c r="E101" s="68">
        <v>8778</v>
      </c>
      <c r="F101" s="68">
        <v>384</v>
      </c>
      <c r="J101" s="69" t="s">
        <v>231</v>
      </c>
      <c r="K101" s="70">
        <f t="shared" si="2"/>
        <v>0.60750249478363427</v>
      </c>
      <c r="L101" s="70">
        <f t="shared" si="2"/>
        <v>0.18477274789077383</v>
      </c>
      <c r="M101" s="70">
        <f t="shared" si="2"/>
        <v>0.19908373401070489</v>
      </c>
      <c r="N101" s="70">
        <f t="shared" si="2"/>
        <v>8.7090628685475829E-3</v>
      </c>
    </row>
    <row r="102" spans="1:14" x14ac:dyDescent="0.2">
      <c r="A102" s="67" t="s">
        <v>232</v>
      </c>
      <c r="B102" s="71">
        <v>45856</v>
      </c>
      <c r="C102" s="71">
        <v>27326</v>
      </c>
      <c r="D102" s="71">
        <v>8373</v>
      </c>
      <c r="E102" s="71">
        <v>9095</v>
      </c>
      <c r="F102" s="71">
        <v>745</v>
      </c>
      <c r="J102" s="69" t="s">
        <v>232</v>
      </c>
      <c r="K102" s="70">
        <f t="shared" si="2"/>
        <v>0.59590893230983955</v>
      </c>
      <c r="L102" s="70">
        <f t="shared" si="2"/>
        <v>0.18259333565945568</v>
      </c>
      <c r="M102" s="70">
        <f t="shared" si="2"/>
        <v>0.19833827634333567</v>
      </c>
      <c r="N102" s="70">
        <f t="shared" si="2"/>
        <v>1.6246510816468947E-2</v>
      </c>
    </row>
    <row r="103" spans="1:14" x14ac:dyDescent="0.2">
      <c r="A103" s="67" t="s">
        <v>233</v>
      </c>
      <c r="B103" s="68">
        <v>47154</v>
      </c>
      <c r="C103" s="68">
        <v>28446</v>
      </c>
      <c r="D103" s="68">
        <v>8589</v>
      </c>
      <c r="E103" s="68">
        <v>9431</v>
      </c>
      <c r="F103" s="68">
        <v>532</v>
      </c>
      <c r="J103" s="69" t="s">
        <v>233</v>
      </c>
      <c r="K103" s="70">
        <f t="shared" si="2"/>
        <v>0.60325741188446369</v>
      </c>
      <c r="L103" s="70">
        <f t="shared" si="2"/>
        <v>0.18214785596131824</v>
      </c>
      <c r="M103" s="70">
        <f t="shared" si="2"/>
        <v>0.20000424142172457</v>
      </c>
      <c r="N103" s="70">
        <f t="shared" si="2"/>
        <v>1.1282181787335114E-2</v>
      </c>
    </row>
    <row r="104" spans="1:14" x14ac:dyDescent="0.2">
      <c r="A104" s="67" t="s">
        <v>234</v>
      </c>
      <c r="B104" s="71">
        <v>48858</v>
      </c>
      <c r="C104" s="71">
        <v>29227</v>
      </c>
      <c r="D104" s="71">
        <v>8903</v>
      </c>
      <c r="E104" s="71">
        <v>9758</v>
      </c>
      <c r="F104" s="71">
        <v>761</v>
      </c>
      <c r="J104" s="69" t="s">
        <v>234</v>
      </c>
      <c r="K104" s="70">
        <f t="shared" si="2"/>
        <v>0.59820295550370461</v>
      </c>
      <c r="L104" s="70">
        <f t="shared" si="2"/>
        <v>0.1822219493225265</v>
      </c>
      <c r="M104" s="70">
        <f t="shared" si="2"/>
        <v>0.19972164231036882</v>
      </c>
      <c r="N104" s="70">
        <f t="shared" si="2"/>
        <v>1.5575750133038602E-2</v>
      </c>
    </row>
    <row r="105" spans="1:14" x14ac:dyDescent="0.2">
      <c r="A105" s="67" t="s">
        <v>235</v>
      </c>
      <c r="B105" s="68">
        <v>50402</v>
      </c>
      <c r="C105" s="68">
        <v>30569</v>
      </c>
      <c r="D105" s="68">
        <v>9095</v>
      </c>
      <c r="E105" s="68">
        <v>10297</v>
      </c>
      <c r="F105" s="68">
        <v>-477</v>
      </c>
      <c r="J105" s="69" t="s">
        <v>235</v>
      </c>
      <c r="K105" s="70">
        <f t="shared" si="2"/>
        <v>0.6065037101702313</v>
      </c>
      <c r="L105" s="70">
        <f t="shared" si="2"/>
        <v>0.18044918852426492</v>
      </c>
      <c r="M105" s="70">
        <f t="shared" si="2"/>
        <v>0.20429744851394785</v>
      </c>
      <c r="N105" s="70">
        <f t="shared" si="2"/>
        <v>-9.4639101622951468E-3</v>
      </c>
    </row>
    <row r="106" spans="1:14" x14ac:dyDescent="0.2">
      <c r="A106" s="67" t="s">
        <v>236</v>
      </c>
      <c r="B106" s="71">
        <v>53904</v>
      </c>
      <c r="C106" s="71">
        <v>33003</v>
      </c>
      <c r="D106" s="71">
        <v>9618</v>
      </c>
      <c r="E106" s="71">
        <v>11162</v>
      </c>
      <c r="F106" s="71">
        <v>471</v>
      </c>
      <c r="J106" s="69" t="s">
        <v>236</v>
      </c>
      <c r="K106" s="70">
        <f t="shared" si="2"/>
        <v>0.61225512021371331</v>
      </c>
      <c r="L106" s="70">
        <f t="shared" si="2"/>
        <v>0.17842831700801426</v>
      </c>
      <c r="M106" s="70">
        <f t="shared" si="2"/>
        <v>0.20707183140397745</v>
      </c>
      <c r="N106" s="70">
        <f t="shared" si="2"/>
        <v>8.7377560106856635E-3</v>
      </c>
    </row>
    <row r="107" spans="1:14" x14ac:dyDescent="0.2">
      <c r="A107" s="67" t="s">
        <v>237</v>
      </c>
      <c r="B107" s="68">
        <v>56698</v>
      </c>
      <c r="C107" s="68">
        <v>33835</v>
      </c>
      <c r="D107" s="68">
        <v>10103</v>
      </c>
      <c r="E107" s="68">
        <v>11864</v>
      </c>
      <c r="F107" s="68">
        <v>558</v>
      </c>
      <c r="J107" s="69" t="s">
        <v>237</v>
      </c>
      <c r="K107" s="70">
        <f t="shared" si="2"/>
        <v>0.59675826307806268</v>
      </c>
      <c r="L107" s="70">
        <f t="shared" si="2"/>
        <v>0.17818970686796712</v>
      </c>
      <c r="M107" s="70">
        <f t="shared" si="2"/>
        <v>0.20924900349218667</v>
      </c>
      <c r="N107" s="70">
        <f t="shared" si="2"/>
        <v>9.8416169882535546E-3</v>
      </c>
    </row>
    <row r="108" spans="1:14" x14ac:dyDescent="0.2">
      <c r="A108" s="67" t="s">
        <v>238</v>
      </c>
      <c r="B108" s="71">
        <v>59717</v>
      </c>
      <c r="C108" s="71">
        <v>35742</v>
      </c>
      <c r="D108" s="71">
        <v>10629</v>
      </c>
      <c r="E108" s="71">
        <v>12684</v>
      </c>
      <c r="F108" s="71">
        <v>403</v>
      </c>
      <c r="J108" s="69" t="s">
        <v>238</v>
      </c>
      <c r="K108" s="70">
        <f t="shared" si="2"/>
        <v>0.59852303364201154</v>
      </c>
      <c r="L108" s="70">
        <f t="shared" si="2"/>
        <v>0.17798951722290135</v>
      </c>
      <c r="M108" s="70">
        <f t="shared" si="2"/>
        <v>0.21240182862501467</v>
      </c>
      <c r="N108" s="70">
        <f t="shared" si="2"/>
        <v>6.7484970778840195E-3</v>
      </c>
    </row>
    <row r="109" spans="1:14" x14ac:dyDescent="0.2">
      <c r="A109" s="67" t="s">
        <v>239</v>
      </c>
      <c r="B109" s="68">
        <v>62025</v>
      </c>
      <c r="C109" s="68">
        <v>37775</v>
      </c>
      <c r="D109" s="68">
        <v>11340</v>
      </c>
      <c r="E109" s="68">
        <v>12520</v>
      </c>
      <c r="F109" s="68">
        <v>574</v>
      </c>
      <c r="J109" s="69" t="s">
        <v>239</v>
      </c>
      <c r="K109" s="70">
        <f t="shared" si="2"/>
        <v>0.60902861749294634</v>
      </c>
      <c r="L109" s="70">
        <f t="shared" si="2"/>
        <v>0.18282950423216446</v>
      </c>
      <c r="M109" s="70">
        <f t="shared" si="2"/>
        <v>0.20185409109230149</v>
      </c>
      <c r="N109" s="70">
        <f t="shared" si="2"/>
        <v>9.2543329302700525E-3</v>
      </c>
    </row>
    <row r="110" spans="1:14" x14ac:dyDescent="0.2">
      <c r="A110" s="67" t="s">
        <v>240</v>
      </c>
      <c r="B110" s="71">
        <v>63624</v>
      </c>
      <c r="C110" s="71">
        <v>38147</v>
      </c>
      <c r="D110" s="71">
        <v>11980</v>
      </c>
      <c r="E110" s="71">
        <v>12891</v>
      </c>
      <c r="F110" s="71">
        <v>705</v>
      </c>
      <c r="J110" s="69" t="s">
        <v>240</v>
      </c>
      <c r="K110" s="70">
        <f t="shared" si="2"/>
        <v>0.5995693449012951</v>
      </c>
      <c r="L110" s="70">
        <f t="shared" si="2"/>
        <v>0.18829372563812397</v>
      </c>
      <c r="M110" s="70">
        <f t="shared" si="2"/>
        <v>0.20261222180309318</v>
      </c>
      <c r="N110" s="70">
        <f t="shared" si="2"/>
        <v>1.1080724254998115E-2</v>
      </c>
    </row>
    <row r="111" spans="1:14" x14ac:dyDescent="0.2">
      <c r="A111" s="67" t="s">
        <v>241</v>
      </c>
      <c r="B111" s="68">
        <v>65948</v>
      </c>
      <c r="C111" s="68">
        <v>39523</v>
      </c>
      <c r="D111" s="68">
        <v>12831</v>
      </c>
      <c r="E111" s="68">
        <v>13182</v>
      </c>
      <c r="F111" s="68">
        <v>1884</v>
      </c>
      <c r="J111" s="69" t="s">
        <v>241</v>
      </c>
      <c r="K111" s="70">
        <f t="shared" si="2"/>
        <v>0.59930551343482741</v>
      </c>
      <c r="L111" s="70">
        <f t="shared" si="2"/>
        <v>0.19456238248316857</v>
      </c>
      <c r="M111" s="70">
        <f t="shared" si="2"/>
        <v>0.19988475768787531</v>
      </c>
      <c r="N111" s="70">
        <f t="shared" si="2"/>
        <v>2.8567962637229331E-2</v>
      </c>
    </row>
    <row r="112" spans="1:14" x14ac:dyDescent="0.2">
      <c r="A112" s="67" t="s">
        <v>242</v>
      </c>
      <c r="B112" s="71">
        <v>68066</v>
      </c>
      <c r="C112" s="71">
        <v>40469</v>
      </c>
      <c r="D112" s="71">
        <v>13382</v>
      </c>
      <c r="E112" s="71">
        <v>13450</v>
      </c>
      <c r="F112" s="71">
        <v>2244</v>
      </c>
      <c r="J112" s="69" t="s">
        <v>242</v>
      </c>
      <c r="K112" s="70">
        <f t="shared" si="2"/>
        <v>0.59455528457673434</v>
      </c>
      <c r="L112" s="70">
        <f t="shared" si="2"/>
        <v>0.19660329680016456</v>
      </c>
      <c r="M112" s="70">
        <f t="shared" si="2"/>
        <v>0.19760232715305734</v>
      </c>
      <c r="N112" s="70">
        <f t="shared" si="2"/>
        <v>3.2968001645461757E-2</v>
      </c>
    </row>
    <row r="113" spans="1:14" x14ac:dyDescent="0.2">
      <c r="A113" s="67" t="s">
        <v>243</v>
      </c>
      <c r="B113" s="68">
        <v>69863</v>
      </c>
      <c r="C113" s="68">
        <v>42239</v>
      </c>
      <c r="D113" s="68">
        <v>13477</v>
      </c>
      <c r="E113" s="68">
        <v>13049</v>
      </c>
      <c r="F113" s="68">
        <v>2851</v>
      </c>
      <c r="J113" s="69" t="s">
        <v>243</v>
      </c>
      <c r="K113" s="70">
        <f t="shared" si="2"/>
        <v>0.60459756952893517</v>
      </c>
      <c r="L113" s="70">
        <f t="shared" si="2"/>
        <v>0.19290611625610124</v>
      </c>
      <c r="M113" s="70">
        <f t="shared" si="2"/>
        <v>0.18677984054506677</v>
      </c>
      <c r="N113" s="70">
        <f t="shared" si="2"/>
        <v>4.0808439374203802E-2</v>
      </c>
    </row>
    <row r="114" spans="1:14" x14ac:dyDescent="0.2">
      <c r="A114" s="67" t="s">
        <v>244</v>
      </c>
      <c r="B114" s="71">
        <v>71249</v>
      </c>
      <c r="C114" s="71">
        <v>43374</v>
      </c>
      <c r="D114" s="71">
        <v>13907</v>
      </c>
      <c r="E114" s="71">
        <v>13461</v>
      </c>
      <c r="F114" s="71">
        <v>2238</v>
      </c>
      <c r="J114" s="69" t="s">
        <v>244</v>
      </c>
      <c r="K114" s="70">
        <f t="shared" si="2"/>
        <v>0.6087664388272116</v>
      </c>
      <c r="L114" s="70">
        <f t="shared" si="2"/>
        <v>0.19518870440286881</v>
      </c>
      <c r="M114" s="70">
        <f t="shared" si="2"/>
        <v>0.1889289674241042</v>
      </c>
      <c r="N114" s="70">
        <f t="shared" si="2"/>
        <v>3.1410967171469073E-2</v>
      </c>
    </row>
    <row r="115" spans="1:14" x14ac:dyDescent="0.2">
      <c r="A115" s="67" t="s">
        <v>245</v>
      </c>
      <c r="B115" s="68">
        <v>73221</v>
      </c>
      <c r="C115" s="68">
        <v>44432</v>
      </c>
      <c r="D115" s="68">
        <v>14226</v>
      </c>
      <c r="E115" s="68">
        <v>13746</v>
      </c>
      <c r="F115" s="68">
        <v>1075</v>
      </c>
      <c r="J115" s="69" t="s">
        <v>245</v>
      </c>
      <c r="K115" s="70">
        <f t="shared" si="2"/>
        <v>0.60682044768577326</v>
      </c>
      <c r="L115" s="70">
        <f t="shared" si="2"/>
        <v>0.19428852378416028</v>
      </c>
      <c r="M115" s="70">
        <f t="shared" si="2"/>
        <v>0.1877330274101692</v>
      </c>
      <c r="N115" s="70">
        <f t="shared" si="2"/>
        <v>1.4681580420917497E-2</v>
      </c>
    </row>
    <row r="116" spans="1:14" x14ac:dyDescent="0.2">
      <c r="A116" s="67" t="s">
        <v>246</v>
      </c>
      <c r="B116" s="71">
        <v>75507</v>
      </c>
      <c r="C116" s="71">
        <v>45815</v>
      </c>
      <c r="D116" s="71">
        <v>14303</v>
      </c>
      <c r="E116" s="71">
        <v>13922</v>
      </c>
      <c r="F116" s="71">
        <v>1438</v>
      </c>
      <c r="J116" s="69" t="s">
        <v>246</v>
      </c>
      <c r="K116" s="70">
        <f t="shared" si="2"/>
        <v>0.60676493570132572</v>
      </c>
      <c r="L116" s="70">
        <f t="shared" si="2"/>
        <v>0.18942614592024581</v>
      </c>
      <c r="M116" s="70">
        <f t="shared" si="2"/>
        <v>0.18438025613519277</v>
      </c>
      <c r="N116" s="70">
        <f t="shared" si="2"/>
        <v>1.904459189214245E-2</v>
      </c>
    </row>
    <row r="117" spans="1:14" x14ac:dyDescent="0.2">
      <c r="A117" s="67" t="s">
        <v>247</v>
      </c>
      <c r="B117" s="68">
        <v>77381</v>
      </c>
      <c r="C117" s="68">
        <v>46981</v>
      </c>
      <c r="D117" s="68">
        <v>14854</v>
      </c>
      <c r="E117" s="68">
        <v>13901</v>
      </c>
      <c r="F117" s="68">
        <v>1409</v>
      </c>
      <c r="J117" s="69" t="s">
        <v>247</v>
      </c>
      <c r="K117" s="70">
        <f t="shared" si="2"/>
        <v>0.60713870329925956</v>
      </c>
      <c r="L117" s="70">
        <f t="shared" si="2"/>
        <v>0.19195926648660525</v>
      </c>
      <c r="M117" s="70">
        <f t="shared" si="2"/>
        <v>0.17964358175779585</v>
      </c>
      <c r="N117" s="70">
        <f t="shared" si="2"/>
        <v>1.8208604179320506E-2</v>
      </c>
    </row>
    <row r="118" spans="1:14" x14ac:dyDescent="0.2">
      <c r="A118" s="67" t="s">
        <v>248</v>
      </c>
      <c r="B118" s="71">
        <v>78901</v>
      </c>
      <c r="C118" s="71">
        <v>47727</v>
      </c>
      <c r="D118" s="71">
        <v>15270</v>
      </c>
      <c r="E118" s="71">
        <v>14647</v>
      </c>
      <c r="F118" s="71">
        <v>975</v>
      </c>
      <c r="J118" s="69" t="s">
        <v>248</v>
      </c>
      <c r="K118" s="70">
        <f t="shared" si="2"/>
        <v>0.60489727633363333</v>
      </c>
      <c r="L118" s="70">
        <f t="shared" si="2"/>
        <v>0.19353366877479372</v>
      </c>
      <c r="M118" s="70">
        <f t="shared" si="2"/>
        <v>0.18563769787455164</v>
      </c>
      <c r="N118" s="70">
        <f t="shared" si="2"/>
        <v>1.235725782943182E-2</v>
      </c>
    </row>
    <row r="119" spans="1:14" x14ac:dyDescent="0.2">
      <c r="A119" s="67" t="s">
        <v>249</v>
      </c>
      <c r="B119" s="68">
        <v>80348</v>
      </c>
      <c r="C119" s="68">
        <v>49081</v>
      </c>
      <c r="D119" s="68">
        <v>15244</v>
      </c>
      <c r="E119" s="68">
        <v>15192</v>
      </c>
      <c r="F119" s="68">
        <v>1377</v>
      </c>
      <c r="J119" s="69" t="s">
        <v>249</v>
      </c>
      <c r="K119" s="70">
        <f t="shared" si="2"/>
        <v>0.61085527953402696</v>
      </c>
      <c r="L119" s="70">
        <f t="shared" si="2"/>
        <v>0.18972469756558968</v>
      </c>
      <c r="M119" s="70">
        <f t="shared" si="2"/>
        <v>0.18907751281923632</v>
      </c>
      <c r="N119" s="70">
        <f t="shared" si="2"/>
        <v>1.7137949917857321E-2</v>
      </c>
    </row>
    <row r="120" spans="1:14" x14ac:dyDescent="0.2">
      <c r="A120" s="67" t="s">
        <v>250</v>
      </c>
      <c r="B120" s="71">
        <v>82582</v>
      </c>
      <c r="C120" s="71">
        <v>50635</v>
      </c>
      <c r="D120" s="71">
        <v>15546</v>
      </c>
      <c r="E120" s="71">
        <v>15681</v>
      </c>
      <c r="F120" s="71">
        <v>1928</v>
      </c>
      <c r="J120" s="69" t="s">
        <v>250</v>
      </c>
      <c r="K120" s="70">
        <f t="shared" si="2"/>
        <v>0.61314814366326797</v>
      </c>
      <c r="L120" s="70">
        <f t="shared" si="2"/>
        <v>0.18824925528565548</v>
      </c>
      <c r="M120" s="70">
        <f t="shared" si="2"/>
        <v>0.18988399409072196</v>
      </c>
      <c r="N120" s="70">
        <f t="shared" si="2"/>
        <v>2.334649197161609E-2</v>
      </c>
    </row>
    <row r="121" spans="1:14" x14ac:dyDescent="0.2">
      <c r="A121" s="67" t="s">
        <v>251</v>
      </c>
      <c r="B121" s="68">
        <v>85542</v>
      </c>
      <c r="C121" s="68">
        <v>52133</v>
      </c>
      <c r="D121" s="68">
        <v>16355</v>
      </c>
      <c r="E121" s="68">
        <v>15931</v>
      </c>
      <c r="F121" s="68">
        <v>1029</v>
      </c>
      <c r="J121" s="69" t="s">
        <v>251</v>
      </c>
      <c r="K121" s="70">
        <f t="shared" si="2"/>
        <v>0.60944331439526778</v>
      </c>
      <c r="L121" s="70">
        <f t="shared" si="2"/>
        <v>0.19119263052067989</v>
      </c>
      <c r="M121" s="70">
        <f t="shared" si="2"/>
        <v>0.18623600102873442</v>
      </c>
      <c r="N121" s="70">
        <f t="shared" si="2"/>
        <v>1.2029178649084661E-2</v>
      </c>
    </row>
    <row r="122" spans="1:14" x14ac:dyDescent="0.2">
      <c r="A122" s="67" t="s">
        <v>252</v>
      </c>
      <c r="B122" s="71">
        <v>86316</v>
      </c>
      <c r="C122" s="71">
        <v>53021</v>
      </c>
      <c r="D122" s="71">
        <v>16450</v>
      </c>
      <c r="E122" s="71">
        <v>15824</v>
      </c>
      <c r="F122" s="71">
        <v>528</v>
      </c>
      <c r="J122" s="69" t="s">
        <v>252</v>
      </c>
      <c r="K122" s="70">
        <f t="shared" si="2"/>
        <v>0.61426618471662264</v>
      </c>
      <c r="L122" s="70">
        <f t="shared" si="2"/>
        <v>0.19057880346633302</v>
      </c>
      <c r="M122" s="70">
        <f t="shared" si="2"/>
        <v>0.18332638213077529</v>
      </c>
      <c r="N122" s="70">
        <f t="shared" si="2"/>
        <v>6.1170582510774365E-3</v>
      </c>
    </row>
    <row r="123" spans="1:14" x14ac:dyDescent="0.2">
      <c r="A123" s="67" t="s">
        <v>253</v>
      </c>
      <c r="B123" s="68">
        <v>88459</v>
      </c>
      <c r="C123" s="68">
        <v>54413</v>
      </c>
      <c r="D123" s="68">
        <v>16402</v>
      </c>
      <c r="E123" s="68">
        <v>16319</v>
      </c>
      <c r="F123" s="68">
        <v>1069</v>
      </c>
      <c r="J123" s="69" t="s">
        <v>253</v>
      </c>
      <c r="K123" s="70">
        <f t="shared" si="2"/>
        <v>0.61512112956284837</v>
      </c>
      <c r="L123" s="70">
        <f t="shared" si="2"/>
        <v>0.18541923376931685</v>
      </c>
      <c r="M123" s="70">
        <f t="shared" si="2"/>
        <v>0.18448094597497144</v>
      </c>
      <c r="N123" s="70">
        <f t="shared" si="2"/>
        <v>1.2084694604279949E-2</v>
      </c>
    </row>
    <row r="124" spans="1:14" x14ac:dyDescent="0.2">
      <c r="A124" s="67" t="s">
        <v>254</v>
      </c>
      <c r="B124" s="71">
        <v>90734</v>
      </c>
      <c r="C124" s="71">
        <v>55238</v>
      </c>
      <c r="D124" s="71">
        <v>16760</v>
      </c>
      <c r="E124" s="71">
        <v>17362</v>
      </c>
      <c r="F124" s="71">
        <v>673</v>
      </c>
      <c r="J124" s="69" t="s">
        <v>254</v>
      </c>
      <c r="K124" s="70">
        <f t="shared" si="2"/>
        <v>0.60879053056186216</v>
      </c>
      <c r="L124" s="70">
        <f t="shared" si="2"/>
        <v>0.18471576255868805</v>
      </c>
      <c r="M124" s="70">
        <f t="shared" si="2"/>
        <v>0.19135054114223995</v>
      </c>
      <c r="N124" s="70">
        <f t="shared" si="2"/>
        <v>7.4172856922432601E-3</v>
      </c>
    </row>
    <row r="125" spans="1:14" x14ac:dyDescent="0.2">
      <c r="A125" s="67" t="s">
        <v>255</v>
      </c>
      <c r="B125" s="68">
        <v>91524</v>
      </c>
      <c r="C125" s="68">
        <v>56321</v>
      </c>
      <c r="D125" s="68">
        <v>16613</v>
      </c>
      <c r="E125" s="68">
        <v>17707</v>
      </c>
      <c r="F125" s="68">
        <v>890</v>
      </c>
      <c r="J125" s="69" t="s">
        <v>255</v>
      </c>
      <c r="K125" s="70">
        <f t="shared" si="2"/>
        <v>0.61536864647524148</v>
      </c>
      <c r="L125" s="70">
        <f t="shared" si="2"/>
        <v>0.18151523097766706</v>
      </c>
      <c r="M125" s="70">
        <f t="shared" si="2"/>
        <v>0.19346837987850182</v>
      </c>
      <c r="N125" s="70">
        <f t="shared" si="2"/>
        <v>9.7242253398015822E-3</v>
      </c>
    </row>
    <row r="126" spans="1:14" x14ac:dyDescent="0.2">
      <c r="A126" s="67" t="s">
        <v>256</v>
      </c>
      <c r="B126" s="71">
        <v>93419</v>
      </c>
      <c r="C126" s="71">
        <v>57662</v>
      </c>
      <c r="D126" s="71">
        <v>17465</v>
      </c>
      <c r="E126" s="71">
        <v>18374</v>
      </c>
      <c r="F126" s="71">
        <v>-171</v>
      </c>
      <c r="J126" s="69" t="s">
        <v>256</v>
      </c>
      <c r="K126" s="70">
        <f t="shared" si="2"/>
        <v>0.61724060415975335</v>
      </c>
      <c r="L126" s="70">
        <f t="shared" si="2"/>
        <v>0.18695340348323147</v>
      </c>
      <c r="M126" s="70">
        <f t="shared" si="2"/>
        <v>0.19668375812200944</v>
      </c>
      <c r="N126" s="70">
        <f t="shared" si="2"/>
        <v>-1.8304627538295207E-3</v>
      </c>
    </row>
    <row r="127" spans="1:14" x14ac:dyDescent="0.2">
      <c r="A127" s="67" t="s">
        <v>257</v>
      </c>
      <c r="B127" s="68">
        <v>94742</v>
      </c>
      <c r="C127" s="68">
        <v>58053</v>
      </c>
      <c r="D127" s="68">
        <v>17841</v>
      </c>
      <c r="E127" s="68">
        <v>18840</v>
      </c>
      <c r="F127" s="68">
        <v>-133</v>
      </c>
      <c r="J127" s="69" t="s">
        <v>257</v>
      </c>
      <c r="K127" s="70">
        <f t="shared" si="2"/>
        <v>0.61274830592556628</v>
      </c>
      <c r="L127" s="70">
        <f t="shared" si="2"/>
        <v>0.18831141415634037</v>
      </c>
      <c r="M127" s="70">
        <f t="shared" si="2"/>
        <v>0.19885584007092946</v>
      </c>
      <c r="N127" s="70">
        <f t="shared" si="2"/>
        <v>-1.4038124590994489E-3</v>
      </c>
    </row>
    <row r="128" spans="1:14" x14ac:dyDescent="0.2">
      <c r="A128" s="67" t="s">
        <v>258</v>
      </c>
      <c r="B128" s="71">
        <v>97959</v>
      </c>
      <c r="C128" s="71">
        <v>59925</v>
      </c>
      <c r="D128" s="71">
        <v>18082</v>
      </c>
      <c r="E128" s="71">
        <v>19334</v>
      </c>
      <c r="F128" s="71">
        <v>-455</v>
      </c>
      <c r="J128" s="69" t="s">
        <v>258</v>
      </c>
      <c r="K128" s="70">
        <f t="shared" si="2"/>
        <v>0.61173552200410375</v>
      </c>
      <c r="L128" s="70">
        <f t="shared" si="2"/>
        <v>0.18458742943476353</v>
      </c>
      <c r="M128" s="70">
        <f t="shared" si="2"/>
        <v>0.1973682867322043</v>
      </c>
      <c r="N128" s="70">
        <f t="shared" si="2"/>
        <v>-4.6448003756673706E-3</v>
      </c>
    </row>
    <row r="129" spans="1:14" x14ac:dyDescent="0.2">
      <c r="A129" s="67" t="s">
        <v>259</v>
      </c>
      <c r="B129" s="68">
        <v>98784</v>
      </c>
      <c r="C129" s="68">
        <v>61275</v>
      </c>
      <c r="D129" s="68">
        <v>18026</v>
      </c>
      <c r="E129" s="68">
        <v>20966</v>
      </c>
      <c r="F129" s="68">
        <v>-299</v>
      </c>
      <c r="J129" s="69" t="s">
        <v>259</v>
      </c>
      <c r="K129" s="70">
        <f t="shared" si="2"/>
        <v>0.62029275996112732</v>
      </c>
      <c r="L129" s="70">
        <f t="shared" si="2"/>
        <v>0.18247894395853578</v>
      </c>
      <c r="M129" s="70">
        <f t="shared" si="2"/>
        <v>0.21224084872044055</v>
      </c>
      <c r="N129" s="70">
        <f t="shared" si="2"/>
        <v>-3.02680596047943E-3</v>
      </c>
    </row>
    <row r="130" spans="1:14" x14ac:dyDescent="0.2">
      <c r="A130" s="67" t="s">
        <v>260</v>
      </c>
      <c r="B130" s="71">
        <v>103424</v>
      </c>
      <c r="C130" s="71">
        <v>62535</v>
      </c>
      <c r="D130" s="71">
        <v>18166</v>
      </c>
      <c r="E130" s="71">
        <v>19903</v>
      </c>
      <c r="F130" s="71">
        <v>1818</v>
      </c>
      <c r="J130" s="69" t="s">
        <v>260</v>
      </c>
      <c r="K130" s="70">
        <f t="shared" si="2"/>
        <v>0.60464689047029707</v>
      </c>
      <c r="L130" s="70">
        <f t="shared" si="2"/>
        <v>0.17564588490099009</v>
      </c>
      <c r="M130" s="70">
        <f t="shared" si="2"/>
        <v>0.19244082611386137</v>
      </c>
      <c r="N130" s="70">
        <f t="shared" si="2"/>
        <v>1.7578125E-2</v>
      </c>
    </row>
    <row r="131" spans="1:14" x14ac:dyDescent="0.2">
      <c r="A131" s="67" t="s">
        <v>261</v>
      </c>
      <c r="B131" s="68">
        <v>105007</v>
      </c>
      <c r="C131" s="68">
        <v>64362</v>
      </c>
      <c r="D131" s="68">
        <v>18421</v>
      </c>
      <c r="E131" s="68">
        <v>20533</v>
      </c>
      <c r="F131" s="68">
        <v>1587</v>
      </c>
      <c r="J131" s="69" t="s">
        <v>261</v>
      </c>
      <c r="K131" s="70">
        <f t="shared" si="2"/>
        <v>0.61293056653365963</v>
      </c>
      <c r="L131" s="70">
        <f t="shared" si="2"/>
        <v>0.17542640014475225</v>
      </c>
      <c r="M131" s="70">
        <f t="shared" si="2"/>
        <v>0.19553934499604789</v>
      </c>
      <c r="N131" s="70">
        <f t="shared" si="2"/>
        <v>1.511327816240822E-2</v>
      </c>
    </row>
    <row r="132" spans="1:14" x14ac:dyDescent="0.2">
      <c r="A132" s="67" t="s">
        <v>262</v>
      </c>
      <c r="B132" s="71">
        <v>107213</v>
      </c>
      <c r="C132" s="71">
        <v>65857</v>
      </c>
      <c r="D132" s="71">
        <v>18576</v>
      </c>
      <c r="E132" s="71">
        <v>20915</v>
      </c>
      <c r="F132" s="71">
        <v>1382</v>
      </c>
      <c r="J132" s="69" t="s">
        <v>262</v>
      </c>
      <c r="K132" s="70">
        <f t="shared" si="2"/>
        <v>0.61426319569455201</v>
      </c>
      <c r="L132" s="70">
        <f t="shared" si="2"/>
        <v>0.17326257077033569</v>
      </c>
      <c r="M132" s="70">
        <f t="shared" si="2"/>
        <v>0.19507895497747474</v>
      </c>
      <c r="N132" s="70">
        <f t="shared" si="2"/>
        <v>1.2890227864158265E-2</v>
      </c>
    </row>
    <row r="133" spans="1:14" x14ac:dyDescent="0.2">
      <c r="A133" s="67" t="s">
        <v>263</v>
      </c>
      <c r="B133" s="68">
        <v>108513</v>
      </c>
      <c r="C133" s="68">
        <v>67889</v>
      </c>
      <c r="D133" s="68">
        <v>19174</v>
      </c>
      <c r="E133" s="68">
        <v>21147</v>
      </c>
      <c r="F133" s="68">
        <v>518</v>
      </c>
      <c r="J133" s="69" t="s">
        <v>263</v>
      </c>
      <c r="K133" s="70">
        <f t="shared" si="2"/>
        <v>0.62563010883488612</v>
      </c>
      <c r="L133" s="70">
        <f t="shared" si="2"/>
        <v>0.17669772285348298</v>
      </c>
      <c r="M133" s="70">
        <f t="shared" si="2"/>
        <v>0.19487987614387217</v>
      </c>
      <c r="N133" s="70">
        <f t="shared" si="2"/>
        <v>4.7736215937260974E-3</v>
      </c>
    </row>
    <row r="134" spans="1:14" x14ac:dyDescent="0.2">
      <c r="A134" s="67" t="s">
        <v>264</v>
      </c>
      <c r="B134" s="71">
        <v>110330</v>
      </c>
      <c r="C134" s="71">
        <v>69637</v>
      </c>
      <c r="D134" s="71">
        <v>19826</v>
      </c>
      <c r="E134" s="71">
        <v>20906</v>
      </c>
      <c r="F134" s="71">
        <v>-438</v>
      </c>
      <c r="J134" s="69" t="s">
        <v>264</v>
      </c>
      <c r="K134" s="70">
        <f t="shared" si="2"/>
        <v>0.63117012598567934</v>
      </c>
      <c r="L134" s="70">
        <f t="shared" si="2"/>
        <v>0.17969727182090092</v>
      </c>
      <c r="M134" s="70">
        <f t="shared" si="2"/>
        <v>0.18948608719296656</v>
      </c>
      <c r="N134" s="70">
        <f t="shared" si="2"/>
        <v>-3.9699084564488356E-3</v>
      </c>
    </row>
    <row r="135" spans="1:14" x14ac:dyDescent="0.2">
      <c r="A135" s="67" t="s">
        <v>265</v>
      </c>
      <c r="B135" s="68">
        <v>112166</v>
      </c>
      <c r="C135" s="68">
        <v>70885</v>
      </c>
      <c r="D135" s="68">
        <v>19954</v>
      </c>
      <c r="E135" s="68">
        <v>22395</v>
      </c>
      <c r="F135" s="68">
        <v>-1170</v>
      </c>
      <c r="J135" s="69" t="s">
        <v>265</v>
      </c>
      <c r="K135" s="70">
        <f t="shared" si="2"/>
        <v>0.63196512312108843</v>
      </c>
      <c r="L135" s="70">
        <f t="shared" si="2"/>
        <v>0.17789704545049301</v>
      </c>
      <c r="M135" s="70">
        <f t="shared" si="2"/>
        <v>0.19965943333987127</v>
      </c>
      <c r="N135" s="70">
        <f t="shared" si="2"/>
        <v>-1.0430968386141968E-2</v>
      </c>
    </row>
    <row r="136" spans="1:14" x14ac:dyDescent="0.2">
      <c r="A136" s="67" t="s">
        <v>266</v>
      </c>
      <c r="B136" s="71">
        <v>115626</v>
      </c>
      <c r="C136" s="71">
        <v>72147</v>
      </c>
      <c r="D136" s="71">
        <v>20235</v>
      </c>
      <c r="E136" s="71">
        <v>23900</v>
      </c>
      <c r="F136" s="71">
        <v>-1000</v>
      </c>
      <c r="J136" s="69" t="s">
        <v>266</v>
      </c>
      <c r="K136" s="70">
        <f t="shared" si="2"/>
        <v>0.62396865756836695</v>
      </c>
      <c r="L136" s="70">
        <f t="shared" si="2"/>
        <v>0.17500389185823259</v>
      </c>
      <c r="M136" s="70">
        <f t="shared" si="2"/>
        <v>0.20670091501911333</v>
      </c>
      <c r="N136" s="70">
        <f t="shared" si="2"/>
        <v>-8.648573850172106E-3</v>
      </c>
    </row>
    <row r="137" spans="1:14" x14ac:dyDescent="0.2">
      <c r="A137" s="67" t="s">
        <v>267</v>
      </c>
      <c r="B137" s="68">
        <v>117982</v>
      </c>
      <c r="C137" s="68">
        <v>73854</v>
      </c>
      <c r="D137" s="68">
        <v>20551</v>
      </c>
      <c r="E137" s="68">
        <v>23496</v>
      </c>
      <c r="F137" s="68">
        <v>279</v>
      </c>
      <c r="J137" s="69" t="s">
        <v>267</v>
      </c>
      <c r="K137" s="70">
        <f t="shared" si="2"/>
        <v>0.62597684392534458</v>
      </c>
      <c r="L137" s="70">
        <f t="shared" si="2"/>
        <v>0.17418758793714295</v>
      </c>
      <c r="M137" s="70">
        <f t="shared" si="2"/>
        <v>0.19914902273228119</v>
      </c>
      <c r="N137" s="70">
        <f t="shared" ref="N137:N200" si="3">F137/$B137</f>
        <v>2.3647675069078332E-3</v>
      </c>
    </row>
    <row r="138" spans="1:14" x14ac:dyDescent="0.2">
      <c r="A138" s="67" t="s">
        <v>268</v>
      </c>
      <c r="B138" s="71">
        <v>121829</v>
      </c>
      <c r="C138" s="71">
        <v>75818</v>
      </c>
      <c r="D138" s="71">
        <v>21342</v>
      </c>
      <c r="E138" s="71">
        <v>25006</v>
      </c>
      <c r="F138" s="71">
        <v>-773</v>
      </c>
      <c r="J138" s="69" t="s">
        <v>268</v>
      </c>
      <c r="K138" s="70">
        <f t="shared" ref="K138:N201" si="4">C138/$B138</f>
        <v>0.62233130042929019</v>
      </c>
      <c r="L138" s="70">
        <f t="shared" si="4"/>
        <v>0.17517996536128508</v>
      </c>
      <c r="M138" s="70">
        <f t="shared" si="4"/>
        <v>0.20525490646726149</v>
      </c>
      <c r="N138" s="70">
        <f t="shared" si="3"/>
        <v>-6.3449589178274464E-3</v>
      </c>
    </row>
    <row r="139" spans="1:14" x14ac:dyDescent="0.2">
      <c r="A139" s="67" t="s">
        <v>269</v>
      </c>
      <c r="B139" s="68">
        <v>126800</v>
      </c>
      <c r="C139" s="68">
        <v>78203</v>
      </c>
      <c r="D139" s="68">
        <v>21680</v>
      </c>
      <c r="E139" s="68">
        <v>27577</v>
      </c>
      <c r="F139" s="68">
        <v>-968</v>
      </c>
      <c r="J139" s="69" t="s">
        <v>269</v>
      </c>
      <c r="K139" s="70">
        <f t="shared" si="4"/>
        <v>0.61674290220820194</v>
      </c>
      <c r="L139" s="70">
        <f t="shared" si="4"/>
        <v>0.17097791798107256</v>
      </c>
      <c r="M139" s="70">
        <f t="shared" si="4"/>
        <v>0.21748422712933754</v>
      </c>
      <c r="N139" s="70">
        <f t="shared" si="3"/>
        <v>-7.634069400630915E-3</v>
      </c>
    </row>
    <row r="140" spans="1:14" x14ac:dyDescent="0.2">
      <c r="A140" s="67" t="s">
        <v>270</v>
      </c>
      <c r="B140" s="71">
        <v>129529</v>
      </c>
      <c r="C140" s="71">
        <v>80395</v>
      </c>
      <c r="D140" s="71">
        <v>22061</v>
      </c>
      <c r="E140" s="71">
        <v>28553</v>
      </c>
      <c r="F140" s="71">
        <v>-2021</v>
      </c>
      <c r="J140" s="69" t="s">
        <v>270</v>
      </c>
      <c r="K140" s="70">
        <f t="shared" si="4"/>
        <v>0.62067181866609022</v>
      </c>
      <c r="L140" s="70">
        <f t="shared" si="4"/>
        <v>0.17031707185263531</v>
      </c>
      <c r="M140" s="70">
        <f t="shared" si="4"/>
        <v>0.22043712218885347</v>
      </c>
      <c r="N140" s="70">
        <f t="shared" si="3"/>
        <v>-1.5602683568930509E-2</v>
      </c>
    </row>
    <row r="141" spans="1:14" x14ac:dyDescent="0.2">
      <c r="A141" s="67" t="s">
        <v>271</v>
      </c>
      <c r="B141" s="68">
        <v>133105</v>
      </c>
      <c r="C141" s="68">
        <v>83294</v>
      </c>
      <c r="D141" s="68">
        <v>22338</v>
      </c>
      <c r="E141" s="68">
        <v>29877</v>
      </c>
      <c r="F141" s="68">
        <v>-2666</v>
      </c>
      <c r="J141" s="69" t="s">
        <v>271</v>
      </c>
      <c r="K141" s="70">
        <f t="shared" si="4"/>
        <v>0.62577664250028175</v>
      </c>
      <c r="L141" s="70">
        <f t="shared" si="4"/>
        <v>0.1678223958528981</v>
      </c>
      <c r="M141" s="70">
        <f t="shared" si="4"/>
        <v>0.22446189098831748</v>
      </c>
      <c r="N141" s="70">
        <f t="shared" si="3"/>
        <v>-2.0029300176552346E-2</v>
      </c>
    </row>
    <row r="142" spans="1:14" x14ac:dyDescent="0.2">
      <c r="A142" s="67" t="s">
        <v>272</v>
      </c>
      <c r="B142" s="71">
        <v>136147</v>
      </c>
      <c r="C142" s="71">
        <v>85540</v>
      </c>
      <c r="D142" s="71">
        <v>23010</v>
      </c>
      <c r="E142" s="71">
        <v>31157</v>
      </c>
      <c r="F142" s="71">
        <v>-3226</v>
      </c>
      <c r="J142" s="69" t="s">
        <v>272</v>
      </c>
      <c r="K142" s="70">
        <f t="shared" si="4"/>
        <v>0.62829147906307148</v>
      </c>
      <c r="L142" s="70">
        <f t="shared" si="4"/>
        <v>0.16900849816742197</v>
      </c>
      <c r="M142" s="70">
        <f t="shared" si="4"/>
        <v>0.22884823022174561</v>
      </c>
      <c r="N142" s="70">
        <f t="shared" si="3"/>
        <v>-2.3694976753068375E-2</v>
      </c>
    </row>
    <row r="143" spans="1:14" x14ac:dyDescent="0.2">
      <c r="A143" s="67" t="s">
        <v>273</v>
      </c>
      <c r="B143" s="68">
        <v>140831</v>
      </c>
      <c r="C143" s="68">
        <v>88285</v>
      </c>
      <c r="D143" s="68">
        <v>23105</v>
      </c>
      <c r="E143" s="68">
        <v>32389</v>
      </c>
      <c r="F143" s="68">
        <v>-4001</v>
      </c>
      <c r="J143" s="69" t="s">
        <v>273</v>
      </c>
      <c r="K143" s="70">
        <f t="shared" si="4"/>
        <v>0.62688612592397985</v>
      </c>
      <c r="L143" s="70">
        <f t="shared" si="4"/>
        <v>0.16406188978278929</v>
      </c>
      <c r="M143" s="70">
        <f t="shared" si="4"/>
        <v>0.22998487548906135</v>
      </c>
      <c r="N143" s="70">
        <f t="shared" si="3"/>
        <v>-2.8409938152821466E-2</v>
      </c>
    </row>
    <row r="144" spans="1:14" x14ac:dyDescent="0.2">
      <c r="A144" s="67" t="s">
        <v>274</v>
      </c>
      <c r="B144" s="71">
        <v>145524</v>
      </c>
      <c r="C144" s="71">
        <v>90177</v>
      </c>
      <c r="D144" s="71">
        <v>23980</v>
      </c>
      <c r="E144" s="71">
        <v>33170</v>
      </c>
      <c r="F144" s="71">
        <v>-5201</v>
      </c>
      <c r="J144" s="69" t="s">
        <v>274</v>
      </c>
      <c r="K144" s="70">
        <f t="shared" si="4"/>
        <v>0.61967098210604432</v>
      </c>
      <c r="L144" s="70">
        <f t="shared" si="4"/>
        <v>0.16478381572798989</v>
      </c>
      <c r="M144" s="70">
        <f t="shared" si="4"/>
        <v>0.22793491107995931</v>
      </c>
      <c r="N144" s="70">
        <f t="shared" si="3"/>
        <v>-3.5739809241087384E-2</v>
      </c>
    </row>
    <row r="145" spans="1:14" x14ac:dyDescent="0.2">
      <c r="A145" s="67" t="s">
        <v>275</v>
      </c>
      <c r="B145" s="68">
        <v>148564</v>
      </c>
      <c r="C145" s="68">
        <v>92184</v>
      </c>
      <c r="D145" s="68">
        <v>24286</v>
      </c>
      <c r="E145" s="68">
        <v>36022</v>
      </c>
      <c r="F145" s="68">
        <v>-4976</v>
      </c>
      <c r="J145" s="69" t="s">
        <v>275</v>
      </c>
      <c r="K145" s="70">
        <f t="shared" si="4"/>
        <v>0.62050025578201984</v>
      </c>
      <c r="L145" s="70">
        <f t="shared" si="4"/>
        <v>0.16347163512021756</v>
      </c>
      <c r="M145" s="70">
        <f t="shared" si="4"/>
        <v>0.2424678926254005</v>
      </c>
      <c r="N145" s="70">
        <f t="shared" si="3"/>
        <v>-3.3493982391427264E-2</v>
      </c>
    </row>
    <row r="146" spans="1:14" x14ac:dyDescent="0.2">
      <c r="A146" s="67" t="s">
        <v>276</v>
      </c>
      <c r="B146" s="71">
        <v>151393</v>
      </c>
      <c r="C146" s="71">
        <v>94438</v>
      </c>
      <c r="D146" s="71">
        <v>24747</v>
      </c>
      <c r="E146" s="71">
        <v>36457</v>
      </c>
      <c r="F146" s="71">
        <v>-4983</v>
      </c>
      <c r="J146" s="69" t="s">
        <v>276</v>
      </c>
      <c r="K146" s="70">
        <f t="shared" si="4"/>
        <v>0.62379370248294175</v>
      </c>
      <c r="L146" s="70">
        <f t="shared" si="4"/>
        <v>0.1634619830507355</v>
      </c>
      <c r="M146" s="70">
        <f t="shared" si="4"/>
        <v>0.24081034129715376</v>
      </c>
      <c r="N146" s="70">
        <f t="shared" si="3"/>
        <v>-3.2914335537310178E-2</v>
      </c>
    </row>
    <row r="147" spans="1:14" x14ac:dyDescent="0.2">
      <c r="A147" s="67" t="s">
        <v>277</v>
      </c>
      <c r="B147" s="68">
        <v>155573</v>
      </c>
      <c r="C147" s="68">
        <v>95893</v>
      </c>
      <c r="D147" s="68">
        <v>25613</v>
      </c>
      <c r="E147" s="68">
        <v>38141</v>
      </c>
      <c r="F147" s="68">
        <v>-5116</v>
      </c>
      <c r="J147" s="69" t="s">
        <v>277</v>
      </c>
      <c r="K147" s="70">
        <f t="shared" si="4"/>
        <v>0.61638587672668133</v>
      </c>
      <c r="L147" s="70">
        <f t="shared" si="4"/>
        <v>0.1646365371883296</v>
      </c>
      <c r="M147" s="70">
        <f t="shared" si="4"/>
        <v>0.24516464939288951</v>
      </c>
      <c r="N147" s="70">
        <f t="shared" si="3"/>
        <v>-3.288488362376505E-2</v>
      </c>
    </row>
    <row r="148" spans="1:14" x14ac:dyDescent="0.2">
      <c r="A148" s="67" t="s">
        <v>278</v>
      </c>
      <c r="B148" s="71">
        <v>158994</v>
      </c>
      <c r="C148" s="71">
        <v>97959</v>
      </c>
      <c r="D148" s="71">
        <v>26157</v>
      </c>
      <c r="E148" s="71">
        <v>38264</v>
      </c>
      <c r="F148" s="71">
        <v>-3248</v>
      </c>
      <c r="J148" s="69" t="s">
        <v>278</v>
      </c>
      <c r="K148" s="70">
        <f t="shared" si="4"/>
        <v>0.6161175893429941</v>
      </c>
      <c r="L148" s="70">
        <f t="shared" si="4"/>
        <v>0.16451564209970188</v>
      </c>
      <c r="M148" s="70">
        <f t="shared" si="4"/>
        <v>0.24066316967935897</v>
      </c>
      <c r="N148" s="70">
        <f t="shared" si="3"/>
        <v>-2.0428443840648076E-2</v>
      </c>
    </row>
    <row r="149" spans="1:14" x14ac:dyDescent="0.2">
      <c r="A149" s="67" t="s">
        <v>279</v>
      </c>
      <c r="B149" s="68">
        <v>162181</v>
      </c>
      <c r="C149" s="68">
        <v>99966</v>
      </c>
      <c r="D149" s="68">
        <v>26614</v>
      </c>
      <c r="E149" s="68">
        <v>39005</v>
      </c>
      <c r="F149" s="68">
        <v>-3886</v>
      </c>
      <c r="J149" s="69" t="s">
        <v>279</v>
      </c>
      <c r="K149" s="70">
        <f t="shared" si="4"/>
        <v>0.61638539656309921</v>
      </c>
      <c r="L149" s="70">
        <f t="shared" si="4"/>
        <v>0.16410060364654305</v>
      </c>
      <c r="M149" s="70">
        <f t="shared" si="4"/>
        <v>0.24050289491370752</v>
      </c>
      <c r="N149" s="70">
        <f t="shared" si="3"/>
        <v>-2.3960883210733686E-2</v>
      </c>
    </row>
    <row r="150" spans="1:14" x14ac:dyDescent="0.2">
      <c r="A150" s="67" t="s">
        <v>280</v>
      </c>
      <c r="B150" s="71">
        <v>166693</v>
      </c>
      <c r="C150" s="71">
        <v>102908</v>
      </c>
      <c r="D150" s="71">
        <v>27602</v>
      </c>
      <c r="E150" s="71">
        <v>39029</v>
      </c>
      <c r="F150" s="71">
        <v>-3579</v>
      </c>
      <c r="J150" s="69" t="s">
        <v>280</v>
      </c>
      <c r="K150" s="70">
        <f t="shared" si="4"/>
        <v>0.6173504586275369</v>
      </c>
      <c r="L150" s="70">
        <f t="shared" si="4"/>
        <v>0.16558583743768485</v>
      </c>
      <c r="M150" s="70">
        <f t="shared" si="4"/>
        <v>0.23413700635299622</v>
      </c>
      <c r="N150" s="70">
        <f t="shared" si="3"/>
        <v>-2.1470607643992248E-2</v>
      </c>
    </row>
    <row r="151" spans="1:14" x14ac:dyDescent="0.2">
      <c r="A151" s="67" t="s">
        <v>281</v>
      </c>
      <c r="B151" s="68">
        <v>169806</v>
      </c>
      <c r="C151" s="68">
        <v>104515</v>
      </c>
      <c r="D151" s="68">
        <v>28533</v>
      </c>
      <c r="E151" s="68">
        <v>39253</v>
      </c>
      <c r="F151" s="68">
        <v>-2131</v>
      </c>
      <c r="J151" s="69" t="s">
        <v>281</v>
      </c>
      <c r="K151" s="70">
        <f t="shared" si="4"/>
        <v>0.61549650777946596</v>
      </c>
      <c r="L151" s="70">
        <f t="shared" si="4"/>
        <v>0.16803293169852657</v>
      </c>
      <c r="M151" s="70">
        <f t="shared" si="4"/>
        <v>0.23116379868791445</v>
      </c>
      <c r="N151" s="70">
        <f t="shared" si="3"/>
        <v>-1.2549615443506119E-2</v>
      </c>
    </row>
    <row r="152" spans="1:14" x14ac:dyDescent="0.2">
      <c r="A152" s="67" t="s">
        <v>282</v>
      </c>
      <c r="B152" s="71">
        <v>170251</v>
      </c>
      <c r="C152" s="71">
        <v>106152</v>
      </c>
      <c r="D152" s="71">
        <v>29071</v>
      </c>
      <c r="E152" s="71">
        <v>39345</v>
      </c>
      <c r="F152" s="71">
        <v>-1521</v>
      </c>
      <c r="J152" s="69" t="s">
        <v>282</v>
      </c>
      <c r="K152" s="70">
        <f t="shared" si="4"/>
        <v>0.6235029456508332</v>
      </c>
      <c r="L152" s="70">
        <f t="shared" si="4"/>
        <v>0.17075376943454076</v>
      </c>
      <c r="M152" s="70">
        <f t="shared" si="4"/>
        <v>0.23109996417054818</v>
      </c>
      <c r="N152" s="70">
        <f t="shared" si="3"/>
        <v>-8.9338682298488702E-3</v>
      </c>
    </row>
    <row r="153" spans="1:14" x14ac:dyDescent="0.2">
      <c r="A153" s="67" t="s">
        <v>283</v>
      </c>
      <c r="B153" s="68">
        <v>173302</v>
      </c>
      <c r="C153" s="68">
        <v>107928</v>
      </c>
      <c r="D153" s="68">
        <v>29506</v>
      </c>
      <c r="E153" s="68">
        <v>37803</v>
      </c>
      <c r="F153" s="68">
        <v>-1280</v>
      </c>
      <c r="J153" s="69" t="s">
        <v>283</v>
      </c>
      <c r="K153" s="70">
        <f t="shared" si="4"/>
        <v>0.62277411685958617</v>
      </c>
      <c r="L153" s="70">
        <f t="shared" si="4"/>
        <v>0.17025770043046243</v>
      </c>
      <c r="M153" s="70">
        <f t="shared" si="4"/>
        <v>0.21813366262362813</v>
      </c>
      <c r="N153" s="70">
        <f t="shared" si="3"/>
        <v>-7.3859505372124963E-3</v>
      </c>
    </row>
    <row r="154" spans="1:14" x14ac:dyDescent="0.2">
      <c r="A154" s="67" t="s">
        <v>284</v>
      </c>
      <c r="B154" s="71">
        <v>175408</v>
      </c>
      <c r="C154" s="71">
        <v>109771</v>
      </c>
      <c r="D154" s="71">
        <v>30519</v>
      </c>
      <c r="E154" s="71">
        <v>37344</v>
      </c>
      <c r="F154" s="71">
        <v>-318</v>
      </c>
      <c r="J154" s="69" t="s">
        <v>284</v>
      </c>
      <c r="K154" s="70">
        <f t="shared" si="4"/>
        <v>0.62580384018972912</v>
      </c>
      <c r="L154" s="70">
        <f t="shared" si="4"/>
        <v>0.17398864361944724</v>
      </c>
      <c r="M154" s="70">
        <f t="shared" si="4"/>
        <v>0.21289792939888716</v>
      </c>
      <c r="N154" s="70">
        <f t="shared" si="3"/>
        <v>-1.812916172580498E-3</v>
      </c>
    </row>
    <row r="155" spans="1:14" x14ac:dyDescent="0.2">
      <c r="A155" s="67" t="s">
        <v>285</v>
      </c>
      <c r="B155" s="68">
        <v>177054</v>
      </c>
      <c r="C155" s="68">
        <v>111265</v>
      </c>
      <c r="D155" s="68">
        <v>31413</v>
      </c>
      <c r="E155" s="68">
        <v>36318</v>
      </c>
      <c r="F155" s="68">
        <v>-377</v>
      </c>
      <c r="J155" s="69" t="s">
        <v>285</v>
      </c>
      <c r="K155" s="70">
        <f t="shared" si="4"/>
        <v>0.62842409660329612</v>
      </c>
      <c r="L155" s="70">
        <f t="shared" si="4"/>
        <v>0.1774204479989156</v>
      </c>
      <c r="M155" s="70">
        <f t="shared" si="4"/>
        <v>0.20512386051713036</v>
      </c>
      <c r="N155" s="70">
        <f t="shared" si="3"/>
        <v>-2.1292938877404632E-3</v>
      </c>
    </row>
    <row r="156" spans="1:14" x14ac:dyDescent="0.2">
      <c r="A156" s="67" t="s">
        <v>286</v>
      </c>
      <c r="B156" s="71">
        <v>179700</v>
      </c>
      <c r="C156" s="71">
        <v>112668</v>
      </c>
      <c r="D156" s="71">
        <v>31848</v>
      </c>
      <c r="E156" s="71">
        <v>36713</v>
      </c>
      <c r="F156" s="71">
        <v>-575</v>
      </c>
      <c r="J156" s="69" t="s">
        <v>286</v>
      </c>
      <c r="K156" s="70">
        <f t="shared" si="4"/>
        <v>0.62697829716193654</v>
      </c>
      <c r="L156" s="70">
        <f t="shared" si="4"/>
        <v>0.17722871452420702</v>
      </c>
      <c r="M156" s="70">
        <f t="shared" si="4"/>
        <v>0.20430161380077907</v>
      </c>
      <c r="N156" s="70">
        <f t="shared" si="3"/>
        <v>-3.1997774067890929E-3</v>
      </c>
    </row>
    <row r="157" spans="1:14" x14ac:dyDescent="0.2">
      <c r="A157" s="67" t="s">
        <v>287</v>
      </c>
      <c r="B157" s="68">
        <v>181341</v>
      </c>
      <c r="C157" s="68">
        <v>113570</v>
      </c>
      <c r="D157" s="68">
        <v>32418</v>
      </c>
      <c r="E157" s="68">
        <v>36401</v>
      </c>
      <c r="F157" s="68">
        <v>-281</v>
      </c>
      <c r="J157" s="69" t="s">
        <v>287</v>
      </c>
      <c r="K157" s="70">
        <f t="shared" si="4"/>
        <v>0.62627866836512425</v>
      </c>
      <c r="L157" s="70">
        <f t="shared" si="4"/>
        <v>0.17876817708074844</v>
      </c>
      <c r="M157" s="70">
        <f t="shared" si="4"/>
        <v>0.20073232197903398</v>
      </c>
      <c r="N157" s="70">
        <f t="shared" si="3"/>
        <v>-1.5495668381667687E-3</v>
      </c>
    </row>
    <row r="158" spans="1:14" x14ac:dyDescent="0.2">
      <c r="A158" s="67" t="s">
        <v>288</v>
      </c>
      <c r="B158" s="71">
        <v>181762</v>
      </c>
      <c r="C158" s="71">
        <v>115343</v>
      </c>
      <c r="D158" s="71">
        <v>32792</v>
      </c>
      <c r="E158" s="71">
        <v>35613</v>
      </c>
      <c r="F158" s="71">
        <v>-1007</v>
      </c>
      <c r="J158" s="69" t="s">
        <v>288</v>
      </c>
      <c r="K158" s="70">
        <f t="shared" si="4"/>
        <v>0.63458258601907991</v>
      </c>
      <c r="L158" s="70">
        <f t="shared" si="4"/>
        <v>0.18041174722989403</v>
      </c>
      <c r="M158" s="70">
        <f t="shared" si="4"/>
        <v>0.19593204300128739</v>
      </c>
      <c r="N158" s="70">
        <f t="shared" si="3"/>
        <v>-5.5402119254849749E-3</v>
      </c>
    </row>
    <row r="159" spans="1:14" x14ac:dyDescent="0.2">
      <c r="A159" s="67" t="s">
        <v>289</v>
      </c>
      <c r="B159" s="68">
        <v>182216</v>
      </c>
      <c r="C159" s="68">
        <v>116647</v>
      </c>
      <c r="D159" s="68">
        <v>33303</v>
      </c>
      <c r="E159" s="68">
        <v>34913</v>
      </c>
      <c r="F159" s="68">
        <v>-2008</v>
      </c>
      <c r="J159" s="69" t="s">
        <v>289</v>
      </c>
      <c r="K159" s="70">
        <f t="shared" si="4"/>
        <v>0.64015783465776877</v>
      </c>
      <c r="L159" s="70">
        <f t="shared" si="4"/>
        <v>0.1827666066646178</v>
      </c>
      <c r="M159" s="70">
        <f t="shared" si="4"/>
        <v>0.19160227422399789</v>
      </c>
      <c r="N159" s="70">
        <f t="shared" si="3"/>
        <v>-1.1019888483997015E-2</v>
      </c>
    </row>
    <row r="160" spans="1:14" x14ac:dyDescent="0.2">
      <c r="A160" s="67" t="s">
        <v>290</v>
      </c>
      <c r="B160" s="71">
        <v>185259</v>
      </c>
      <c r="C160" s="71">
        <v>117849</v>
      </c>
      <c r="D160" s="71">
        <v>33625</v>
      </c>
      <c r="E160" s="71">
        <v>34921</v>
      </c>
      <c r="F160" s="71">
        <v>-1551</v>
      </c>
      <c r="J160" s="69" t="s">
        <v>290</v>
      </c>
      <c r="K160" s="70">
        <f t="shared" si="4"/>
        <v>0.63613103816818617</v>
      </c>
      <c r="L160" s="70">
        <f t="shared" si="4"/>
        <v>0.18150265304249727</v>
      </c>
      <c r="M160" s="70">
        <f t="shared" si="4"/>
        <v>0.18849826459173374</v>
      </c>
      <c r="N160" s="70">
        <f t="shared" si="3"/>
        <v>-8.3720628957297625E-3</v>
      </c>
    </row>
    <row r="161" spans="1:14" x14ac:dyDescent="0.2">
      <c r="A161" s="67" t="s">
        <v>291</v>
      </c>
      <c r="B161" s="68">
        <v>189690</v>
      </c>
      <c r="C161" s="68">
        <v>120546</v>
      </c>
      <c r="D161" s="68">
        <v>33972</v>
      </c>
      <c r="E161" s="68">
        <v>35774</v>
      </c>
      <c r="F161" s="68">
        <v>-652</v>
      </c>
      <c r="J161" s="69" t="s">
        <v>291</v>
      </c>
      <c r="K161" s="70">
        <f t="shared" si="4"/>
        <v>0.63548948284042384</v>
      </c>
      <c r="L161" s="70">
        <f t="shared" si="4"/>
        <v>0.17909220306816384</v>
      </c>
      <c r="M161" s="70">
        <f t="shared" si="4"/>
        <v>0.18859191312140861</v>
      </c>
      <c r="N161" s="70">
        <f t="shared" si="3"/>
        <v>-3.4371869892983286E-3</v>
      </c>
    </row>
    <row r="162" spans="1:14" x14ac:dyDescent="0.2">
      <c r="A162" s="67" t="s">
        <v>292</v>
      </c>
      <c r="B162" s="71">
        <v>190122</v>
      </c>
      <c r="C162" s="71">
        <v>121790</v>
      </c>
      <c r="D162" s="71">
        <v>33216</v>
      </c>
      <c r="E162" s="71">
        <v>35479</v>
      </c>
      <c r="F162" s="71">
        <v>-1255</v>
      </c>
      <c r="J162" s="69" t="s">
        <v>292</v>
      </c>
      <c r="K162" s="70">
        <f t="shared" si="4"/>
        <v>0.64058867464049396</v>
      </c>
      <c r="L162" s="70">
        <f t="shared" si="4"/>
        <v>0.17470887114589578</v>
      </c>
      <c r="M162" s="70">
        <f t="shared" si="4"/>
        <v>0.18661175455759985</v>
      </c>
      <c r="N162" s="70">
        <f t="shared" si="3"/>
        <v>-6.6010246052534685E-3</v>
      </c>
    </row>
    <row r="163" spans="1:14" x14ac:dyDescent="0.2">
      <c r="A163" s="67" t="s">
        <v>293</v>
      </c>
      <c r="B163" s="68">
        <v>193481</v>
      </c>
      <c r="C163" s="68">
        <v>124454</v>
      </c>
      <c r="D163" s="68">
        <v>33745</v>
      </c>
      <c r="E163" s="68">
        <v>35602</v>
      </c>
      <c r="F163" s="68">
        <v>-632</v>
      </c>
      <c r="J163" s="69" t="s">
        <v>293</v>
      </c>
      <c r="K163" s="70">
        <f t="shared" si="4"/>
        <v>0.64323628676717615</v>
      </c>
      <c r="L163" s="70">
        <f t="shared" si="4"/>
        <v>0.17440989037683285</v>
      </c>
      <c r="M163" s="70">
        <f t="shared" si="4"/>
        <v>0.18400773202536683</v>
      </c>
      <c r="N163" s="70">
        <f t="shared" si="3"/>
        <v>-3.2664706095172137E-3</v>
      </c>
    </row>
    <row r="164" spans="1:14" x14ac:dyDescent="0.2">
      <c r="A164" s="67" t="s">
        <v>294</v>
      </c>
      <c r="B164" s="71">
        <v>195866</v>
      </c>
      <c r="C164" s="71">
        <v>126344</v>
      </c>
      <c r="D164" s="71">
        <v>34096</v>
      </c>
      <c r="E164" s="71">
        <v>36544</v>
      </c>
      <c r="F164" s="71">
        <v>-119</v>
      </c>
      <c r="J164" s="69" t="s">
        <v>294</v>
      </c>
      <c r="K164" s="70">
        <f t="shared" si="4"/>
        <v>0.64505325069179953</v>
      </c>
      <c r="L164" s="70">
        <f t="shared" si="4"/>
        <v>0.17407819631789082</v>
      </c>
      <c r="M164" s="70">
        <f t="shared" si="4"/>
        <v>0.18657653702020768</v>
      </c>
      <c r="N164" s="70">
        <f t="shared" si="3"/>
        <v>-6.0755822858484887E-4</v>
      </c>
    </row>
    <row r="165" spans="1:14" x14ac:dyDescent="0.2">
      <c r="A165" s="67" t="s">
        <v>295</v>
      </c>
      <c r="B165" s="68">
        <v>198814</v>
      </c>
      <c r="C165" s="68">
        <v>127460</v>
      </c>
      <c r="D165" s="68">
        <v>34768</v>
      </c>
      <c r="E165" s="68">
        <v>36790</v>
      </c>
      <c r="F165" s="68">
        <v>-53</v>
      </c>
      <c r="J165" s="69" t="s">
        <v>295</v>
      </c>
      <c r="K165" s="70">
        <f t="shared" si="4"/>
        <v>0.64110173327834052</v>
      </c>
      <c r="L165" s="70">
        <f t="shared" si="4"/>
        <v>0.17487702073294636</v>
      </c>
      <c r="M165" s="70">
        <f t="shared" si="4"/>
        <v>0.18504733067087831</v>
      </c>
      <c r="N165" s="70">
        <f t="shared" si="3"/>
        <v>-2.6658082428802801E-4</v>
      </c>
    </row>
    <row r="166" spans="1:14" x14ac:dyDescent="0.2">
      <c r="A166" s="67" t="s">
        <v>296</v>
      </c>
      <c r="B166" s="71">
        <v>200550</v>
      </c>
      <c r="C166" s="71">
        <v>128547</v>
      </c>
      <c r="D166" s="71">
        <v>34527</v>
      </c>
      <c r="E166" s="71">
        <v>36535</v>
      </c>
      <c r="F166" s="71">
        <v>-642</v>
      </c>
      <c r="J166" s="69" t="s">
        <v>296</v>
      </c>
      <c r="K166" s="70">
        <f t="shared" si="4"/>
        <v>0.64097232610321619</v>
      </c>
      <c r="L166" s="70">
        <f t="shared" si="4"/>
        <v>0.17216155572176514</v>
      </c>
      <c r="M166" s="70">
        <f t="shared" si="4"/>
        <v>0.18217402144103714</v>
      </c>
      <c r="N166" s="70">
        <f t="shared" si="3"/>
        <v>-3.2011967090501124E-3</v>
      </c>
    </row>
    <row r="167" spans="1:14" x14ac:dyDescent="0.2">
      <c r="A167" s="67" t="s">
        <v>297</v>
      </c>
      <c r="B167" s="68">
        <v>202863</v>
      </c>
      <c r="C167" s="68">
        <v>129953</v>
      </c>
      <c r="D167" s="68">
        <v>35376</v>
      </c>
      <c r="E167" s="68">
        <v>36911</v>
      </c>
      <c r="F167" s="68">
        <v>283</v>
      </c>
      <c r="J167" s="69" t="s">
        <v>297</v>
      </c>
      <c r="K167" s="70">
        <f t="shared" si="4"/>
        <v>0.64059488423221578</v>
      </c>
      <c r="L167" s="70">
        <f t="shared" si="4"/>
        <v>0.17438369737211812</v>
      </c>
      <c r="M167" s="70">
        <f t="shared" si="4"/>
        <v>0.18195038030592076</v>
      </c>
      <c r="N167" s="70">
        <f t="shared" si="3"/>
        <v>1.3950301434958567E-3</v>
      </c>
    </row>
    <row r="168" spans="1:14" x14ac:dyDescent="0.2">
      <c r="A168" s="67" t="s">
        <v>298</v>
      </c>
      <c r="B168" s="71">
        <v>207259</v>
      </c>
      <c r="C168" s="71">
        <v>131701</v>
      </c>
      <c r="D168" s="71">
        <v>35741</v>
      </c>
      <c r="E168" s="71">
        <v>37596</v>
      </c>
      <c r="F168" s="71">
        <v>227</v>
      </c>
      <c r="J168" s="69" t="s">
        <v>298</v>
      </c>
      <c r="K168" s="70">
        <f t="shared" si="4"/>
        <v>0.6354416454773979</v>
      </c>
      <c r="L168" s="70">
        <f t="shared" si="4"/>
        <v>0.17244606989322539</v>
      </c>
      <c r="M168" s="70">
        <f t="shared" si="4"/>
        <v>0.1813962240481716</v>
      </c>
      <c r="N168" s="70">
        <f t="shared" si="3"/>
        <v>1.0952479747562229E-3</v>
      </c>
    </row>
    <row r="169" spans="1:14" x14ac:dyDescent="0.2">
      <c r="A169" s="67" t="s">
        <v>299</v>
      </c>
      <c r="B169" s="68">
        <v>208283</v>
      </c>
      <c r="C169" s="68">
        <v>132925</v>
      </c>
      <c r="D169" s="68">
        <v>35974</v>
      </c>
      <c r="E169" s="68">
        <v>37043</v>
      </c>
      <c r="F169" s="68">
        <v>3137</v>
      </c>
      <c r="J169" s="69" t="s">
        <v>299</v>
      </c>
      <c r="K169" s="70">
        <f t="shared" si="4"/>
        <v>0.63819418771575209</v>
      </c>
      <c r="L169" s="70">
        <f t="shared" si="4"/>
        <v>0.17271692840990382</v>
      </c>
      <c r="M169" s="70">
        <f t="shared" si="4"/>
        <v>0.17784936840740723</v>
      </c>
      <c r="N169" s="70">
        <f t="shared" si="3"/>
        <v>1.5061238795292942E-2</v>
      </c>
    </row>
    <row r="170" spans="1:14" x14ac:dyDescent="0.2">
      <c r="A170" s="67" t="s">
        <v>300</v>
      </c>
      <c r="B170" s="71">
        <v>210739</v>
      </c>
      <c r="C170" s="71">
        <v>134942</v>
      </c>
      <c r="D170" s="71">
        <v>36355</v>
      </c>
      <c r="E170" s="71">
        <v>37815</v>
      </c>
      <c r="F170" s="71">
        <v>-571</v>
      </c>
      <c r="J170" s="69" t="s">
        <v>300</v>
      </c>
      <c r="K170" s="70">
        <f t="shared" si="4"/>
        <v>0.64032760903297448</v>
      </c>
      <c r="L170" s="70">
        <f t="shared" si="4"/>
        <v>0.1725119697825272</v>
      </c>
      <c r="M170" s="70">
        <f t="shared" si="4"/>
        <v>0.17943997076953008</v>
      </c>
      <c r="N170" s="70">
        <f t="shared" si="3"/>
        <v>-2.7095127147798936E-3</v>
      </c>
    </row>
    <row r="171" spans="1:14" x14ac:dyDescent="0.2">
      <c r="A171" s="67" t="s">
        <v>301</v>
      </c>
      <c r="B171" s="68">
        <v>214461</v>
      </c>
      <c r="C171" s="68">
        <v>137251</v>
      </c>
      <c r="D171" s="68">
        <v>36452</v>
      </c>
      <c r="E171" s="68">
        <v>38723</v>
      </c>
      <c r="F171" s="68">
        <v>-934</v>
      </c>
      <c r="J171" s="69" t="s">
        <v>301</v>
      </c>
      <c r="K171" s="70">
        <f t="shared" si="4"/>
        <v>0.63998116207608846</v>
      </c>
      <c r="L171" s="70">
        <f t="shared" si="4"/>
        <v>0.16997029762987209</v>
      </c>
      <c r="M171" s="70">
        <f t="shared" si="4"/>
        <v>0.18055963555145224</v>
      </c>
      <c r="N171" s="70">
        <f t="shared" si="3"/>
        <v>-4.3551041914380705E-3</v>
      </c>
    </row>
    <row r="172" spans="1:14" x14ac:dyDescent="0.2">
      <c r="A172" s="67" t="s">
        <v>302</v>
      </c>
      <c r="B172" s="71">
        <v>216698</v>
      </c>
      <c r="C172" s="71">
        <v>139304</v>
      </c>
      <c r="D172" s="71">
        <v>36966</v>
      </c>
      <c r="E172" s="71">
        <v>39723</v>
      </c>
      <c r="F172" s="71">
        <v>685</v>
      </c>
      <c r="J172" s="69" t="s">
        <v>302</v>
      </c>
      <c r="K172" s="70">
        <f t="shared" si="4"/>
        <v>0.64284857266795259</v>
      </c>
      <c r="L172" s="70">
        <f t="shared" si="4"/>
        <v>0.17058763809541388</v>
      </c>
      <c r="M172" s="70">
        <f t="shared" si="4"/>
        <v>0.18331041357096051</v>
      </c>
      <c r="N172" s="70">
        <f t="shared" si="3"/>
        <v>3.1610813205474901E-3</v>
      </c>
    </row>
    <row r="173" spans="1:14" x14ac:dyDescent="0.2">
      <c r="A173" s="67" t="s">
        <v>303</v>
      </c>
      <c r="B173" s="68">
        <v>220219</v>
      </c>
      <c r="C173" s="68">
        <v>142091</v>
      </c>
      <c r="D173" s="68">
        <v>38189</v>
      </c>
      <c r="E173" s="68">
        <v>41230</v>
      </c>
      <c r="F173" s="68">
        <v>-564</v>
      </c>
      <c r="J173" s="69" t="s">
        <v>303</v>
      </c>
      <c r="K173" s="70">
        <f t="shared" si="4"/>
        <v>0.64522588877435638</v>
      </c>
      <c r="L173" s="70">
        <f t="shared" si="4"/>
        <v>0.17341373814248542</v>
      </c>
      <c r="M173" s="70">
        <f t="shared" si="4"/>
        <v>0.18722271920224867</v>
      </c>
      <c r="N173" s="70">
        <f t="shared" si="3"/>
        <v>-2.5610869180225141E-3</v>
      </c>
    </row>
    <row r="174" spans="1:14" x14ac:dyDescent="0.2">
      <c r="A174" s="67" t="s">
        <v>304</v>
      </c>
      <c r="B174" s="71">
        <v>224881</v>
      </c>
      <c r="C174" s="71">
        <v>144839</v>
      </c>
      <c r="D174" s="71">
        <v>37623</v>
      </c>
      <c r="E174" s="71">
        <v>43051</v>
      </c>
      <c r="F174" s="71">
        <v>166</v>
      </c>
      <c r="J174" s="69" t="s">
        <v>304</v>
      </c>
      <c r="K174" s="70">
        <f t="shared" si="4"/>
        <v>0.64406953010703438</v>
      </c>
      <c r="L174" s="70">
        <f t="shared" si="4"/>
        <v>0.16730181740565009</v>
      </c>
      <c r="M174" s="70">
        <f t="shared" si="4"/>
        <v>0.19143902775245575</v>
      </c>
      <c r="N174" s="70">
        <f t="shared" si="3"/>
        <v>7.3816818672987048E-4</v>
      </c>
    </row>
    <row r="175" spans="1:14" x14ac:dyDescent="0.2">
      <c r="A175" s="67" t="s">
        <v>305</v>
      </c>
      <c r="B175" s="68">
        <v>229294</v>
      </c>
      <c r="C175" s="68">
        <v>147270</v>
      </c>
      <c r="D175" s="68">
        <v>37783</v>
      </c>
      <c r="E175" s="68">
        <v>42933</v>
      </c>
      <c r="F175" s="68">
        <v>692</v>
      </c>
      <c r="J175" s="69" t="s">
        <v>305</v>
      </c>
      <c r="K175" s="70">
        <f t="shared" si="4"/>
        <v>0.64227585545195254</v>
      </c>
      <c r="L175" s="70">
        <f t="shared" si="4"/>
        <v>0.16477971512555933</v>
      </c>
      <c r="M175" s="70">
        <f t="shared" si="4"/>
        <v>0.18723996266801574</v>
      </c>
      <c r="N175" s="70">
        <f t="shared" si="3"/>
        <v>3.0179594756077352E-3</v>
      </c>
    </row>
    <row r="176" spans="1:14" x14ac:dyDescent="0.2">
      <c r="A176" s="67" t="s">
        <v>306</v>
      </c>
      <c r="B176" s="71">
        <v>232871</v>
      </c>
      <c r="C176" s="71">
        <v>149772</v>
      </c>
      <c r="D176" s="71">
        <v>38031</v>
      </c>
      <c r="E176" s="71">
        <v>41317</v>
      </c>
      <c r="F176" s="71">
        <v>1231</v>
      </c>
      <c r="J176" s="69" t="s">
        <v>306</v>
      </c>
      <c r="K176" s="70">
        <f t="shared" si="4"/>
        <v>0.64315436443352758</v>
      </c>
      <c r="L176" s="70">
        <f t="shared" si="4"/>
        <v>0.16331359422169356</v>
      </c>
      <c r="M176" s="70">
        <f t="shared" si="4"/>
        <v>0.17742441093996247</v>
      </c>
      <c r="N176" s="70">
        <f t="shared" si="3"/>
        <v>5.2861884906235642E-3</v>
      </c>
    </row>
    <row r="177" spans="1:14" x14ac:dyDescent="0.2">
      <c r="A177" s="67" t="s">
        <v>307</v>
      </c>
      <c r="B177" s="68">
        <v>233985</v>
      </c>
      <c r="C177" s="68">
        <v>152929</v>
      </c>
      <c r="D177" s="68">
        <v>38558</v>
      </c>
      <c r="E177" s="68">
        <v>38893</v>
      </c>
      <c r="F177" s="68">
        <v>2087</v>
      </c>
      <c r="J177" s="69" t="s">
        <v>307</v>
      </c>
      <c r="K177" s="70">
        <f t="shared" si="4"/>
        <v>0.65358463149347179</v>
      </c>
      <c r="L177" s="70">
        <f t="shared" si="4"/>
        <v>0.16478834113297861</v>
      </c>
      <c r="M177" s="70">
        <f t="shared" si="4"/>
        <v>0.16622005684125052</v>
      </c>
      <c r="N177" s="70">
        <f t="shared" si="3"/>
        <v>8.9193751736222401E-3</v>
      </c>
    </row>
    <row r="178" spans="1:14" x14ac:dyDescent="0.2">
      <c r="A178" s="67" t="s">
        <v>308</v>
      </c>
      <c r="B178" s="71">
        <v>235563</v>
      </c>
      <c r="C178" s="71">
        <v>154654</v>
      </c>
      <c r="D178" s="71">
        <v>37744</v>
      </c>
      <c r="E178" s="71">
        <v>39543</v>
      </c>
      <c r="F178" s="71">
        <v>-61</v>
      </c>
      <c r="J178" s="69" t="s">
        <v>308</v>
      </c>
      <c r="K178" s="70">
        <f t="shared" si="4"/>
        <v>0.65652925119819328</v>
      </c>
      <c r="L178" s="70">
        <f t="shared" si="4"/>
        <v>0.16022889842632332</v>
      </c>
      <c r="M178" s="70">
        <f t="shared" si="4"/>
        <v>0.16786592121852753</v>
      </c>
      <c r="N178" s="70">
        <f t="shared" si="3"/>
        <v>-2.5895408022482308E-4</v>
      </c>
    </row>
    <row r="179" spans="1:14" x14ac:dyDescent="0.2">
      <c r="A179" s="67" t="s">
        <v>309</v>
      </c>
      <c r="B179" s="68">
        <v>242589</v>
      </c>
      <c r="C179" s="68">
        <v>158012</v>
      </c>
      <c r="D179" s="68">
        <v>38120</v>
      </c>
      <c r="E179" s="68">
        <v>41239</v>
      </c>
      <c r="F179" s="68">
        <v>1976</v>
      </c>
      <c r="J179" s="69" t="s">
        <v>309</v>
      </c>
      <c r="K179" s="70">
        <f t="shared" si="4"/>
        <v>0.65135682162010644</v>
      </c>
      <c r="L179" s="70">
        <f t="shared" si="4"/>
        <v>0.15713820494746258</v>
      </c>
      <c r="M179" s="70">
        <f t="shared" si="4"/>
        <v>0.1699953419157505</v>
      </c>
      <c r="N179" s="70">
        <f t="shared" si="3"/>
        <v>8.1454641389345772E-3</v>
      </c>
    </row>
    <row r="180" spans="1:14" x14ac:dyDescent="0.2">
      <c r="A180" s="67" t="s">
        <v>310</v>
      </c>
      <c r="B180" s="71">
        <v>239613</v>
      </c>
      <c r="C180" s="71">
        <v>159547</v>
      </c>
      <c r="D180" s="71">
        <v>39399</v>
      </c>
      <c r="E180" s="71">
        <v>43168</v>
      </c>
      <c r="F180" s="71">
        <v>255</v>
      </c>
      <c r="J180" s="69" t="s">
        <v>310</v>
      </c>
      <c r="K180" s="70">
        <f t="shared" si="4"/>
        <v>0.66585285439437758</v>
      </c>
      <c r="L180" s="70">
        <f t="shared" si="4"/>
        <v>0.16442763956880468</v>
      </c>
      <c r="M180" s="70">
        <f t="shared" si="4"/>
        <v>0.1801571701034585</v>
      </c>
      <c r="N180" s="70">
        <f t="shared" si="3"/>
        <v>1.0642160483780095E-3</v>
      </c>
    </row>
    <row r="181" spans="1:14" x14ac:dyDescent="0.2">
      <c r="A181" s="67" t="s">
        <v>311</v>
      </c>
      <c r="B181" s="68">
        <v>243273</v>
      </c>
      <c r="C181" s="68">
        <v>161368</v>
      </c>
      <c r="D181" s="68">
        <v>39898</v>
      </c>
      <c r="E181" s="68">
        <v>43506</v>
      </c>
      <c r="F181" s="68">
        <v>-400</v>
      </c>
      <c r="J181" s="69" t="s">
        <v>311</v>
      </c>
      <c r="K181" s="70">
        <f t="shared" si="4"/>
        <v>0.66332063155385101</v>
      </c>
      <c r="L181" s="70">
        <f t="shared" si="4"/>
        <v>0.16400504782692696</v>
      </c>
      <c r="M181" s="70">
        <f t="shared" si="4"/>
        <v>0.17883612238102872</v>
      </c>
      <c r="N181" s="70">
        <f t="shared" si="3"/>
        <v>-1.6442432986809058E-3</v>
      </c>
    </row>
    <row r="182" spans="1:14" x14ac:dyDescent="0.2">
      <c r="A182" s="67" t="s">
        <v>312</v>
      </c>
      <c r="B182" s="71">
        <v>246876</v>
      </c>
      <c r="C182" s="71">
        <v>163812</v>
      </c>
      <c r="D182" s="71">
        <v>39787</v>
      </c>
      <c r="E182" s="71">
        <v>43629</v>
      </c>
      <c r="F182" s="71">
        <v>-1889</v>
      </c>
      <c r="J182" s="69" t="s">
        <v>312</v>
      </c>
      <c r="K182" s="70">
        <f t="shared" si="4"/>
        <v>0.66353959072570845</v>
      </c>
      <c r="L182" s="70">
        <f t="shared" si="4"/>
        <v>0.16116187883795913</v>
      </c>
      <c r="M182" s="70">
        <f t="shared" si="4"/>
        <v>0.17672434744568125</v>
      </c>
      <c r="N182" s="70">
        <f t="shared" si="3"/>
        <v>-7.6516145757384276E-3</v>
      </c>
    </row>
    <row r="183" spans="1:14" x14ac:dyDescent="0.2">
      <c r="A183" s="67" t="s">
        <v>313</v>
      </c>
      <c r="B183" s="68">
        <v>250242</v>
      </c>
      <c r="C183" s="68">
        <v>167581</v>
      </c>
      <c r="D183" s="68">
        <v>40427</v>
      </c>
      <c r="E183" s="68">
        <v>43447</v>
      </c>
      <c r="F183" s="68">
        <v>-1989</v>
      </c>
      <c r="J183" s="69" t="s">
        <v>313</v>
      </c>
      <c r="K183" s="70">
        <f t="shared" si="4"/>
        <v>0.66967575387025358</v>
      </c>
      <c r="L183" s="70">
        <f t="shared" si="4"/>
        <v>0.16155161803374335</v>
      </c>
      <c r="M183" s="70">
        <f t="shared" si="4"/>
        <v>0.17361993590204683</v>
      </c>
      <c r="N183" s="70">
        <f t="shared" si="3"/>
        <v>-7.9483060397535187E-3</v>
      </c>
    </row>
    <row r="184" spans="1:14" x14ac:dyDescent="0.2">
      <c r="A184" s="67" t="s">
        <v>314</v>
      </c>
      <c r="B184" s="71">
        <v>256856</v>
      </c>
      <c r="C184" s="71">
        <v>167719</v>
      </c>
      <c r="D184" s="71">
        <v>41034</v>
      </c>
      <c r="E184" s="71">
        <v>45012</v>
      </c>
      <c r="F184" s="71">
        <v>-2468</v>
      </c>
      <c r="J184" s="69" t="s">
        <v>314</v>
      </c>
      <c r="K184" s="70">
        <f t="shared" si="4"/>
        <v>0.65296897872738036</v>
      </c>
      <c r="L184" s="70">
        <f t="shared" si="4"/>
        <v>0.15975488211293487</v>
      </c>
      <c r="M184" s="70">
        <f t="shared" si="4"/>
        <v>0.17524215903074097</v>
      </c>
      <c r="N184" s="70">
        <f t="shared" si="3"/>
        <v>-9.6084965895287637E-3</v>
      </c>
    </row>
    <row r="185" spans="1:14" x14ac:dyDescent="0.2">
      <c r="A185" s="67" t="s">
        <v>315</v>
      </c>
      <c r="B185" s="68">
        <v>257971</v>
      </c>
      <c r="C185" s="68">
        <v>171183</v>
      </c>
      <c r="D185" s="68">
        <v>42179</v>
      </c>
      <c r="E185" s="68">
        <v>44917</v>
      </c>
      <c r="F185" s="68">
        <v>-4515</v>
      </c>
      <c r="J185" s="69" t="s">
        <v>315</v>
      </c>
      <c r="K185" s="70">
        <f t="shared" si="4"/>
        <v>0.66357458784126899</v>
      </c>
      <c r="L185" s="70">
        <f t="shared" si="4"/>
        <v>0.16350287435409405</v>
      </c>
      <c r="M185" s="70">
        <f t="shared" si="4"/>
        <v>0.1741164704559815</v>
      </c>
      <c r="N185" s="70">
        <f t="shared" si="3"/>
        <v>-1.7501967275391422E-2</v>
      </c>
    </row>
    <row r="186" spans="1:14" x14ac:dyDescent="0.2">
      <c r="A186" s="67" t="s">
        <v>316</v>
      </c>
      <c r="B186" s="71">
        <v>256599</v>
      </c>
      <c r="C186" s="71">
        <v>172530</v>
      </c>
      <c r="D186" s="71">
        <v>42889</v>
      </c>
      <c r="E186" s="71">
        <v>45008</v>
      </c>
      <c r="F186" s="71">
        <v>-3765</v>
      </c>
      <c r="J186" s="69" t="s">
        <v>316</v>
      </c>
      <c r="K186" s="70">
        <f t="shared" si="4"/>
        <v>0.67237206692153906</v>
      </c>
      <c r="L186" s="70">
        <f t="shared" si="4"/>
        <v>0.16714406525356684</v>
      </c>
      <c r="M186" s="70">
        <f t="shared" si="4"/>
        <v>0.1754020865241096</v>
      </c>
      <c r="N186" s="70">
        <f t="shared" si="3"/>
        <v>-1.4672699425952557E-2</v>
      </c>
    </row>
    <row r="187" spans="1:14" x14ac:dyDescent="0.2">
      <c r="A187" s="67" t="s">
        <v>317</v>
      </c>
      <c r="B187" s="68">
        <v>260238</v>
      </c>
      <c r="C187" s="68">
        <v>173151</v>
      </c>
      <c r="D187" s="68">
        <v>43579</v>
      </c>
      <c r="E187" s="68">
        <v>46448</v>
      </c>
      <c r="F187" s="68">
        <v>-3570</v>
      </c>
      <c r="J187" s="69" t="s">
        <v>317</v>
      </c>
      <c r="K187" s="70">
        <f t="shared" si="4"/>
        <v>0.66535632766928732</v>
      </c>
      <c r="L187" s="70">
        <f t="shared" si="4"/>
        <v>0.16745824975599258</v>
      </c>
      <c r="M187" s="70">
        <f t="shared" si="4"/>
        <v>0.17848277346121627</v>
      </c>
      <c r="N187" s="70">
        <f t="shared" si="3"/>
        <v>-1.3718211790745394E-2</v>
      </c>
    </row>
    <row r="188" spans="1:14" x14ac:dyDescent="0.2">
      <c r="A188" s="67" t="s">
        <v>318</v>
      </c>
      <c r="B188" s="71">
        <v>264944</v>
      </c>
      <c r="C188" s="71">
        <v>176206</v>
      </c>
      <c r="D188" s="71">
        <v>44070</v>
      </c>
      <c r="E188" s="71">
        <v>46249</v>
      </c>
      <c r="F188" s="71">
        <v>-3057</v>
      </c>
      <c r="J188" s="69" t="s">
        <v>318</v>
      </c>
      <c r="K188" s="70">
        <f t="shared" si="4"/>
        <v>0.66506884473700101</v>
      </c>
      <c r="L188" s="70">
        <f t="shared" si="4"/>
        <v>0.16633703726070415</v>
      </c>
      <c r="M188" s="70">
        <f t="shared" si="4"/>
        <v>0.17456141675221934</v>
      </c>
      <c r="N188" s="70">
        <f t="shared" si="3"/>
        <v>-1.15382873361918E-2</v>
      </c>
    </row>
    <row r="189" spans="1:14" x14ac:dyDescent="0.2">
      <c r="A189" s="67" t="s">
        <v>319</v>
      </c>
      <c r="B189" s="68">
        <v>270734</v>
      </c>
      <c r="C189" s="68">
        <v>180278</v>
      </c>
      <c r="D189" s="68">
        <v>44368</v>
      </c>
      <c r="E189" s="68">
        <v>48119</v>
      </c>
      <c r="F189" s="68">
        <v>-4069</v>
      </c>
      <c r="J189" s="69" t="s">
        <v>319</v>
      </c>
      <c r="K189" s="70">
        <f t="shared" si="4"/>
        <v>0.66588607267650168</v>
      </c>
      <c r="L189" s="70">
        <f t="shared" si="4"/>
        <v>0.16388041398568337</v>
      </c>
      <c r="M189" s="70">
        <f t="shared" si="4"/>
        <v>0.17773534170070993</v>
      </c>
      <c r="N189" s="70">
        <f t="shared" si="3"/>
        <v>-1.50295123626881E-2</v>
      </c>
    </row>
    <row r="190" spans="1:14" x14ac:dyDescent="0.2">
      <c r="A190" s="67" t="s">
        <v>320</v>
      </c>
      <c r="B190" s="71">
        <v>273515</v>
      </c>
      <c r="C190" s="71">
        <v>181238</v>
      </c>
      <c r="D190" s="71">
        <v>45669</v>
      </c>
      <c r="E190" s="71">
        <v>50984</v>
      </c>
      <c r="F190" s="71">
        <v>-4641</v>
      </c>
      <c r="J190" s="69" t="s">
        <v>320</v>
      </c>
      <c r="K190" s="70">
        <f t="shared" si="4"/>
        <v>0.66262545015812657</v>
      </c>
      <c r="L190" s="70">
        <f t="shared" si="4"/>
        <v>0.16697073286657038</v>
      </c>
      <c r="M190" s="70">
        <f t="shared" si="4"/>
        <v>0.18640293950971609</v>
      </c>
      <c r="N190" s="70">
        <f t="shared" si="3"/>
        <v>-1.6967990786611337E-2</v>
      </c>
    </row>
    <row r="191" spans="1:14" x14ac:dyDescent="0.2">
      <c r="A191" s="67" t="s">
        <v>321</v>
      </c>
      <c r="B191" s="68">
        <v>275409</v>
      </c>
      <c r="C191" s="68">
        <v>182990</v>
      </c>
      <c r="D191" s="68">
        <v>46799</v>
      </c>
      <c r="E191" s="68">
        <v>46979</v>
      </c>
      <c r="F191" s="68">
        <v>-6004</v>
      </c>
      <c r="J191" s="69" t="s">
        <v>321</v>
      </c>
      <c r="K191" s="70">
        <f t="shared" si="4"/>
        <v>0.66442999321009844</v>
      </c>
      <c r="L191" s="70">
        <f t="shared" si="4"/>
        <v>0.16992545632132575</v>
      </c>
      <c r="M191" s="70">
        <f t="shared" si="4"/>
        <v>0.1705790297339593</v>
      </c>
      <c r="N191" s="70">
        <f t="shared" si="3"/>
        <v>-2.1800304274733215E-2</v>
      </c>
    </row>
    <row r="192" spans="1:14" x14ac:dyDescent="0.2">
      <c r="A192" s="67" t="s">
        <v>323</v>
      </c>
      <c r="B192" s="71">
        <v>276242</v>
      </c>
      <c r="C192" s="71">
        <v>184238</v>
      </c>
      <c r="D192" s="71">
        <v>47375</v>
      </c>
      <c r="E192" s="71">
        <v>49992</v>
      </c>
      <c r="F192" s="71">
        <v>-4840</v>
      </c>
      <c r="J192" s="69" t="s">
        <v>323</v>
      </c>
      <c r="K192" s="70">
        <f t="shared" si="4"/>
        <v>0.6669442010990364</v>
      </c>
      <c r="L192" s="70">
        <f t="shared" si="4"/>
        <v>0.17149817913278936</v>
      </c>
      <c r="M192" s="70">
        <f t="shared" si="4"/>
        <v>0.18097175664815632</v>
      </c>
      <c r="N192" s="70">
        <f t="shared" si="3"/>
        <v>-1.7520869382642756E-2</v>
      </c>
    </row>
    <row r="193" spans="1:14" x14ac:dyDescent="0.2">
      <c r="A193" s="67" t="s">
        <v>324</v>
      </c>
      <c r="B193" s="68">
        <v>278908</v>
      </c>
      <c r="C193" s="68">
        <v>186563</v>
      </c>
      <c r="D193" s="68">
        <v>48556</v>
      </c>
      <c r="E193" s="68">
        <v>50061</v>
      </c>
      <c r="F193" s="68">
        <v>-5237</v>
      </c>
      <c r="J193" s="69" t="s">
        <v>324</v>
      </c>
      <c r="K193" s="70">
        <f t="shared" si="4"/>
        <v>0.66890515869032086</v>
      </c>
      <c r="L193" s="70">
        <f t="shared" si="4"/>
        <v>0.17409324938689461</v>
      </c>
      <c r="M193" s="70">
        <f t="shared" si="4"/>
        <v>0.17948929396073257</v>
      </c>
      <c r="N193" s="70">
        <f t="shared" si="3"/>
        <v>-1.8776800952285341E-2</v>
      </c>
    </row>
    <row r="194" spans="1:14" x14ac:dyDescent="0.2">
      <c r="A194" s="67" t="s">
        <v>325</v>
      </c>
      <c r="B194" s="71">
        <v>285103</v>
      </c>
      <c r="C194" s="71">
        <v>188401</v>
      </c>
      <c r="D194" s="71">
        <v>48478</v>
      </c>
      <c r="E194" s="71">
        <v>51535</v>
      </c>
      <c r="F194" s="71">
        <v>-7557</v>
      </c>
      <c r="J194" s="69" t="s">
        <v>325</v>
      </c>
      <c r="K194" s="70">
        <f t="shared" si="4"/>
        <v>0.66081731865325866</v>
      </c>
      <c r="L194" s="70">
        <f t="shared" si="4"/>
        <v>0.17003679372016428</v>
      </c>
      <c r="M194" s="70">
        <f t="shared" si="4"/>
        <v>0.1807592343819602</v>
      </c>
      <c r="N194" s="70">
        <f t="shared" si="3"/>
        <v>-2.650621003637282E-2</v>
      </c>
    </row>
    <row r="195" spans="1:14" x14ac:dyDescent="0.2">
      <c r="A195" s="67" t="s">
        <v>326</v>
      </c>
      <c r="B195" s="68">
        <v>285857</v>
      </c>
      <c r="C195" s="68">
        <v>191179</v>
      </c>
      <c r="D195" s="68">
        <v>50037</v>
      </c>
      <c r="E195" s="68">
        <v>51305</v>
      </c>
      <c r="F195" s="68">
        <v>-7279</v>
      </c>
      <c r="J195" s="69" t="s">
        <v>326</v>
      </c>
      <c r="K195" s="70">
        <f t="shared" si="4"/>
        <v>0.66879243817713052</v>
      </c>
      <c r="L195" s="70">
        <f t="shared" si="4"/>
        <v>0.17504206648778936</v>
      </c>
      <c r="M195" s="70">
        <f t="shared" si="4"/>
        <v>0.17947785081351864</v>
      </c>
      <c r="N195" s="70">
        <f t="shared" si="3"/>
        <v>-2.5463780841469687E-2</v>
      </c>
    </row>
    <row r="196" spans="1:14" x14ac:dyDescent="0.2">
      <c r="A196" s="67" t="s">
        <v>327</v>
      </c>
      <c r="B196" s="71">
        <v>288507</v>
      </c>
      <c r="C196" s="71">
        <v>191038</v>
      </c>
      <c r="D196" s="71">
        <v>51785</v>
      </c>
      <c r="E196" s="71">
        <v>50310</v>
      </c>
      <c r="F196" s="71">
        <v>-5841</v>
      </c>
      <c r="J196" s="69" t="s">
        <v>327</v>
      </c>
      <c r="K196" s="70">
        <f t="shared" si="4"/>
        <v>0.66216071013874878</v>
      </c>
      <c r="L196" s="70">
        <f t="shared" si="4"/>
        <v>0.17949304522940518</v>
      </c>
      <c r="M196" s="70">
        <f t="shared" si="4"/>
        <v>0.17438051763042145</v>
      </c>
      <c r="N196" s="70">
        <f t="shared" si="3"/>
        <v>-2.0245609291975584E-2</v>
      </c>
    </row>
    <row r="197" spans="1:14" x14ac:dyDescent="0.2">
      <c r="A197" s="67" t="s">
        <v>328</v>
      </c>
      <c r="B197" s="68">
        <v>291400</v>
      </c>
      <c r="C197" s="68">
        <v>193885</v>
      </c>
      <c r="D197" s="68">
        <v>52621</v>
      </c>
      <c r="E197" s="68">
        <v>50375</v>
      </c>
      <c r="F197" s="68">
        <v>-7610</v>
      </c>
      <c r="J197" s="69" t="s">
        <v>328</v>
      </c>
      <c r="K197" s="70">
        <f t="shared" si="4"/>
        <v>0.66535689773507212</v>
      </c>
      <c r="L197" s="70">
        <f t="shared" si="4"/>
        <v>0.1805799588194921</v>
      </c>
      <c r="M197" s="70">
        <f t="shared" si="4"/>
        <v>0.17287234042553193</v>
      </c>
      <c r="N197" s="70">
        <f t="shared" si="3"/>
        <v>-2.6115305422100207E-2</v>
      </c>
    </row>
    <row r="198" spans="1:14" x14ac:dyDescent="0.2">
      <c r="A198" s="67" t="s">
        <v>329</v>
      </c>
      <c r="B198" s="71">
        <v>294478</v>
      </c>
      <c r="C198" s="71">
        <v>195285</v>
      </c>
      <c r="D198" s="71">
        <v>54145</v>
      </c>
      <c r="E198" s="71">
        <v>50555</v>
      </c>
      <c r="F198" s="71">
        <v>-8647</v>
      </c>
      <c r="J198" s="69" t="s">
        <v>329</v>
      </c>
      <c r="K198" s="70">
        <f t="shared" si="4"/>
        <v>0.663156500655397</v>
      </c>
      <c r="L198" s="70">
        <f t="shared" si="4"/>
        <v>0.18386772526300776</v>
      </c>
      <c r="M198" s="70">
        <f t="shared" si="4"/>
        <v>0.17167666175401897</v>
      </c>
      <c r="N198" s="70">
        <f t="shared" si="3"/>
        <v>-2.9363823443517002E-2</v>
      </c>
    </row>
    <row r="199" spans="1:14" x14ac:dyDescent="0.2">
      <c r="A199" s="67" t="s">
        <v>330</v>
      </c>
      <c r="B199" s="68">
        <v>298755</v>
      </c>
      <c r="C199" s="68">
        <v>196805</v>
      </c>
      <c r="D199" s="68">
        <v>54826</v>
      </c>
      <c r="E199" s="68">
        <v>53414</v>
      </c>
      <c r="F199" s="68">
        <v>-6940</v>
      </c>
      <c r="J199" s="69" t="s">
        <v>330</v>
      </c>
      <c r="K199" s="70">
        <f t="shared" si="4"/>
        <v>0.65875048116349522</v>
      </c>
      <c r="L199" s="70">
        <f t="shared" si="4"/>
        <v>0.18351492025238073</v>
      </c>
      <c r="M199" s="70">
        <f t="shared" si="4"/>
        <v>0.17878863952067747</v>
      </c>
      <c r="N199" s="70">
        <f t="shared" si="3"/>
        <v>-2.3229736740807687E-2</v>
      </c>
    </row>
    <row r="200" spans="1:14" x14ac:dyDescent="0.2">
      <c r="A200" s="67" t="s">
        <v>331</v>
      </c>
      <c r="B200" s="71">
        <v>303038</v>
      </c>
      <c r="C200" s="71">
        <v>199553</v>
      </c>
      <c r="D200" s="71">
        <v>55438</v>
      </c>
      <c r="E200" s="71">
        <v>56463</v>
      </c>
      <c r="F200" s="71">
        <v>-8724</v>
      </c>
      <c r="J200" s="69" t="s">
        <v>331</v>
      </c>
      <c r="K200" s="70">
        <f t="shared" si="4"/>
        <v>0.65850817389238314</v>
      </c>
      <c r="L200" s="70">
        <f t="shared" si="4"/>
        <v>0.18294075330486606</v>
      </c>
      <c r="M200" s="70">
        <f t="shared" si="4"/>
        <v>0.18632316739154825</v>
      </c>
      <c r="N200" s="70">
        <f t="shared" si="3"/>
        <v>-2.8788468772893167E-2</v>
      </c>
    </row>
    <row r="201" spans="1:14" x14ac:dyDescent="0.2">
      <c r="A201" s="67" t="s">
        <v>332</v>
      </c>
      <c r="B201" s="68">
        <v>307070</v>
      </c>
      <c r="C201" s="68">
        <v>201540</v>
      </c>
      <c r="D201" s="68">
        <v>57309</v>
      </c>
      <c r="E201" s="68">
        <v>55692</v>
      </c>
      <c r="F201" s="68">
        <v>-5310</v>
      </c>
      <c r="J201" s="69" t="s">
        <v>332</v>
      </c>
      <c r="K201" s="70">
        <f t="shared" si="4"/>
        <v>0.65633243234441663</v>
      </c>
      <c r="L201" s="70">
        <f t="shared" si="4"/>
        <v>0.18663171263881201</v>
      </c>
      <c r="M201" s="70">
        <f t="shared" si="4"/>
        <v>0.18136581235548899</v>
      </c>
      <c r="N201" s="70">
        <f t="shared" si="4"/>
        <v>-1.7292474028723092E-2</v>
      </c>
    </row>
    <row r="202" spans="1:14" x14ac:dyDescent="0.2">
      <c r="A202" s="67" t="s">
        <v>333</v>
      </c>
      <c r="B202" s="71">
        <v>310584</v>
      </c>
      <c r="C202" s="71">
        <v>204519</v>
      </c>
      <c r="D202" s="71">
        <v>59376</v>
      </c>
      <c r="E202" s="71">
        <v>53292</v>
      </c>
      <c r="F202" s="71">
        <v>-7290</v>
      </c>
      <c r="J202" s="69" t="s">
        <v>333</v>
      </c>
      <c r="K202" s="70">
        <f t="shared" ref="K202:N265" si="5">C202/$B202</f>
        <v>0.65849818406614635</v>
      </c>
      <c r="L202" s="70">
        <f t="shared" si="5"/>
        <v>0.19117533420910285</v>
      </c>
      <c r="M202" s="70">
        <f t="shared" si="5"/>
        <v>0.17158643072405533</v>
      </c>
      <c r="N202" s="70">
        <f t="shared" si="5"/>
        <v>-2.347191098060428E-2</v>
      </c>
    </row>
    <row r="203" spans="1:14" x14ac:dyDescent="0.2">
      <c r="A203" s="67" t="s">
        <v>334</v>
      </c>
      <c r="B203" s="68">
        <v>316568</v>
      </c>
      <c r="C203" s="68">
        <v>207461</v>
      </c>
      <c r="D203" s="68">
        <v>60010</v>
      </c>
      <c r="E203" s="68">
        <v>53893</v>
      </c>
      <c r="F203" s="68">
        <v>-7381</v>
      </c>
      <c r="J203" s="69" t="s">
        <v>334</v>
      </c>
      <c r="K203" s="70">
        <f t="shared" si="5"/>
        <v>0.655344191453337</v>
      </c>
      <c r="L203" s="70">
        <f t="shared" si="5"/>
        <v>0.18956432741148821</v>
      </c>
      <c r="M203" s="70">
        <f t="shared" si="5"/>
        <v>0.17024146470900406</v>
      </c>
      <c r="N203" s="70">
        <f t="shared" si="5"/>
        <v>-2.3315685729448334E-2</v>
      </c>
    </row>
    <row r="204" spans="1:14" x14ac:dyDescent="0.2">
      <c r="A204" s="67" t="s">
        <v>335</v>
      </c>
      <c r="B204" s="71">
        <v>321966</v>
      </c>
      <c r="C204" s="71">
        <v>209259</v>
      </c>
      <c r="D204" s="71">
        <v>61402</v>
      </c>
      <c r="E204" s="71">
        <v>55192</v>
      </c>
      <c r="F204" s="71">
        <v>-8131</v>
      </c>
      <c r="J204" s="69" t="s">
        <v>335</v>
      </c>
      <c r="K204" s="70">
        <f t="shared" si="5"/>
        <v>0.64994129814949408</v>
      </c>
      <c r="L204" s="70">
        <f t="shared" si="5"/>
        <v>0.19070957802997832</v>
      </c>
      <c r="M204" s="70">
        <f t="shared" si="5"/>
        <v>0.17142182714945056</v>
      </c>
      <c r="N204" s="70">
        <f t="shared" si="5"/>
        <v>-2.525421938962499E-2</v>
      </c>
    </row>
    <row r="205" spans="1:14" x14ac:dyDescent="0.2">
      <c r="A205" s="67" t="s">
        <v>336</v>
      </c>
      <c r="B205" s="68">
        <v>322897</v>
      </c>
      <c r="C205" s="68">
        <v>211505</v>
      </c>
      <c r="D205" s="68">
        <v>61734</v>
      </c>
      <c r="E205" s="68">
        <v>56929</v>
      </c>
      <c r="F205" s="68">
        <v>-8415</v>
      </c>
      <c r="J205" s="69" t="s">
        <v>336</v>
      </c>
      <c r="K205" s="70">
        <f t="shared" si="5"/>
        <v>0.65502311882736597</v>
      </c>
      <c r="L205" s="70">
        <f t="shared" si="5"/>
        <v>0.1911879020244846</v>
      </c>
      <c r="M205" s="70">
        <f t="shared" si="5"/>
        <v>0.17630699572928829</v>
      </c>
      <c r="N205" s="70">
        <f t="shared" si="5"/>
        <v>-2.6060942034147112E-2</v>
      </c>
    </row>
    <row r="206" spans="1:14" x14ac:dyDescent="0.2">
      <c r="A206" s="67" t="s">
        <v>337</v>
      </c>
      <c r="B206" s="71">
        <v>329033</v>
      </c>
      <c r="C206" s="71">
        <v>214382</v>
      </c>
      <c r="D206" s="71">
        <v>64164</v>
      </c>
      <c r="E206" s="71">
        <v>55735</v>
      </c>
      <c r="F206" s="71">
        <v>-9411</v>
      </c>
      <c r="J206" s="69" t="s">
        <v>337</v>
      </c>
      <c r="K206" s="70">
        <f t="shared" si="5"/>
        <v>0.65155166806976805</v>
      </c>
      <c r="L206" s="70">
        <f t="shared" si="5"/>
        <v>0.19500779557065703</v>
      </c>
      <c r="M206" s="70">
        <f t="shared" si="5"/>
        <v>0.16939030431598046</v>
      </c>
      <c r="N206" s="70">
        <f t="shared" si="5"/>
        <v>-2.8601994328836318E-2</v>
      </c>
    </row>
    <row r="207" spans="1:14" x14ac:dyDescent="0.2">
      <c r="A207" s="67" t="s">
        <v>338</v>
      </c>
      <c r="B207" s="68">
        <v>330791</v>
      </c>
      <c r="C207" s="68">
        <v>216904</v>
      </c>
      <c r="D207" s="68">
        <v>65297</v>
      </c>
      <c r="E207" s="68">
        <v>56707</v>
      </c>
      <c r="F207" s="68">
        <v>-9217</v>
      </c>
      <c r="J207" s="69" t="s">
        <v>338</v>
      </c>
      <c r="K207" s="70">
        <f t="shared" si="5"/>
        <v>0.65571312399672299</v>
      </c>
      <c r="L207" s="70">
        <f t="shared" si="5"/>
        <v>0.19739654343679242</v>
      </c>
      <c r="M207" s="70">
        <f t="shared" si="5"/>
        <v>0.17142848505551844</v>
      </c>
      <c r="N207" s="70">
        <f t="shared" si="5"/>
        <v>-2.7863515029127154E-2</v>
      </c>
    </row>
    <row r="208" spans="1:14" x14ac:dyDescent="0.2">
      <c r="A208" s="67" t="s">
        <v>339</v>
      </c>
      <c r="B208" s="71">
        <v>334738</v>
      </c>
      <c r="C208" s="71">
        <v>220305</v>
      </c>
      <c r="D208" s="71">
        <v>66665</v>
      </c>
      <c r="E208" s="71">
        <v>57369</v>
      </c>
      <c r="F208" s="71">
        <v>-6751</v>
      </c>
      <c r="J208" s="69" t="s">
        <v>339</v>
      </c>
      <c r="K208" s="70">
        <f t="shared" si="5"/>
        <v>0.65814159133411798</v>
      </c>
      <c r="L208" s="70">
        <f t="shared" si="5"/>
        <v>0.19915575763731636</v>
      </c>
      <c r="M208" s="70">
        <f t="shared" si="5"/>
        <v>0.17138478451804098</v>
      </c>
      <c r="N208" s="70">
        <f t="shared" si="5"/>
        <v>-2.0168011997442777E-2</v>
      </c>
    </row>
    <row r="209" spans="1:14" x14ac:dyDescent="0.2">
      <c r="A209" s="67" t="s">
        <v>340</v>
      </c>
      <c r="B209" s="68">
        <v>337926</v>
      </c>
      <c r="C209" s="68">
        <v>223080</v>
      </c>
      <c r="D209" s="68">
        <v>66483</v>
      </c>
      <c r="E209" s="68">
        <v>58630</v>
      </c>
      <c r="F209" s="68">
        <v>-9578</v>
      </c>
      <c r="J209" s="69" t="s">
        <v>340</v>
      </c>
      <c r="K209" s="70">
        <f t="shared" si="5"/>
        <v>0.6601445286837947</v>
      </c>
      <c r="L209" s="70">
        <f t="shared" si="5"/>
        <v>0.19673833916301203</v>
      </c>
      <c r="M209" s="70">
        <f t="shared" si="5"/>
        <v>0.17349952356433065</v>
      </c>
      <c r="N209" s="70">
        <f t="shared" si="5"/>
        <v>-2.8343483484549872E-2</v>
      </c>
    </row>
    <row r="210" spans="1:14" x14ac:dyDescent="0.2">
      <c r="A210" s="67" t="s">
        <v>341</v>
      </c>
      <c r="B210" s="71">
        <v>346983</v>
      </c>
      <c r="C210" s="71">
        <v>224195</v>
      </c>
      <c r="D210" s="71">
        <v>68935</v>
      </c>
      <c r="E210" s="71">
        <v>59840</v>
      </c>
      <c r="F210" s="71">
        <v>-7456</v>
      </c>
      <c r="J210" s="69" t="s">
        <v>341</v>
      </c>
      <c r="K210" s="70">
        <f t="shared" si="5"/>
        <v>0.64612675548946197</v>
      </c>
      <c r="L210" s="70">
        <f t="shared" si="5"/>
        <v>0.19866967545960465</v>
      </c>
      <c r="M210" s="70">
        <f t="shared" si="5"/>
        <v>0.17245801667516852</v>
      </c>
      <c r="N210" s="70">
        <f t="shared" si="5"/>
        <v>-2.148808443064934E-2</v>
      </c>
    </row>
    <row r="211" spans="1:14" x14ac:dyDescent="0.2">
      <c r="A211" s="67" t="s">
        <v>342</v>
      </c>
      <c r="B211" s="68">
        <v>349720</v>
      </c>
      <c r="C211" s="68">
        <v>227255</v>
      </c>
      <c r="D211" s="68">
        <v>69597</v>
      </c>
      <c r="E211" s="68">
        <v>60859</v>
      </c>
      <c r="F211" s="68">
        <v>-8635</v>
      </c>
      <c r="J211" s="69" t="s">
        <v>342</v>
      </c>
      <c r="K211" s="70">
        <f t="shared" si="5"/>
        <v>0.64981985588470781</v>
      </c>
      <c r="L211" s="70">
        <f t="shared" si="5"/>
        <v>0.19900777765069197</v>
      </c>
      <c r="M211" s="70">
        <f t="shared" si="5"/>
        <v>0.17402207480269929</v>
      </c>
      <c r="N211" s="70">
        <f t="shared" si="5"/>
        <v>-2.4691181516641885E-2</v>
      </c>
    </row>
    <row r="212" spans="1:14" x14ac:dyDescent="0.2">
      <c r="A212" s="67" t="s">
        <v>343</v>
      </c>
      <c r="B212" s="71">
        <v>358409</v>
      </c>
      <c r="C212" s="71">
        <v>230356</v>
      </c>
      <c r="D212" s="71">
        <v>70666</v>
      </c>
      <c r="E212" s="71">
        <v>61447</v>
      </c>
      <c r="F212" s="71">
        <v>-8281</v>
      </c>
      <c r="J212" s="69" t="s">
        <v>343</v>
      </c>
      <c r="K212" s="70">
        <f t="shared" si="5"/>
        <v>0.64271823531217132</v>
      </c>
      <c r="L212" s="70">
        <f t="shared" si="5"/>
        <v>0.19716580777826451</v>
      </c>
      <c r="M212" s="70">
        <f t="shared" si="5"/>
        <v>0.17144379744928281</v>
      </c>
      <c r="N212" s="70">
        <f t="shared" si="5"/>
        <v>-2.3104888549115674E-2</v>
      </c>
    </row>
    <row r="213" spans="1:14" x14ac:dyDescent="0.2">
      <c r="A213" s="67" t="s">
        <v>344</v>
      </c>
      <c r="B213" s="68">
        <v>361619</v>
      </c>
      <c r="C213" s="68">
        <v>230951</v>
      </c>
      <c r="D213" s="68">
        <v>72063</v>
      </c>
      <c r="E213" s="68">
        <v>62517</v>
      </c>
      <c r="F213" s="68">
        <v>-9223</v>
      </c>
      <c r="J213" s="69" t="s">
        <v>344</v>
      </c>
      <c r="K213" s="70">
        <f t="shared" si="5"/>
        <v>0.63865836695527611</v>
      </c>
      <c r="L213" s="70">
        <f t="shared" si="5"/>
        <v>0.19927879895691322</v>
      </c>
      <c r="M213" s="70">
        <f t="shared" si="5"/>
        <v>0.17288084973411241</v>
      </c>
      <c r="N213" s="70">
        <f t="shared" si="5"/>
        <v>-2.550474394321095E-2</v>
      </c>
    </row>
    <row r="214" spans="1:14" x14ac:dyDescent="0.2">
      <c r="A214" s="67" t="s">
        <v>345</v>
      </c>
      <c r="B214" s="71">
        <v>366410</v>
      </c>
      <c r="C214" s="71">
        <v>235068</v>
      </c>
      <c r="D214" s="71">
        <v>72710</v>
      </c>
      <c r="E214" s="71">
        <v>63495</v>
      </c>
      <c r="F214" s="71">
        <v>-8332</v>
      </c>
      <c r="J214" s="69" t="s">
        <v>345</v>
      </c>
      <c r="K214" s="70">
        <f t="shared" si="5"/>
        <v>0.6415436259927404</v>
      </c>
      <c r="L214" s="70">
        <f t="shared" si="5"/>
        <v>0.19843890723506455</v>
      </c>
      <c r="M214" s="70">
        <f t="shared" si="5"/>
        <v>0.17328948445730194</v>
      </c>
      <c r="N214" s="70">
        <f t="shared" si="5"/>
        <v>-2.2739554051472394E-2</v>
      </c>
    </row>
    <row r="215" spans="1:14" x14ac:dyDescent="0.2">
      <c r="A215" s="67" t="s">
        <v>346</v>
      </c>
      <c r="B215" s="68">
        <v>369568</v>
      </c>
      <c r="C215" s="68">
        <v>238254</v>
      </c>
      <c r="D215" s="68">
        <v>73609</v>
      </c>
      <c r="E215" s="68">
        <v>66080</v>
      </c>
      <c r="F215" s="68">
        <v>-7124</v>
      </c>
      <c r="J215" s="69" t="s">
        <v>346</v>
      </c>
      <c r="K215" s="70">
        <f t="shared" si="5"/>
        <v>0.64468244003809849</v>
      </c>
      <c r="L215" s="70">
        <f t="shared" si="5"/>
        <v>0.19917579444107714</v>
      </c>
      <c r="M215" s="70">
        <f t="shared" si="5"/>
        <v>0.17880335959823362</v>
      </c>
      <c r="N215" s="70">
        <f t="shared" si="5"/>
        <v>-1.9276560741189712E-2</v>
      </c>
    </row>
    <row r="216" spans="1:14" x14ac:dyDescent="0.2">
      <c r="A216" s="67" t="s">
        <v>347</v>
      </c>
      <c r="B216" s="71">
        <v>373122</v>
      </c>
      <c r="C216" s="71">
        <v>239487</v>
      </c>
      <c r="D216" s="71">
        <v>74579</v>
      </c>
      <c r="E216" s="71">
        <v>66216</v>
      </c>
      <c r="F216" s="71">
        <v>-6563</v>
      </c>
      <c r="J216" s="69" t="s">
        <v>347</v>
      </c>
      <c r="K216" s="70">
        <f t="shared" si="5"/>
        <v>0.64184636660395256</v>
      </c>
      <c r="L216" s="70">
        <f t="shared" si="5"/>
        <v>0.1998783239798243</v>
      </c>
      <c r="M216" s="70">
        <f t="shared" si="5"/>
        <v>0.17746474343512308</v>
      </c>
      <c r="N216" s="70">
        <f t="shared" si="5"/>
        <v>-1.7589421154474944E-2</v>
      </c>
    </row>
    <row r="217" spans="1:14" x14ac:dyDescent="0.2">
      <c r="A217" s="67" t="s">
        <v>348</v>
      </c>
      <c r="B217" s="68">
        <v>378624</v>
      </c>
      <c r="C217" s="68">
        <v>241940</v>
      </c>
      <c r="D217" s="68">
        <v>74328</v>
      </c>
      <c r="E217" s="68">
        <v>67253</v>
      </c>
      <c r="F217" s="68">
        <v>-8296</v>
      </c>
      <c r="J217" s="69" t="s">
        <v>348</v>
      </c>
      <c r="K217" s="70">
        <f t="shared" si="5"/>
        <v>0.63899805611899929</v>
      </c>
      <c r="L217" s="70">
        <f t="shared" si="5"/>
        <v>0.1963108519269777</v>
      </c>
      <c r="M217" s="70">
        <f t="shared" si="5"/>
        <v>0.17762476757944556</v>
      </c>
      <c r="N217" s="70">
        <f t="shared" si="5"/>
        <v>-2.1910919540229886E-2</v>
      </c>
    </row>
    <row r="218" spans="1:14" x14ac:dyDescent="0.2">
      <c r="A218" s="67" t="s">
        <v>349</v>
      </c>
      <c r="B218" s="71">
        <v>383376</v>
      </c>
      <c r="C218" s="71">
        <v>245518</v>
      </c>
      <c r="D218" s="71">
        <v>76225</v>
      </c>
      <c r="E218" s="71">
        <v>69830</v>
      </c>
      <c r="F218" s="71">
        <v>-7396</v>
      </c>
      <c r="J218" s="69" t="s">
        <v>349</v>
      </c>
      <c r="K218" s="70">
        <f t="shared" si="5"/>
        <v>0.64041045866199242</v>
      </c>
      <c r="L218" s="70">
        <f t="shared" si="5"/>
        <v>0.19882569592254079</v>
      </c>
      <c r="M218" s="70">
        <f t="shared" si="5"/>
        <v>0.18214494386711741</v>
      </c>
      <c r="N218" s="70">
        <f t="shared" si="5"/>
        <v>-1.9291765786069028E-2</v>
      </c>
    </row>
    <row r="219" spans="1:14" x14ac:dyDescent="0.2">
      <c r="A219" s="67" t="s">
        <v>350</v>
      </c>
      <c r="B219" s="68">
        <v>389461</v>
      </c>
      <c r="C219" s="68">
        <v>249034</v>
      </c>
      <c r="D219" s="68">
        <v>77556</v>
      </c>
      <c r="E219" s="68">
        <v>67505</v>
      </c>
      <c r="F219" s="68">
        <v>-8815</v>
      </c>
      <c r="J219" s="69" t="s">
        <v>350</v>
      </c>
      <c r="K219" s="70">
        <f t="shared" si="5"/>
        <v>0.63943244638102403</v>
      </c>
      <c r="L219" s="70">
        <f t="shared" si="5"/>
        <v>0.19913675567001574</v>
      </c>
      <c r="M219" s="70">
        <f t="shared" si="5"/>
        <v>0.17332929356212817</v>
      </c>
      <c r="N219" s="70">
        <f t="shared" si="5"/>
        <v>-2.2633845237392192E-2</v>
      </c>
    </row>
    <row r="220" spans="1:14" x14ac:dyDescent="0.2">
      <c r="A220" s="67" t="s">
        <v>351</v>
      </c>
      <c r="B220" s="71">
        <v>394624</v>
      </c>
      <c r="C220" s="71">
        <v>251874</v>
      </c>
      <c r="D220" s="71">
        <v>77129</v>
      </c>
      <c r="E220" s="71">
        <v>72114</v>
      </c>
      <c r="F220" s="71">
        <v>-7090</v>
      </c>
      <c r="J220" s="69" t="s">
        <v>351</v>
      </c>
      <c r="K220" s="70">
        <f t="shared" si="5"/>
        <v>0.63826325819007457</v>
      </c>
      <c r="L220" s="70">
        <f t="shared" si="5"/>
        <v>0.19544933911774245</v>
      </c>
      <c r="M220" s="70">
        <f t="shared" si="5"/>
        <v>0.18274103957184559</v>
      </c>
      <c r="N220" s="70">
        <f t="shared" si="5"/>
        <v>-1.7966469348037625E-2</v>
      </c>
    </row>
    <row r="221" spans="1:14" x14ac:dyDescent="0.2">
      <c r="A221" s="67" t="s">
        <v>352</v>
      </c>
      <c r="B221" s="68">
        <v>400688</v>
      </c>
      <c r="C221" s="68">
        <v>256027</v>
      </c>
      <c r="D221" s="68">
        <v>79660</v>
      </c>
      <c r="E221" s="68">
        <v>69821</v>
      </c>
      <c r="F221" s="68">
        <v>-10991</v>
      </c>
      <c r="J221" s="69" t="s">
        <v>352</v>
      </c>
      <c r="K221" s="70">
        <f t="shared" si="5"/>
        <v>0.63896847422433412</v>
      </c>
      <c r="L221" s="70">
        <f t="shared" si="5"/>
        <v>0.19880805015373557</v>
      </c>
      <c r="M221" s="70">
        <f t="shared" si="5"/>
        <v>0.17425278520943976</v>
      </c>
      <c r="N221" s="70">
        <f t="shared" si="5"/>
        <v>-2.7430319849858244E-2</v>
      </c>
    </row>
    <row r="222" spans="1:14" x14ac:dyDescent="0.2">
      <c r="A222" s="67" t="s">
        <v>353</v>
      </c>
      <c r="B222" s="71">
        <v>398915</v>
      </c>
      <c r="C222" s="71">
        <v>255642</v>
      </c>
      <c r="D222" s="71">
        <v>80575</v>
      </c>
      <c r="E222" s="71">
        <v>71448</v>
      </c>
      <c r="F222" s="71">
        <v>-10056</v>
      </c>
      <c r="J222" s="69" t="s">
        <v>353</v>
      </c>
      <c r="K222" s="70">
        <f t="shared" si="5"/>
        <v>0.64084328741711893</v>
      </c>
      <c r="L222" s="70">
        <f t="shared" si="5"/>
        <v>0.20198538535778299</v>
      </c>
      <c r="M222" s="70">
        <f t="shared" si="5"/>
        <v>0.17910582454908941</v>
      </c>
      <c r="N222" s="70">
        <f t="shared" si="5"/>
        <v>-2.5208377724577919E-2</v>
      </c>
    </row>
    <row r="223" spans="1:14" x14ac:dyDescent="0.2">
      <c r="A223" s="67" t="s">
        <v>354</v>
      </c>
      <c r="B223" s="68">
        <v>397188</v>
      </c>
      <c r="C223" s="68">
        <v>256201</v>
      </c>
      <c r="D223" s="68">
        <v>81508</v>
      </c>
      <c r="E223" s="68">
        <v>68283</v>
      </c>
      <c r="F223" s="68">
        <v>-7423</v>
      </c>
      <c r="J223" s="69" t="s">
        <v>354</v>
      </c>
      <c r="K223" s="70">
        <f t="shared" si="5"/>
        <v>0.64503711088955351</v>
      </c>
      <c r="L223" s="70">
        <f t="shared" si="5"/>
        <v>0.20521264489360203</v>
      </c>
      <c r="M223" s="70">
        <f t="shared" si="5"/>
        <v>0.17191606997190248</v>
      </c>
      <c r="N223" s="70">
        <f t="shared" si="5"/>
        <v>-1.8688882846410265E-2</v>
      </c>
    </row>
    <row r="224" spans="1:14" x14ac:dyDescent="0.2">
      <c r="A224" s="67" t="s">
        <v>355</v>
      </c>
      <c r="B224" s="71">
        <v>392468</v>
      </c>
      <c r="C224" s="71">
        <v>253054</v>
      </c>
      <c r="D224" s="71">
        <v>84097</v>
      </c>
      <c r="E224" s="71">
        <v>68080</v>
      </c>
      <c r="F224" s="71">
        <v>-6218</v>
      </c>
      <c r="J224" s="69" t="s">
        <v>355</v>
      </c>
      <c r="K224" s="70">
        <f t="shared" si="5"/>
        <v>0.64477613461479666</v>
      </c>
      <c r="L224" s="70">
        <f t="shared" si="5"/>
        <v>0.21427734235657431</v>
      </c>
      <c r="M224" s="70">
        <f t="shared" si="5"/>
        <v>0.17346637178062924</v>
      </c>
      <c r="N224" s="70">
        <f t="shared" si="5"/>
        <v>-1.5843329902055708E-2</v>
      </c>
    </row>
    <row r="225" spans="1:14" x14ac:dyDescent="0.2">
      <c r="A225" s="67" t="s">
        <v>356</v>
      </c>
      <c r="B225" s="68">
        <v>384441</v>
      </c>
      <c r="C225" s="68">
        <v>249928</v>
      </c>
      <c r="D225" s="68">
        <v>83991</v>
      </c>
      <c r="E225" s="68">
        <v>64279</v>
      </c>
      <c r="F225" s="68">
        <v>-6500</v>
      </c>
      <c r="J225" s="69" t="s">
        <v>356</v>
      </c>
      <c r="K225" s="70">
        <f t="shared" si="5"/>
        <v>0.65010755876714499</v>
      </c>
      <c r="L225" s="70">
        <f t="shared" si="5"/>
        <v>0.21847565686282161</v>
      </c>
      <c r="M225" s="70">
        <f t="shared" si="5"/>
        <v>0.16720120902817337</v>
      </c>
      <c r="N225" s="70">
        <f t="shared" si="5"/>
        <v>-1.6907665935735262E-2</v>
      </c>
    </row>
    <row r="226" spans="1:14" x14ac:dyDescent="0.2">
      <c r="A226" s="67" t="s">
        <v>357</v>
      </c>
      <c r="B226" s="71">
        <v>385619</v>
      </c>
      <c r="C226" s="71">
        <v>247130</v>
      </c>
      <c r="D226" s="71">
        <v>84588</v>
      </c>
      <c r="E226" s="71">
        <v>61698</v>
      </c>
      <c r="F226" s="71">
        <v>-6373</v>
      </c>
      <c r="J226" s="69" t="s">
        <v>357</v>
      </c>
      <c r="K226" s="70">
        <f t="shared" si="5"/>
        <v>0.64086572497724437</v>
      </c>
      <c r="L226" s="70">
        <f t="shared" si="5"/>
        <v>0.21935641138014464</v>
      </c>
      <c r="M226" s="70">
        <f t="shared" si="5"/>
        <v>0.15999730303745408</v>
      </c>
      <c r="N226" s="70">
        <f t="shared" si="5"/>
        <v>-1.6526675293489168E-2</v>
      </c>
    </row>
    <row r="227" spans="1:14" x14ac:dyDescent="0.2">
      <c r="A227" s="67" t="s">
        <v>358</v>
      </c>
      <c r="B227" s="68">
        <v>389776</v>
      </c>
      <c r="C227" s="68">
        <v>249191</v>
      </c>
      <c r="D227" s="68">
        <v>86538</v>
      </c>
      <c r="E227" s="68">
        <v>62174</v>
      </c>
      <c r="F227" s="68">
        <v>-5178</v>
      </c>
      <c r="J227" s="69" t="s">
        <v>358</v>
      </c>
      <c r="K227" s="70">
        <f t="shared" si="5"/>
        <v>0.63931848035794914</v>
      </c>
      <c r="L227" s="70">
        <f t="shared" si="5"/>
        <v>0.22201982677229998</v>
      </c>
      <c r="M227" s="70">
        <f t="shared" si="5"/>
        <v>0.15951213004392267</v>
      </c>
      <c r="N227" s="70">
        <f t="shared" si="5"/>
        <v>-1.3284553179261934E-2</v>
      </c>
    </row>
    <row r="228" spans="1:14" x14ac:dyDescent="0.2">
      <c r="A228" s="67" t="s">
        <v>359</v>
      </c>
      <c r="B228" s="71">
        <v>388677</v>
      </c>
      <c r="C228" s="71">
        <v>251475</v>
      </c>
      <c r="D228" s="71">
        <v>86615</v>
      </c>
      <c r="E228" s="71">
        <v>60691</v>
      </c>
      <c r="F228" s="71">
        <v>-6820</v>
      </c>
      <c r="J228" s="69" t="s">
        <v>359</v>
      </c>
      <c r="K228" s="70">
        <f t="shared" si="5"/>
        <v>0.64700252394661895</v>
      </c>
      <c r="L228" s="70">
        <f t="shared" si="5"/>
        <v>0.22284570478829466</v>
      </c>
      <c r="M228" s="70">
        <f t="shared" si="5"/>
        <v>0.15614764959079133</v>
      </c>
      <c r="N228" s="70">
        <f t="shared" si="5"/>
        <v>-1.7546703303771512E-2</v>
      </c>
    </row>
    <row r="229" spans="1:14" x14ac:dyDescent="0.2">
      <c r="A229" s="67" t="s">
        <v>360</v>
      </c>
      <c r="B229" s="68">
        <v>394878</v>
      </c>
      <c r="C229" s="68">
        <v>251609</v>
      </c>
      <c r="D229" s="68">
        <v>86553</v>
      </c>
      <c r="E229" s="68">
        <v>62501</v>
      </c>
      <c r="F229" s="68">
        <v>-6705</v>
      </c>
      <c r="J229" s="69" t="s">
        <v>360</v>
      </c>
      <c r="K229" s="70">
        <f t="shared" si="5"/>
        <v>0.63718161052274369</v>
      </c>
      <c r="L229" s="70">
        <f t="shared" si="5"/>
        <v>0.2191892179356662</v>
      </c>
      <c r="M229" s="70">
        <f t="shared" si="5"/>
        <v>0.15827926600114467</v>
      </c>
      <c r="N229" s="70">
        <f t="shared" si="5"/>
        <v>-1.6979927977755153E-2</v>
      </c>
    </row>
    <row r="230" spans="1:14" x14ac:dyDescent="0.2">
      <c r="A230" s="67" t="s">
        <v>361</v>
      </c>
      <c r="B230" s="71">
        <v>401588</v>
      </c>
      <c r="C230" s="71">
        <v>256890</v>
      </c>
      <c r="D230" s="71">
        <v>86726</v>
      </c>
      <c r="E230" s="71">
        <v>62703</v>
      </c>
      <c r="F230" s="71">
        <v>-6938</v>
      </c>
      <c r="J230" s="69" t="s">
        <v>361</v>
      </c>
      <c r="K230" s="70">
        <f t="shared" si="5"/>
        <v>0.63968544876838951</v>
      </c>
      <c r="L230" s="70">
        <f t="shared" si="5"/>
        <v>0.21595764813689652</v>
      </c>
      <c r="M230" s="70">
        <f t="shared" si="5"/>
        <v>0.15613763359462932</v>
      </c>
      <c r="N230" s="70">
        <f t="shared" si="5"/>
        <v>-1.7276412641812008E-2</v>
      </c>
    </row>
    <row r="231" spans="1:14" x14ac:dyDescent="0.2">
      <c r="A231" s="67" t="s">
        <v>362</v>
      </c>
      <c r="B231" s="68">
        <v>403451</v>
      </c>
      <c r="C231" s="68">
        <v>259076</v>
      </c>
      <c r="D231" s="68">
        <v>86422</v>
      </c>
      <c r="E231" s="68">
        <v>64831</v>
      </c>
      <c r="F231" s="68">
        <v>-8984</v>
      </c>
      <c r="J231" s="69" t="s">
        <v>362</v>
      </c>
      <c r="K231" s="70">
        <f t="shared" si="5"/>
        <v>0.64214985215057097</v>
      </c>
      <c r="L231" s="70">
        <f t="shared" si="5"/>
        <v>0.21420692971389338</v>
      </c>
      <c r="M231" s="70">
        <f t="shared" si="5"/>
        <v>0.16069113721368891</v>
      </c>
      <c r="N231" s="70">
        <f t="shared" si="5"/>
        <v>-2.2267883832237371E-2</v>
      </c>
    </row>
    <row r="232" spans="1:14" x14ac:dyDescent="0.2">
      <c r="A232" s="67" t="s">
        <v>363</v>
      </c>
      <c r="B232" s="71">
        <v>406110</v>
      </c>
      <c r="C232" s="71">
        <v>260476</v>
      </c>
      <c r="D232" s="71">
        <v>87874</v>
      </c>
      <c r="E232" s="71">
        <v>66571</v>
      </c>
      <c r="F232" s="71">
        <v>-8496</v>
      </c>
      <c r="J232" s="69" t="s">
        <v>363</v>
      </c>
      <c r="K232" s="70">
        <f t="shared" si="5"/>
        <v>0.6413927261086898</v>
      </c>
      <c r="L232" s="70">
        <f t="shared" si="5"/>
        <v>0.21637979857674028</v>
      </c>
      <c r="M232" s="70">
        <f t="shared" si="5"/>
        <v>0.16392356750634066</v>
      </c>
      <c r="N232" s="70">
        <f t="shared" si="5"/>
        <v>-2.0920440274802395E-2</v>
      </c>
    </row>
    <row r="233" spans="1:14" x14ac:dyDescent="0.2">
      <c r="A233" s="67" t="s">
        <v>364</v>
      </c>
      <c r="B233" s="68">
        <v>414242</v>
      </c>
      <c r="C233" s="68">
        <v>263879</v>
      </c>
      <c r="D233" s="68">
        <v>88910</v>
      </c>
      <c r="E233" s="68">
        <v>63819</v>
      </c>
      <c r="F233" s="68">
        <v>-3077</v>
      </c>
      <c r="J233" s="69" t="s">
        <v>364</v>
      </c>
      <c r="K233" s="70">
        <f t="shared" si="5"/>
        <v>0.63701652657142438</v>
      </c>
      <c r="L233" s="70">
        <f t="shared" si="5"/>
        <v>0.21463299230884361</v>
      </c>
      <c r="M233" s="70">
        <f t="shared" si="5"/>
        <v>0.15406211827868735</v>
      </c>
      <c r="N233" s="70">
        <f t="shared" si="5"/>
        <v>-7.4280251640345503E-3</v>
      </c>
    </row>
    <row r="234" spans="1:14" x14ac:dyDescent="0.2">
      <c r="A234" s="67" t="s">
        <v>365</v>
      </c>
      <c r="B234" s="71">
        <v>411759</v>
      </c>
      <c r="C234" s="71">
        <v>264602</v>
      </c>
      <c r="D234" s="71">
        <v>86003</v>
      </c>
      <c r="E234" s="71">
        <v>63387</v>
      </c>
      <c r="F234" s="71">
        <v>-2812</v>
      </c>
      <c r="J234" s="69" t="s">
        <v>365</v>
      </c>
      <c r="K234" s="70">
        <f t="shared" si="5"/>
        <v>0.64261376193355824</v>
      </c>
      <c r="L234" s="70">
        <f t="shared" si="5"/>
        <v>0.20886732287575985</v>
      </c>
      <c r="M234" s="70">
        <f t="shared" si="5"/>
        <v>0.15394199033900899</v>
      </c>
      <c r="N234" s="70">
        <f t="shared" si="5"/>
        <v>-6.8292374908623735E-3</v>
      </c>
    </row>
    <row r="235" spans="1:14" x14ac:dyDescent="0.2">
      <c r="A235" s="67" t="s">
        <v>366</v>
      </c>
      <c r="B235" s="68">
        <v>414864</v>
      </c>
      <c r="C235" s="68">
        <v>266594</v>
      </c>
      <c r="D235" s="68">
        <v>86539</v>
      </c>
      <c r="E235" s="68">
        <v>64966</v>
      </c>
      <c r="F235" s="68">
        <v>-5101</v>
      </c>
      <c r="J235" s="69" t="s">
        <v>366</v>
      </c>
      <c r="K235" s="70">
        <f t="shared" si="5"/>
        <v>0.64260576960160443</v>
      </c>
      <c r="L235" s="70">
        <f t="shared" si="5"/>
        <v>0.20859607003740985</v>
      </c>
      <c r="M235" s="70">
        <f t="shared" si="5"/>
        <v>0.15659589648655944</v>
      </c>
      <c r="N235" s="70">
        <f t="shared" si="5"/>
        <v>-1.2295595665085425E-2</v>
      </c>
    </row>
    <row r="236" spans="1:14" x14ac:dyDescent="0.2">
      <c r="A236" s="67" t="s">
        <v>367</v>
      </c>
      <c r="B236" s="71">
        <v>419276</v>
      </c>
      <c r="C236" s="71">
        <v>270521</v>
      </c>
      <c r="D236" s="71">
        <v>87413</v>
      </c>
      <c r="E236" s="71">
        <v>66729</v>
      </c>
      <c r="F236" s="71">
        <v>-4847</v>
      </c>
      <c r="J236" s="69" t="s">
        <v>367</v>
      </c>
      <c r="K236" s="70">
        <f t="shared" si="5"/>
        <v>0.64520983791106579</v>
      </c>
      <c r="L236" s="70">
        <f t="shared" si="5"/>
        <v>0.20848557990440664</v>
      </c>
      <c r="M236" s="70">
        <f t="shared" si="5"/>
        <v>0.15915292074910084</v>
      </c>
      <c r="N236" s="70">
        <f t="shared" si="5"/>
        <v>-1.1560404125206309E-2</v>
      </c>
    </row>
    <row r="237" spans="1:14" x14ac:dyDescent="0.2">
      <c r="A237" s="67" t="s">
        <v>368</v>
      </c>
      <c r="B237" s="68">
        <v>421447</v>
      </c>
      <c r="C237" s="68">
        <v>272513</v>
      </c>
      <c r="D237" s="68">
        <v>90117</v>
      </c>
      <c r="E237" s="68">
        <v>67654</v>
      </c>
      <c r="F237" s="68">
        <v>-3412</v>
      </c>
      <c r="J237" s="69" t="s">
        <v>368</v>
      </c>
      <c r="K237" s="70">
        <f t="shared" si="5"/>
        <v>0.64661274134114133</v>
      </c>
      <c r="L237" s="70">
        <f t="shared" si="5"/>
        <v>0.21382759872534388</v>
      </c>
      <c r="M237" s="70">
        <f t="shared" si="5"/>
        <v>0.16052789555982128</v>
      </c>
      <c r="N237" s="70">
        <f t="shared" si="5"/>
        <v>-8.0959171615885266E-3</v>
      </c>
    </row>
    <row r="238" spans="1:14" x14ac:dyDescent="0.2">
      <c r="A238" s="67" t="s">
        <v>369</v>
      </c>
      <c r="B238" s="71">
        <v>423697</v>
      </c>
      <c r="C238" s="71">
        <v>275315</v>
      </c>
      <c r="D238" s="71">
        <v>87834</v>
      </c>
      <c r="E238" s="71">
        <v>66066</v>
      </c>
      <c r="F238" s="71">
        <v>-8148</v>
      </c>
      <c r="J238" s="69" t="s">
        <v>369</v>
      </c>
      <c r="K238" s="70">
        <f t="shared" si="5"/>
        <v>0.6497921863973547</v>
      </c>
      <c r="L238" s="70">
        <f t="shared" si="5"/>
        <v>0.20730380436963208</v>
      </c>
      <c r="M238" s="70">
        <f t="shared" si="5"/>
        <v>0.15592746703422494</v>
      </c>
      <c r="N238" s="70">
        <f t="shared" si="5"/>
        <v>-1.9230723842746114E-2</v>
      </c>
    </row>
    <row r="239" spans="1:14" x14ac:dyDescent="0.2">
      <c r="A239" s="67" t="s">
        <v>370</v>
      </c>
      <c r="B239" s="68">
        <v>432624</v>
      </c>
      <c r="C239" s="68">
        <v>276315</v>
      </c>
      <c r="D239" s="68">
        <v>88472</v>
      </c>
      <c r="E239" s="68">
        <v>65640</v>
      </c>
      <c r="F239" s="68">
        <v>-4354</v>
      </c>
      <c r="J239" s="69" t="s">
        <v>370</v>
      </c>
      <c r="K239" s="70">
        <f t="shared" si="5"/>
        <v>0.63869549539553983</v>
      </c>
      <c r="L239" s="70">
        <f t="shared" si="5"/>
        <v>0.20450090609859833</v>
      </c>
      <c r="M239" s="70">
        <f t="shared" si="5"/>
        <v>0.1517252856984356</v>
      </c>
      <c r="N239" s="70">
        <f t="shared" si="5"/>
        <v>-1.0064166574207625E-2</v>
      </c>
    </row>
    <row r="240" spans="1:14" x14ac:dyDescent="0.2">
      <c r="A240" s="67" t="s">
        <v>371</v>
      </c>
      <c r="B240" s="71">
        <v>434002</v>
      </c>
      <c r="C240" s="71">
        <v>279848</v>
      </c>
      <c r="D240" s="71">
        <v>90025</v>
      </c>
      <c r="E240" s="71">
        <v>69624</v>
      </c>
      <c r="F240" s="71">
        <v>-5276</v>
      </c>
      <c r="J240" s="69" t="s">
        <v>371</v>
      </c>
      <c r="K240" s="70">
        <f t="shared" si="5"/>
        <v>0.64480808844198878</v>
      </c>
      <c r="L240" s="70">
        <f t="shared" si="5"/>
        <v>0.20742991967778951</v>
      </c>
      <c r="M240" s="70">
        <f t="shared" si="5"/>
        <v>0.16042322385611127</v>
      </c>
      <c r="N240" s="70">
        <f t="shared" si="5"/>
        <v>-1.2156626006331769E-2</v>
      </c>
    </row>
    <row r="241" spans="1:14" x14ac:dyDescent="0.2">
      <c r="A241" s="67" t="s">
        <v>372</v>
      </c>
      <c r="B241" s="68">
        <v>436035</v>
      </c>
      <c r="C241" s="68">
        <v>285065</v>
      </c>
      <c r="D241" s="68">
        <v>88558</v>
      </c>
      <c r="E241" s="68">
        <v>67298</v>
      </c>
      <c r="F241" s="68">
        <v>-2440</v>
      </c>
      <c r="J241" s="69" t="s">
        <v>372</v>
      </c>
      <c r="K241" s="70">
        <f t="shared" si="5"/>
        <v>0.6537663260976756</v>
      </c>
      <c r="L241" s="70">
        <f t="shared" si="5"/>
        <v>0.20309837513043677</v>
      </c>
      <c r="M241" s="70">
        <f t="shared" si="5"/>
        <v>0.15434082126434803</v>
      </c>
      <c r="N241" s="70">
        <f t="shared" si="5"/>
        <v>-5.5958810645934387E-3</v>
      </c>
    </row>
    <row r="242" spans="1:14" x14ac:dyDescent="0.2">
      <c r="A242" s="67" t="s">
        <v>373</v>
      </c>
      <c r="B242" s="71">
        <v>440203</v>
      </c>
      <c r="C242" s="71">
        <v>286386</v>
      </c>
      <c r="D242" s="71">
        <v>89904</v>
      </c>
      <c r="E242" s="71">
        <v>70458</v>
      </c>
      <c r="F242" s="71">
        <v>-4007</v>
      </c>
      <c r="J242" s="69" t="s">
        <v>373</v>
      </c>
      <c r="K242" s="70">
        <f t="shared" si="5"/>
        <v>0.65057712010140778</v>
      </c>
      <c r="L242" s="70">
        <f t="shared" si="5"/>
        <v>0.20423304702603118</v>
      </c>
      <c r="M242" s="70">
        <f t="shared" si="5"/>
        <v>0.16005797325324908</v>
      </c>
      <c r="N242" s="70">
        <f t="shared" si="5"/>
        <v>-9.1026185646167785E-3</v>
      </c>
    </row>
    <row r="243" spans="1:14" x14ac:dyDescent="0.2">
      <c r="A243" s="67" t="s">
        <v>374</v>
      </c>
      <c r="B243" s="68">
        <v>449241</v>
      </c>
      <c r="C243" s="68">
        <v>290625</v>
      </c>
      <c r="D243" s="68">
        <v>88915</v>
      </c>
      <c r="E243" s="68">
        <v>72690</v>
      </c>
      <c r="F243" s="68">
        <v>-5964</v>
      </c>
      <c r="J243" s="69" t="s">
        <v>374</v>
      </c>
      <c r="K243" s="70">
        <f t="shared" si="5"/>
        <v>0.6469244792883998</v>
      </c>
      <c r="L243" s="70">
        <f t="shared" si="5"/>
        <v>0.19792271854082774</v>
      </c>
      <c r="M243" s="70">
        <f t="shared" si="5"/>
        <v>0.16180624653582376</v>
      </c>
      <c r="N243" s="70">
        <f t="shared" si="5"/>
        <v>-1.3275725056261562E-2</v>
      </c>
    </row>
    <row r="244" spans="1:14" x14ac:dyDescent="0.2">
      <c r="A244" s="67" t="s">
        <v>375</v>
      </c>
      <c r="B244" s="71">
        <v>454857</v>
      </c>
      <c r="C244" s="71">
        <v>291686</v>
      </c>
      <c r="D244" s="71">
        <v>91720</v>
      </c>
      <c r="E244" s="71">
        <v>73634</v>
      </c>
      <c r="F244" s="71">
        <v>-12595</v>
      </c>
      <c r="J244" s="69" t="s">
        <v>375</v>
      </c>
      <c r="K244" s="70">
        <f t="shared" si="5"/>
        <v>0.64126967376560107</v>
      </c>
      <c r="L244" s="70">
        <f t="shared" si="5"/>
        <v>0.20164579197418089</v>
      </c>
      <c r="M244" s="70">
        <f t="shared" si="5"/>
        <v>0.16188384481276533</v>
      </c>
      <c r="N244" s="70">
        <f t="shared" si="5"/>
        <v>-2.7690021259428786E-2</v>
      </c>
    </row>
    <row r="245" spans="1:14" x14ac:dyDescent="0.2">
      <c r="A245" s="67" t="s">
        <v>376</v>
      </c>
      <c r="B245" s="68">
        <v>459591</v>
      </c>
      <c r="C245" s="68">
        <v>295719</v>
      </c>
      <c r="D245" s="68">
        <v>92170</v>
      </c>
      <c r="E245" s="68">
        <v>76084</v>
      </c>
      <c r="F245" s="68">
        <v>-6460</v>
      </c>
      <c r="J245" s="69" t="s">
        <v>376</v>
      </c>
      <c r="K245" s="70">
        <f t="shared" si="5"/>
        <v>0.64343949294046232</v>
      </c>
      <c r="L245" s="70">
        <f t="shared" si="5"/>
        <v>0.20054787843974317</v>
      </c>
      <c r="M245" s="70">
        <f t="shared" si="5"/>
        <v>0.16554719304773158</v>
      </c>
      <c r="N245" s="70">
        <f t="shared" si="5"/>
        <v>-1.4055975856794412E-2</v>
      </c>
    </row>
    <row r="246" spans="1:14" x14ac:dyDescent="0.2">
      <c r="A246" s="67" t="s">
        <v>377</v>
      </c>
      <c r="B246" s="71">
        <v>463641</v>
      </c>
      <c r="C246" s="71">
        <v>298561</v>
      </c>
      <c r="D246" s="71">
        <v>91479</v>
      </c>
      <c r="E246" s="71">
        <v>76213</v>
      </c>
      <c r="F246" s="71">
        <v>-6443</v>
      </c>
      <c r="J246" s="69" t="s">
        <v>377</v>
      </c>
      <c r="K246" s="70">
        <f t="shared" si="5"/>
        <v>0.64394865855263017</v>
      </c>
      <c r="L246" s="70">
        <f t="shared" si="5"/>
        <v>0.19730567400208351</v>
      </c>
      <c r="M246" s="70">
        <f t="shared" si="5"/>
        <v>0.16437933659879087</v>
      </c>
      <c r="N246" s="70">
        <f t="shared" si="5"/>
        <v>-1.3896527701389653E-2</v>
      </c>
    </row>
    <row r="247" spans="1:14" x14ac:dyDescent="0.2">
      <c r="A247" s="67" t="s">
        <v>378</v>
      </c>
      <c r="B247" s="68">
        <v>468959</v>
      </c>
      <c r="C247" s="68">
        <v>300669</v>
      </c>
      <c r="D247" s="68">
        <v>93494</v>
      </c>
      <c r="E247" s="68">
        <v>77831</v>
      </c>
      <c r="F247" s="68">
        <v>-6788</v>
      </c>
      <c r="J247" s="69" t="s">
        <v>378</v>
      </c>
      <c r="K247" s="70">
        <f t="shared" si="5"/>
        <v>0.64114133644945503</v>
      </c>
      <c r="L247" s="70">
        <f t="shared" si="5"/>
        <v>0.19936497646915829</v>
      </c>
      <c r="M247" s="70">
        <f t="shared" si="5"/>
        <v>0.16596546819658009</v>
      </c>
      <c r="N247" s="70">
        <f t="shared" si="5"/>
        <v>-1.4474612919253069E-2</v>
      </c>
    </row>
    <row r="248" spans="1:14" x14ac:dyDescent="0.2">
      <c r="A248" s="67" t="s">
        <v>379</v>
      </c>
      <c r="B248" s="71">
        <v>470817</v>
      </c>
      <c r="C248" s="71">
        <v>303033</v>
      </c>
      <c r="D248" s="71">
        <v>93056</v>
      </c>
      <c r="E248" s="71">
        <v>79660</v>
      </c>
      <c r="F248" s="71">
        <v>-9242</v>
      </c>
      <c r="J248" s="69" t="s">
        <v>379</v>
      </c>
      <c r="K248" s="70">
        <f t="shared" si="5"/>
        <v>0.6436322392776811</v>
      </c>
      <c r="L248" s="70">
        <f t="shared" si="5"/>
        <v>0.19764791840566504</v>
      </c>
      <c r="M248" s="70">
        <f t="shared" si="5"/>
        <v>0.16919524995911361</v>
      </c>
      <c r="N248" s="70">
        <f t="shared" si="5"/>
        <v>-1.9629707508437462E-2</v>
      </c>
    </row>
    <row r="249" spans="1:14" x14ac:dyDescent="0.2">
      <c r="A249" s="67" t="s">
        <v>380</v>
      </c>
      <c r="B249" s="68">
        <v>473838</v>
      </c>
      <c r="C249" s="68">
        <v>303663</v>
      </c>
      <c r="D249" s="68">
        <v>92977</v>
      </c>
      <c r="E249" s="68">
        <v>81458</v>
      </c>
      <c r="F249" s="68">
        <v>-11351</v>
      </c>
      <c r="J249" s="69" t="s">
        <v>380</v>
      </c>
      <c r="K249" s="70">
        <f t="shared" si="5"/>
        <v>0.64085826801565093</v>
      </c>
      <c r="L249" s="70">
        <f t="shared" si="5"/>
        <v>0.19622107133661715</v>
      </c>
      <c r="M249" s="70">
        <f t="shared" si="5"/>
        <v>0.1719110750931753</v>
      </c>
      <c r="N249" s="70">
        <f t="shared" si="5"/>
        <v>-2.39554446878469E-2</v>
      </c>
    </row>
    <row r="250" spans="1:14" x14ac:dyDescent="0.2">
      <c r="A250" s="67" t="s">
        <v>381</v>
      </c>
      <c r="B250" s="71">
        <v>480944</v>
      </c>
      <c r="C250" s="71">
        <v>306768</v>
      </c>
      <c r="D250" s="71">
        <v>93194</v>
      </c>
      <c r="E250" s="71">
        <v>82581</v>
      </c>
      <c r="F250" s="71">
        <v>-4445</v>
      </c>
      <c r="J250" s="69" t="s">
        <v>381</v>
      </c>
      <c r="K250" s="70">
        <f t="shared" si="5"/>
        <v>0.63784557037825607</v>
      </c>
      <c r="L250" s="70">
        <f t="shared" si="5"/>
        <v>0.19377307961010012</v>
      </c>
      <c r="M250" s="70">
        <f t="shared" si="5"/>
        <v>0.17170606141255532</v>
      </c>
      <c r="N250" s="70">
        <f t="shared" si="5"/>
        <v>-9.2422402608203866E-3</v>
      </c>
    </row>
    <row r="251" spans="1:14" x14ac:dyDescent="0.2">
      <c r="A251" s="67" t="s">
        <v>382</v>
      </c>
      <c r="B251" s="68">
        <v>481713</v>
      </c>
      <c r="C251" s="68">
        <v>310163</v>
      </c>
      <c r="D251" s="68">
        <v>94651</v>
      </c>
      <c r="E251" s="68">
        <v>81802</v>
      </c>
      <c r="F251" s="68">
        <v>-6935</v>
      </c>
      <c r="J251" s="69" t="s">
        <v>382</v>
      </c>
      <c r="K251" s="70">
        <f t="shared" si="5"/>
        <v>0.64387508744833544</v>
      </c>
      <c r="L251" s="70">
        <f t="shared" si="5"/>
        <v>0.19648836547903004</v>
      </c>
      <c r="M251" s="70">
        <f t="shared" si="5"/>
        <v>0.16981480674177363</v>
      </c>
      <c r="N251" s="70">
        <f t="shared" si="5"/>
        <v>-1.4396539018046014E-2</v>
      </c>
    </row>
    <row r="252" spans="1:14" x14ac:dyDescent="0.2">
      <c r="A252" s="67" t="s">
        <v>383</v>
      </c>
      <c r="B252" s="71">
        <v>483146</v>
      </c>
      <c r="C252" s="71">
        <v>312852</v>
      </c>
      <c r="D252" s="71">
        <v>93828</v>
      </c>
      <c r="E252" s="71">
        <v>84966</v>
      </c>
      <c r="F252" s="71">
        <v>-5541</v>
      </c>
      <c r="J252" s="69" t="s">
        <v>383</v>
      </c>
      <c r="K252" s="70">
        <f t="shared" si="5"/>
        <v>0.64753097407408944</v>
      </c>
      <c r="L252" s="70">
        <f t="shared" si="5"/>
        <v>0.19420216663286047</v>
      </c>
      <c r="M252" s="70">
        <f t="shared" si="5"/>
        <v>0.17585988500370489</v>
      </c>
      <c r="N252" s="70">
        <f t="shared" si="5"/>
        <v>-1.1468582995616232E-2</v>
      </c>
    </row>
    <row r="253" spans="1:14" x14ac:dyDescent="0.2">
      <c r="A253" s="67" t="s">
        <v>384</v>
      </c>
      <c r="B253" s="68">
        <v>489770</v>
      </c>
      <c r="C253" s="68">
        <v>317433</v>
      </c>
      <c r="D253" s="68">
        <v>94904</v>
      </c>
      <c r="E253" s="68">
        <v>85832</v>
      </c>
      <c r="F253" s="68">
        <v>-8869</v>
      </c>
      <c r="J253" s="69" t="s">
        <v>384</v>
      </c>
      <c r="K253" s="70">
        <f t="shared" si="5"/>
        <v>0.64812667170304428</v>
      </c>
      <c r="L253" s="70">
        <f t="shared" si="5"/>
        <v>0.19377258713273576</v>
      </c>
      <c r="M253" s="70">
        <f t="shared" si="5"/>
        <v>0.17524960695836822</v>
      </c>
      <c r="N253" s="70">
        <f t="shared" si="5"/>
        <v>-1.8108499908120138E-2</v>
      </c>
    </row>
    <row r="254" spans="1:14" x14ac:dyDescent="0.2">
      <c r="A254" s="67" t="s">
        <v>385</v>
      </c>
      <c r="B254" s="71">
        <v>497175</v>
      </c>
      <c r="C254" s="71">
        <v>320826</v>
      </c>
      <c r="D254" s="71">
        <v>95162</v>
      </c>
      <c r="E254" s="71">
        <v>87566</v>
      </c>
      <c r="F254" s="71">
        <v>-5745</v>
      </c>
      <c r="J254" s="69" t="s">
        <v>385</v>
      </c>
      <c r="K254" s="70">
        <f t="shared" si="5"/>
        <v>0.64529793332327656</v>
      </c>
      <c r="L254" s="70">
        <f t="shared" si="5"/>
        <v>0.19140544074018204</v>
      </c>
      <c r="M254" s="70">
        <f t="shared" si="5"/>
        <v>0.17612711821793131</v>
      </c>
      <c r="N254" s="70">
        <f t="shared" si="5"/>
        <v>-1.1555287373661186E-2</v>
      </c>
    </row>
    <row r="255" spans="1:14" x14ac:dyDescent="0.2">
      <c r="A255" s="67" t="s">
        <v>386</v>
      </c>
      <c r="B255" s="68">
        <v>500613</v>
      </c>
      <c r="C255" s="68">
        <v>325920</v>
      </c>
      <c r="D255" s="68">
        <v>95773</v>
      </c>
      <c r="E255" s="68">
        <v>89889</v>
      </c>
      <c r="F255" s="68">
        <v>-15479</v>
      </c>
      <c r="J255" s="69" t="s">
        <v>386</v>
      </c>
      <c r="K255" s="70">
        <f t="shared" si="5"/>
        <v>0.65104182272533873</v>
      </c>
      <c r="L255" s="70">
        <f t="shared" si="5"/>
        <v>0.19131145215965226</v>
      </c>
      <c r="M255" s="70">
        <f t="shared" si="5"/>
        <v>0.17955786206111307</v>
      </c>
      <c r="N255" s="70">
        <f t="shared" si="5"/>
        <v>-3.0920091967248153E-2</v>
      </c>
    </row>
    <row r="256" spans="1:14" x14ac:dyDescent="0.2">
      <c r="A256" s="67" t="s">
        <v>387</v>
      </c>
      <c r="B256" s="71">
        <v>507154</v>
      </c>
      <c r="C256" s="71">
        <v>328771</v>
      </c>
      <c r="D256" s="71">
        <v>96148</v>
      </c>
      <c r="E256" s="71">
        <v>89931</v>
      </c>
      <c r="F256" s="71">
        <v>-6020</v>
      </c>
      <c r="J256" s="69" t="s">
        <v>387</v>
      </c>
      <c r="K256" s="70">
        <f t="shared" si="5"/>
        <v>0.64826660146622128</v>
      </c>
      <c r="L256" s="70">
        <f t="shared" si="5"/>
        <v>0.18958344013849837</v>
      </c>
      <c r="M256" s="70">
        <f t="shared" si="5"/>
        <v>0.17732483624303466</v>
      </c>
      <c r="N256" s="70">
        <f t="shared" si="5"/>
        <v>-1.1870161726024049E-2</v>
      </c>
    </row>
    <row r="257" spans="1:14" x14ac:dyDescent="0.2">
      <c r="A257" s="67" t="s">
        <v>388</v>
      </c>
      <c r="B257" s="68">
        <v>512085</v>
      </c>
      <c r="C257" s="68">
        <v>330377</v>
      </c>
      <c r="D257" s="68">
        <v>96523</v>
      </c>
      <c r="E257" s="68">
        <v>90700</v>
      </c>
      <c r="F257" s="68">
        <v>-8519</v>
      </c>
      <c r="J257" s="69" t="s">
        <v>388</v>
      </c>
      <c r="K257" s="70">
        <f t="shared" si="5"/>
        <v>0.64516047140611421</v>
      </c>
      <c r="L257" s="70">
        <f t="shared" si="5"/>
        <v>0.18849019205795914</v>
      </c>
      <c r="M257" s="70">
        <f t="shared" si="5"/>
        <v>0.17711903297304157</v>
      </c>
      <c r="N257" s="70">
        <f t="shared" si="5"/>
        <v>-1.6635910053994941E-2</v>
      </c>
    </row>
    <row r="258" spans="1:14" x14ac:dyDescent="0.2">
      <c r="A258" s="67" t="s">
        <v>389</v>
      </c>
      <c r="B258" s="71">
        <v>513953</v>
      </c>
      <c r="C258" s="71">
        <v>332019</v>
      </c>
      <c r="D258" s="71">
        <v>96007</v>
      </c>
      <c r="E258" s="71">
        <v>92977</v>
      </c>
      <c r="F258" s="71">
        <v>-7987</v>
      </c>
      <c r="J258" s="69" t="s">
        <v>389</v>
      </c>
      <c r="K258" s="70">
        <f t="shared" si="5"/>
        <v>0.64601043286059234</v>
      </c>
      <c r="L258" s="70">
        <f t="shared" si="5"/>
        <v>0.18680112772957838</v>
      </c>
      <c r="M258" s="70">
        <f t="shared" si="5"/>
        <v>0.18090564701441572</v>
      </c>
      <c r="N258" s="70">
        <f t="shared" si="5"/>
        <v>-1.5540331508912293E-2</v>
      </c>
    </row>
    <row r="259" spans="1:14" x14ac:dyDescent="0.2">
      <c r="A259" s="67" t="s">
        <v>390</v>
      </c>
      <c r="B259" s="68">
        <v>517482</v>
      </c>
      <c r="C259" s="68">
        <v>334305</v>
      </c>
      <c r="D259" s="68">
        <v>96870</v>
      </c>
      <c r="E259" s="68">
        <v>93258</v>
      </c>
      <c r="F259" s="68">
        <v>-6481</v>
      </c>
      <c r="J259" s="69" t="s">
        <v>390</v>
      </c>
      <c r="K259" s="70">
        <f t="shared" si="5"/>
        <v>0.64602247034679472</v>
      </c>
      <c r="L259" s="70">
        <f t="shared" si="5"/>
        <v>0.18719491692464665</v>
      </c>
      <c r="M259" s="70">
        <f t="shared" si="5"/>
        <v>0.18021496399874778</v>
      </c>
      <c r="N259" s="70">
        <f t="shared" si="5"/>
        <v>-1.2524107118701713E-2</v>
      </c>
    </row>
    <row r="260" spans="1:14" x14ac:dyDescent="0.2">
      <c r="A260" s="67" t="s">
        <v>391</v>
      </c>
      <c r="B260" s="71">
        <v>525237</v>
      </c>
      <c r="C260" s="71">
        <v>337695</v>
      </c>
      <c r="D260" s="71">
        <v>97884</v>
      </c>
      <c r="E260" s="71">
        <v>95398</v>
      </c>
      <c r="F260" s="71">
        <v>-6902</v>
      </c>
      <c r="J260" s="69" t="s">
        <v>391</v>
      </c>
      <c r="K260" s="70">
        <f t="shared" si="5"/>
        <v>0.64293833069642847</v>
      </c>
      <c r="L260" s="70">
        <f t="shared" si="5"/>
        <v>0.18636158534147443</v>
      </c>
      <c r="M260" s="70">
        <f t="shared" si="5"/>
        <v>0.18162848390345693</v>
      </c>
      <c r="N260" s="70">
        <f t="shared" si="5"/>
        <v>-1.3140734563635082E-2</v>
      </c>
    </row>
    <row r="261" spans="1:14" x14ac:dyDescent="0.2">
      <c r="A261" s="67" t="s">
        <v>392</v>
      </c>
      <c r="B261" s="68">
        <v>527869</v>
      </c>
      <c r="C261" s="68">
        <v>342511</v>
      </c>
      <c r="D261" s="68">
        <v>98357</v>
      </c>
      <c r="E261" s="68">
        <v>94461</v>
      </c>
      <c r="F261" s="68">
        <v>-5324</v>
      </c>
      <c r="J261" s="69" t="s">
        <v>392</v>
      </c>
      <c r="K261" s="70">
        <f t="shared" si="5"/>
        <v>0.6488560608787407</v>
      </c>
      <c r="L261" s="70">
        <f t="shared" si="5"/>
        <v>0.18632842618149578</v>
      </c>
      <c r="M261" s="70">
        <f t="shared" si="5"/>
        <v>0.1789478071263893</v>
      </c>
      <c r="N261" s="70">
        <f t="shared" si="5"/>
        <v>-1.0085835690294372E-2</v>
      </c>
    </row>
    <row r="262" spans="1:14" x14ac:dyDescent="0.2">
      <c r="A262" s="67" t="s">
        <v>393</v>
      </c>
      <c r="B262" s="71">
        <v>532966</v>
      </c>
      <c r="C262" s="71">
        <v>345320</v>
      </c>
      <c r="D262" s="71">
        <v>98807</v>
      </c>
      <c r="E262" s="71">
        <v>94867</v>
      </c>
      <c r="F262" s="71">
        <v>-6026</v>
      </c>
      <c r="J262" s="69" t="s">
        <v>393</v>
      </c>
      <c r="K262" s="70">
        <f t="shared" si="5"/>
        <v>0.64792125576490811</v>
      </c>
      <c r="L262" s="70">
        <f t="shared" si="5"/>
        <v>0.18539081292240031</v>
      </c>
      <c r="M262" s="70">
        <f t="shared" si="5"/>
        <v>0.17799822127490308</v>
      </c>
      <c r="N262" s="70">
        <f t="shared" si="5"/>
        <v>-1.1306537377618836E-2</v>
      </c>
    </row>
    <row r="263" spans="1:14" x14ac:dyDescent="0.2">
      <c r="A263" s="67" t="s">
        <v>394</v>
      </c>
      <c r="B263" s="68">
        <v>539287</v>
      </c>
      <c r="C263" s="68">
        <v>347777</v>
      </c>
      <c r="D263" s="68">
        <v>100053</v>
      </c>
      <c r="E263" s="68">
        <v>95729</v>
      </c>
      <c r="F263" s="68">
        <v>-4319</v>
      </c>
      <c r="J263" s="69" t="s">
        <v>394</v>
      </c>
      <c r="K263" s="70">
        <f t="shared" si="5"/>
        <v>0.64488296584193572</v>
      </c>
      <c r="L263" s="70">
        <f t="shared" si="5"/>
        <v>0.18552829940272991</v>
      </c>
      <c r="M263" s="70">
        <f t="shared" si="5"/>
        <v>0.17751030527344439</v>
      </c>
      <c r="N263" s="70">
        <f t="shared" si="5"/>
        <v>-8.0087226282109531E-3</v>
      </c>
    </row>
    <row r="264" spans="1:14" x14ac:dyDescent="0.2">
      <c r="A264" s="67" t="s">
        <v>395</v>
      </c>
      <c r="B264" s="71">
        <v>541670</v>
      </c>
      <c r="C264" s="71">
        <v>350083</v>
      </c>
      <c r="D264" s="71">
        <v>101204</v>
      </c>
      <c r="E264" s="71">
        <v>96192</v>
      </c>
      <c r="F264" s="71">
        <v>-9818</v>
      </c>
      <c r="J264" s="69" t="s">
        <v>395</v>
      </c>
      <c r="K264" s="70">
        <f t="shared" si="5"/>
        <v>0.64630309967323274</v>
      </c>
      <c r="L264" s="70">
        <f t="shared" si="5"/>
        <v>0.18683700407997489</v>
      </c>
      <c r="M264" s="70">
        <f t="shared" si="5"/>
        <v>0.17758413794376651</v>
      </c>
      <c r="N264" s="70">
        <f t="shared" si="5"/>
        <v>-1.812542692044972E-2</v>
      </c>
    </row>
    <row r="265" spans="1:14" x14ac:dyDescent="0.2">
      <c r="A265" s="67" t="s">
        <v>396</v>
      </c>
      <c r="B265" s="68">
        <v>548802</v>
      </c>
      <c r="C265" s="68">
        <v>351641</v>
      </c>
      <c r="D265" s="68">
        <v>104226</v>
      </c>
      <c r="E265" s="68">
        <v>99316</v>
      </c>
      <c r="F265" s="68">
        <v>-24692</v>
      </c>
      <c r="J265" s="69" t="s">
        <v>396</v>
      </c>
      <c r="K265" s="70">
        <f t="shared" si="5"/>
        <v>0.64074292732169347</v>
      </c>
      <c r="L265" s="70">
        <f t="shared" si="5"/>
        <v>0.18991548864617841</v>
      </c>
      <c r="M265" s="70">
        <f t="shared" si="5"/>
        <v>0.18096872824807489</v>
      </c>
      <c r="N265" s="70">
        <f t="shared" ref="N265:N274" si="6">F265/$B265</f>
        <v>-4.4992547403252904E-2</v>
      </c>
    </row>
    <row r="266" spans="1:14" x14ac:dyDescent="0.2">
      <c r="A266" s="67" t="s">
        <v>397</v>
      </c>
      <c r="B266" s="71">
        <v>551964</v>
      </c>
      <c r="C266" s="71">
        <v>354641</v>
      </c>
      <c r="D266" s="71">
        <v>104104</v>
      </c>
      <c r="E266" s="71">
        <v>99709</v>
      </c>
      <c r="F266" s="71">
        <v>-9469</v>
      </c>
      <c r="J266" s="69" t="s">
        <v>397</v>
      </c>
      <c r="K266" s="70">
        <f t="shared" ref="K266:M274" si="7">C266/$B266</f>
        <v>0.64250748237203881</v>
      </c>
      <c r="L266" s="70">
        <f t="shared" si="7"/>
        <v>0.18860650332268047</v>
      </c>
      <c r="M266" s="70">
        <f t="shared" si="7"/>
        <v>0.18064402750904043</v>
      </c>
      <c r="N266" s="70">
        <f t="shared" si="6"/>
        <v>-1.7155104318397577E-2</v>
      </c>
    </row>
    <row r="267" spans="1:14" x14ac:dyDescent="0.2">
      <c r="A267" s="67" t="s">
        <v>398</v>
      </c>
      <c r="B267" s="68">
        <v>558286</v>
      </c>
      <c r="C267" s="68">
        <v>357400</v>
      </c>
      <c r="D267" s="68">
        <v>106864</v>
      </c>
      <c r="E267" s="68">
        <v>100582</v>
      </c>
      <c r="F267" s="68">
        <v>-5365</v>
      </c>
      <c r="J267" s="69" t="s">
        <v>398</v>
      </c>
      <c r="K267" s="70">
        <f t="shared" si="7"/>
        <v>0.64017367442493633</v>
      </c>
      <c r="L267" s="70">
        <f t="shared" si="7"/>
        <v>0.19141443632833349</v>
      </c>
      <c r="M267" s="70">
        <f t="shared" si="7"/>
        <v>0.18016213911865961</v>
      </c>
      <c r="N267" s="70">
        <f t="shared" si="6"/>
        <v>-9.609769902881319E-3</v>
      </c>
    </row>
    <row r="268" spans="1:14" x14ac:dyDescent="0.2">
      <c r="A268" s="67" t="s">
        <v>399</v>
      </c>
      <c r="B268" s="71">
        <v>559387</v>
      </c>
      <c r="C268" s="71">
        <v>356595</v>
      </c>
      <c r="D268" s="71">
        <v>107930</v>
      </c>
      <c r="E268" s="71">
        <v>99901</v>
      </c>
      <c r="F268" s="71">
        <v>12056</v>
      </c>
      <c r="J268" s="69" t="s">
        <v>399</v>
      </c>
      <c r="K268" s="70">
        <f t="shared" si="7"/>
        <v>0.6374745927238209</v>
      </c>
      <c r="L268" s="70">
        <f t="shared" si="7"/>
        <v>0.19294334691367515</v>
      </c>
      <c r="M268" s="70">
        <f t="shared" si="7"/>
        <v>0.17859013527307571</v>
      </c>
      <c r="N268" s="70">
        <f t="shared" si="6"/>
        <v>2.1552163350238743E-2</v>
      </c>
    </row>
    <row r="269" spans="1:14" x14ac:dyDescent="0.2">
      <c r="A269" s="67" t="s">
        <v>400</v>
      </c>
      <c r="B269" s="68">
        <v>551502</v>
      </c>
      <c r="C269" s="68">
        <v>349908</v>
      </c>
      <c r="D269" s="68">
        <v>107987</v>
      </c>
      <c r="E269" s="68">
        <v>99120</v>
      </c>
      <c r="F269" s="68">
        <v>-2418</v>
      </c>
      <c r="J269" s="69" t="s">
        <v>400</v>
      </c>
      <c r="K269" s="70">
        <f t="shared" si="7"/>
        <v>0.63446370094759408</v>
      </c>
      <c r="L269" s="70">
        <f t="shared" si="7"/>
        <v>0.19580527359828251</v>
      </c>
      <c r="M269" s="70">
        <f t="shared" si="7"/>
        <v>0.17972736272941894</v>
      </c>
      <c r="N269" s="70">
        <f t="shared" si="6"/>
        <v>-4.3843902651304984E-3</v>
      </c>
    </row>
    <row r="270" spans="1:14" x14ac:dyDescent="0.2">
      <c r="A270" s="67" t="s">
        <v>401</v>
      </c>
      <c r="B270" s="71">
        <v>477249</v>
      </c>
      <c r="C270" s="71">
        <v>277157</v>
      </c>
      <c r="D270" s="71">
        <v>123045</v>
      </c>
      <c r="E270" s="71">
        <v>78899</v>
      </c>
      <c r="F270" s="71">
        <v>12031</v>
      </c>
      <c r="J270" s="69" t="s">
        <v>401</v>
      </c>
      <c r="K270" s="70">
        <f t="shared" si="7"/>
        <v>0.58073877577532906</v>
      </c>
      <c r="L270" s="70">
        <f t="shared" si="7"/>
        <v>0.25782138883475919</v>
      </c>
      <c r="M270" s="70">
        <f t="shared" si="7"/>
        <v>0.16532040926225094</v>
      </c>
      <c r="N270" s="70">
        <f t="shared" si="6"/>
        <v>2.5209062774358876E-2</v>
      </c>
    </row>
    <row r="271" spans="1:14" x14ac:dyDescent="0.2">
      <c r="A271" s="67" t="s">
        <v>402</v>
      </c>
      <c r="B271" s="68">
        <v>539525</v>
      </c>
      <c r="C271" s="68">
        <v>332539</v>
      </c>
      <c r="D271" s="68">
        <v>123275</v>
      </c>
      <c r="E271" s="68">
        <v>94118</v>
      </c>
      <c r="F271" s="68">
        <v>-3949</v>
      </c>
      <c r="J271" s="69" t="s">
        <v>402</v>
      </c>
      <c r="K271" s="70">
        <f t="shared" si="7"/>
        <v>0.61635512719521801</v>
      </c>
      <c r="L271" s="70">
        <f t="shared" si="7"/>
        <v>0.22848802187109032</v>
      </c>
      <c r="M271" s="70">
        <f t="shared" si="7"/>
        <v>0.17444604049858672</v>
      </c>
      <c r="N271" s="70">
        <f t="shared" si="6"/>
        <v>-7.319401325239794E-3</v>
      </c>
    </row>
    <row r="272" spans="1:14" x14ac:dyDescent="0.2">
      <c r="A272" s="67" t="s">
        <v>403</v>
      </c>
      <c r="B272" s="71">
        <v>543763</v>
      </c>
      <c r="C272" s="71">
        <v>325113</v>
      </c>
      <c r="D272" s="71">
        <v>127471</v>
      </c>
      <c r="E272" s="71">
        <v>98849</v>
      </c>
      <c r="F272" s="71">
        <v>-13221</v>
      </c>
      <c r="J272" s="69" t="s">
        <v>403</v>
      </c>
      <c r="K272" s="70">
        <f t="shared" si="7"/>
        <v>0.5978946710239571</v>
      </c>
      <c r="L272" s="70">
        <f t="shared" si="7"/>
        <v>0.23442382067187359</v>
      </c>
      <c r="M272" s="70">
        <f t="shared" si="7"/>
        <v>0.18178691819781781</v>
      </c>
      <c r="N272" s="70">
        <f t="shared" si="6"/>
        <v>-2.4313901460746686E-2</v>
      </c>
    </row>
    <row r="273" spans="1:14" x14ac:dyDescent="0.2">
      <c r="A273" s="67" t="s">
        <v>404</v>
      </c>
      <c r="B273" s="68">
        <v>542607</v>
      </c>
      <c r="C273" s="68">
        <v>315339</v>
      </c>
      <c r="D273" s="68">
        <v>130996</v>
      </c>
      <c r="E273" s="68">
        <v>97219</v>
      </c>
      <c r="F273" s="68">
        <v>-670</v>
      </c>
      <c r="J273" s="69" t="s">
        <v>404</v>
      </c>
      <c r="K273" s="70">
        <f t="shared" si="7"/>
        <v>0.58115542187992419</v>
      </c>
      <c r="L273" s="70">
        <f t="shared" si="7"/>
        <v>0.24141966469286241</v>
      </c>
      <c r="M273" s="70">
        <f t="shared" si="7"/>
        <v>0.17917019131710427</v>
      </c>
      <c r="N273" s="70">
        <f t="shared" si="6"/>
        <v>-1.2347794997115775E-3</v>
      </c>
    </row>
    <row r="274" spans="1:14" x14ac:dyDescent="0.2">
      <c r="A274" s="67" t="s">
        <v>405</v>
      </c>
      <c r="B274" s="71">
        <v>562248</v>
      </c>
      <c r="C274" s="71">
        <v>341014</v>
      </c>
      <c r="D274" s="71">
        <v>129611</v>
      </c>
      <c r="E274" s="71">
        <v>95237</v>
      </c>
      <c r="F274" s="71">
        <v>-4446</v>
      </c>
      <c r="J274" s="69" t="s">
        <v>405</v>
      </c>
      <c r="K274" s="70">
        <f t="shared" si="7"/>
        <v>0.60651883154764441</v>
      </c>
      <c r="L274" s="70">
        <f t="shared" si="7"/>
        <v>0.23052282978329847</v>
      </c>
      <c r="M274" s="70">
        <f t="shared" si="7"/>
        <v>0.16938610719824704</v>
      </c>
      <c r="N274" s="70">
        <f t="shared" si="6"/>
        <v>-7.9075425790754265E-3</v>
      </c>
    </row>
    <row r="275" spans="1:14" x14ac:dyDescent="0.2">
      <c r="A275" s="72" t="s">
        <v>415</v>
      </c>
    </row>
  </sheetData>
  <mergeCells count="7">
    <mergeCell ref="J7:N7"/>
    <mergeCell ref="B2:F2"/>
    <mergeCell ref="B3:F3"/>
    <mergeCell ref="B4:F4"/>
    <mergeCell ref="B5:F5"/>
    <mergeCell ref="B6:F6"/>
    <mergeCell ref="B7:F7"/>
  </mergeCells>
  <hyperlinks>
    <hyperlink ref="A2" r:id="rId1" display="http://stats.oecd.org/OECDStat_Metadata/ShowMetadata.ashx?Dataset=QNA&amp;ShowOnWeb=true&amp;Lang=en"/>
    <hyperlink ref="B3" r:id="rId2" display="http://stats.oecd.org/OECDStat_Metadata/ShowMetadata.ashx?Dataset=QNA&amp;Coords=[LOCATION].[GBR]&amp;ShowOnWeb=true&amp;Lang=en"/>
    <hyperlink ref="A4" r:id="rId3" display="http://stats.oecd.org/OECDStat_Metadata/ShowMetadata.ashx?Dataset=QNA&amp;Coords=[FREQUENCY]&amp;ShowOnWeb=true&amp;Lang=en"/>
    <hyperlink ref="A5" r:id="rId4" display="http://stats.oecd.org/OECDStat_Metadata/ShowMetadata.ashx?Dataset=QNA&amp;Coords=[MEASURE]&amp;ShowOnWeb=true&amp;Lang=en"/>
    <hyperlink ref="A275" r:id="rId5" display="https://stats-1.oecd.org/index.aspx?DatasetCode=QNA"/>
  </hyperlinks>
  <pageMargins left="0.7" right="0.7" top="0.75" bottom="0.75" header="0.3" footer="0.3"/>
  <pageSetup paperSize="9"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showGridLines="0" topLeftCell="A2" workbookViewId="0">
      <selection activeCell="I32" sqref="I32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6" hidden="1" x14ac:dyDescent="0.2">
      <c r="A1" s="1" t="e">
        <f ca="1">DotStatQuery(B1)</f>
        <v>#NAME?</v>
      </c>
      <c r="B1" s="1" t="s">
        <v>406</v>
      </c>
    </row>
    <row r="2" spans="1:6" ht="23.25" x14ac:dyDescent="0.2">
      <c r="A2" s="2" t="s">
        <v>0</v>
      </c>
    </row>
    <row r="3" spans="1:6" x14ac:dyDescent="0.2">
      <c r="A3" s="141" t="s">
        <v>2</v>
      </c>
      <c r="B3" s="142"/>
      <c r="C3" s="143" t="s">
        <v>3</v>
      </c>
      <c r="D3" s="144"/>
      <c r="E3" s="144"/>
      <c r="F3" s="145"/>
    </row>
    <row r="4" spans="1:6" x14ac:dyDescent="0.2">
      <c r="A4" s="146" t="s">
        <v>4</v>
      </c>
      <c r="B4" s="147"/>
      <c r="C4" s="148" t="s">
        <v>5</v>
      </c>
      <c r="D4" s="149"/>
      <c r="E4" s="149"/>
      <c r="F4" s="150"/>
    </row>
    <row r="5" spans="1:6" x14ac:dyDescent="0.2">
      <c r="A5" s="151" t="s">
        <v>6</v>
      </c>
      <c r="B5" s="152"/>
      <c r="C5" s="153" t="s">
        <v>7</v>
      </c>
      <c r="D5" s="154"/>
      <c r="E5" s="154"/>
      <c r="F5" s="155"/>
    </row>
    <row r="6" spans="1:6" ht="84" x14ac:dyDescent="0.2">
      <c r="A6" s="139" t="s">
        <v>407</v>
      </c>
      <c r="B6" s="140"/>
      <c r="C6" s="3" t="s">
        <v>423</v>
      </c>
      <c r="D6" s="3" t="s">
        <v>424</v>
      </c>
      <c r="E6" s="3" t="s">
        <v>425</v>
      </c>
      <c r="F6" s="3" t="s">
        <v>426</v>
      </c>
    </row>
    <row r="7" spans="1:6" ht="31.5" x14ac:dyDescent="0.2">
      <c r="A7" s="139" t="s">
        <v>8</v>
      </c>
      <c r="B7" s="140"/>
      <c r="C7" s="3" t="s">
        <v>9</v>
      </c>
      <c r="D7" s="3" t="s">
        <v>9</v>
      </c>
      <c r="E7" s="3" t="s">
        <v>9</v>
      </c>
      <c r="F7" s="3" t="s">
        <v>9</v>
      </c>
    </row>
    <row r="8" spans="1:6" ht="13.5" x14ac:dyDescent="0.25">
      <c r="A8" s="4" t="s">
        <v>20</v>
      </c>
      <c r="B8" s="5" t="s">
        <v>413</v>
      </c>
      <c r="C8" s="5" t="s">
        <v>413</v>
      </c>
      <c r="D8" s="5" t="s">
        <v>414</v>
      </c>
      <c r="E8" s="5" t="s">
        <v>414</v>
      </c>
      <c r="F8" s="5" t="s">
        <v>414</v>
      </c>
    </row>
    <row r="9" spans="1:6" ht="13.5" x14ac:dyDescent="0.25">
      <c r="A9" s="6" t="s">
        <v>62</v>
      </c>
      <c r="B9" s="5" t="s">
        <v>413</v>
      </c>
      <c r="C9" s="7">
        <v>4664</v>
      </c>
      <c r="D9" s="7">
        <v>2731</v>
      </c>
      <c r="E9" s="7" t="s">
        <v>427</v>
      </c>
      <c r="F9" s="7">
        <v>484</v>
      </c>
    </row>
    <row r="10" spans="1:6" ht="13.5" x14ac:dyDescent="0.25">
      <c r="A10" s="6" t="s">
        <v>64</v>
      </c>
      <c r="B10" s="5" t="s">
        <v>413</v>
      </c>
      <c r="C10" s="8">
        <v>4687</v>
      </c>
      <c r="D10" s="8">
        <v>2792</v>
      </c>
      <c r="E10" s="8" t="s">
        <v>427</v>
      </c>
      <c r="F10" s="8">
        <v>502</v>
      </c>
    </row>
    <row r="11" spans="1:6" ht="13.5" x14ac:dyDescent="0.25">
      <c r="A11" s="6" t="s">
        <v>66</v>
      </c>
      <c r="B11" s="5" t="s">
        <v>413</v>
      </c>
      <c r="C11" s="7">
        <v>4860</v>
      </c>
      <c r="D11" s="7">
        <v>2859</v>
      </c>
      <c r="E11" s="7" t="s">
        <v>427</v>
      </c>
      <c r="F11" s="7">
        <v>527</v>
      </c>
    </row>
    <row r="12" spans="1:6" ht="13.5" x14ac:dyDescent="0.25">
      <c r="A12" s="6" t="s">
        <v>68</v>
      </c>
      <c r="B12" s="5" t="s">
        <v>413</v>
      </c>
      <c r="C12" s="8">
        <v>4949</v>
      </c>
      <c r="D12" s="8">
        <v>2914</v>
      </c>
      <c r="E12" s="8" t="s">
        <v>427</v>
      </c>
      <c r="F12" s="8">
        <v>516</v>
      </c>
    </row>
    <row r="13" spans="1:6" ht="13.5" x14ac:dyDescent="0.25">
      <c r="A13" s="6" t="s">
        <v>70</v>
      </c>
      <c r="B13" s="5" t="s">
        <v>413</v>
      </c>
      <c r="C13" s="7">
        <v>5083</v>
      </c>
      <c r="D13" s="7">
        <v>2984</v>
      </c>
      <c r="E13" s="7" t="s">
        <v>427</v>
      </c>
      <c r="F13" s="7">
        <v>519</v>
      </c>
    </row>
    <row r="14" spans="1:6" ht="13.5" x14ac:dyDescent="0.25">
      <c r="A14" s="6" t="s">
        <v>75</v>
      </c>
      <c r="B14" s="5" t="s">
        <v>413</v>
      </c>
      <c r="C14" s="8">
        <v>5152</v>
      </c>
      <c r="D14" s="8">
        <v>3068</v>
      </c>
      <c r="E14" s="8" t="s">
        <v>427</v>
      </c>
      <c r="F14" s="8">
        <v>539</v>
      </c>
    </row>
    <row r="15" spans="1:6" ht="13.5" x14ac:dyDescent="0.25">
      <c r="A15" s="6" t="s">
        <v>77</v>
      </c>
      <c r="B15" s="5" t="s">
        <v>413</v>
      </c>
      <c r="C15" s="7">
        <v>5233</v>
      </c>
      <c r="D15" s="7">
        <v>3114</v>
      </c>
      <c r="E15" s="7" t="s">
        <v>427</v>
      </c>
      <c r="F15" s="7">
        <v>544</v>
      </c>
    </row>
    <row r="16" spans="1:6" ht="13.5" x14ac:dyDescent="0.25">
      <c r="A16" s="6" t="s">
        <v>79</v>
      </c>
      <c r="B16" s="5" t="s">
        <v>413</v>
      </c>
      <c r="C16" s="8">
        <v>5364</v>
      </c>
      <c r="D16" s="8">
        <v>3154</v>
      </c>
      <c r="E16" s="8" t="s">
        <v>427</v>
      </c>
      <c r="F16" s="8">
        <v>553</v>
      </c>
    </row>
    <row r="17" spans="1:6" ht="13.5" x14ac:dyDescent="0.25">
      <c r="A17" s="6" t="s">
        <v>81</v>
      </c>
      <c r="B17" s="5" t="s">
        <v>413</v>
      </c>
      <c r="C17" s="7">
        <v>5376</v>
      </c>
      <c r="D17" s="7">
        <v>3193</v>
      </c>
      <c r="E17" s="7" t="s">
        <v>427</v>
      </c>
      <c r="F17" s="7">
        <v>550</v>
      </c>
    </row>
    <row r="18" spans="1:6" ht="13.5" x14ac:dyDescent="0.25">
      <c r="A18" s="6" t="s">
        <v>83</v>
      </c>
      <c r="B18" s="5" t="s">
        <v>413</v>
      </c>
      <c r="C18" s="8">
        <v>5458</v>
      </c>
      <c r="D18" s="8">
        <v>3216</v>
      </c>
      <c r="E18" s="8" t="s">
        <v>427</v>
      </c>
      <c r="F18" s="8">
        <v>556</v>
      </c>
    </row>
    <row r="19" spans="1:6" ht="13.5" x14ac:dyDescent="0.25">
      <c r="A19" s="6" t="s">
        <v>85</v>
      </c>
      <c r="B19" s="5" t="s">
        <v>413</v>
      </c>
      <c r="C19" s="7">
        <v>5575</v>
      </c>
      <c r="D19" s="7">
        <v>3294</v>
      </c>
      <c r="E19" s="7" t="s">
        <v>427</v>
      </c>
      <c r="F19" s="7">
        <v>553</v>
      </c>
    </row>
    <row r="20" spans="1:6" ht="13.5" x14ac:dyDescent="0.25">
      <c r="A20" s="6" t="s">
        <v>87</v>
      </c>
      <c r="B20" s="5" t="s">
        <v>413</v>
      </c>
      <c r="C20" s="8">
        <v>5684</v>
      </c>
      <c r="D20" s="8">
        <v>3317</v>
      </c>
      <c r="E20" s="8" t="s">
        <v>427</v>
      </c>
      <c r="F20" s="8">
        <v>556</v>
      </c>
    </row>
    <row r="21" spans="1:6" ht="13.5" x14ac:dyDescent="0.25">
      <c r="A21" s="6" t="s">
        <v>90</v>
      </c>
      <c r="B21" s="5" t="s">
        <v>413</v>
      </c>
      <c r="C21" s="7">
        <v>5797</v>
      </c>
      <c r="D21" s="7">
        <v>3368</v>
      </c>
      <c r="E21" s="7" t="s">
        <v>427</v>
      </c>
      <c r="F21" s="7">
        <v>565</v>
      </c>
    </row>
    <row r="22" spans="1:6" ht="13.5" x14ac:dyDescent="0.25">
      <c r="A22" s="6" t="s">
        <v>92</v>
      </c>
      <c r="B22" s="5" t="s">
        <v>413</v>
      </c>
      <c r="C22" s="8">
        <v>5722</v>
      </c>
      <c r="D22" s="8">
        <v>3349</v>
      </c>
      <c r="E22" s="8" t="s">
        <v>427</v>
      </c>
      <c r="F22" s="8">
        <v>568</v>
      </c>
    </row>
    <row r="23" spans="1:6" ht="13.5" x14ac:dyDescent="0.25">
      <c r="A23" s="6" t="s">
        <v>94</v>
      </c>
      <c r="B23" s="5" t="s">
        <v>413</v>
      </c>
      <c r="C23" s="7">
        <v>5822</v>
      </c>
      <c r="D23" s="7">
        <v>3379</v>
      </c>
      <c r="E23" s="7" t="s">
        <v>427</v>
      </c>
      <c r="F23" s="7">
        <v>568</v>
      </c>
    </row>
    <row r="24" spans="1:6" ht="13.5" x14ac:dyDescent="0.25">
      <c r="A24" s="6" t="s">
        <v>96</v>
      </c>
      <c r="B24" s="5" t="s">
        <v>413</v>
      </c>
      <c r="C24" s="8">
        <v>5869</v>
      </c>
      <c r="D24" s="8">
        <v>3435</v>
      </c>
      <c r="E24" s="8" t="s">
        <v>427</v>
      </c>
      <c r="F24" s="8">
        <v>589</v>
      </c>
    </row>
    <row r="25" spans="1:6" ht="13.5" x14ac:dyDescent="0.25">
      <c r="A25" s="6" t="s">
        <v>98</v>
      </c>
      <c r="B25" s="5" t="s">
        <v>413</v>
      </c>
      <c r="C25" s="7">
        <v>5883</v>
      </c>
      <c r="D25" s="7">
        <v>3465</v>
      </c>
      <c r="E25" s="7" t="s">
        <v>427</v>
      </c>
      <c r="F25" s="7">
        <v>600</v>
      </c>
    </row>
    <row r="26" spans="1:6" ht="13.5" x14ac:dyDescent="0.25">
      <c r="A26" s="6" t="s">
        <v>100</v>
      </c>
      <c r="B26" s="5" t="s">
        <v>413</v>
      </c>
      <c r="C26" s="8">
        <v>6078</v>
      </c>
      <c r="D26" s="8">
        <v>3510</v>
      </c>
      <c r="E26" s="8" t="s">
        <v>427</v>
      </c>
      <c r="F26" s="8">
        <v>607</v>
      </c>
    </row>
    <row r="27" spans="1:6" ht="13.5" x14ac:dyDescent="0.25">
      <c r="A27" s="6" t="s">
        <v>102</v>
      </c>
      <c r="B27" s="5" t="s">
        <v>413</v>
      </c>
      <c r="C27" s="7">
        <v>6100</v>
      </c>
      <c r="D27" s="7">
        <v>3560</v>
      </c>
      <c r="E27" s="7" t="s">
        <v>427</v>
      </c>
      <c r="F27" s="7">
        <v>600</v>
      </c>
    </row>
    <row r="28" spans="1:6" ht="13.5" x14ac:dyDescent="0.25">
      <c r="A28" s="6" t="s">
        <v>104</v>
      </c>
      <c r="B28" s="5" t="s">
        <v>413</v>
      </c>
      <c r="C28" s="8">
        <v>6317</v>
      </c>
      <c r="D28" s="8">
        <v>3634</v>
      </c>
      <c r="E28" s="8" t="s">
        <v>427</v>
      </c>
      <c r="F28" s="8">
        <v>625</v>
      </c>
    </row>
    <row r="29" spans="1:6" ht="13.5" x14ac:dyDescent="0.25">
      <c r="A29" s="6" t="s">
        <v>106</v>
      </c>
      <c r="B29" s="5" t="s">
        <v>413</v>
      </c>
      <c r="C29" s="7">
        <v>6421</v>
      </c>
      <c r="D29" s="7">
        <v>3674</v>
      </c>
      <c r="E29" s="7" t="s">
        <v>427</v>
      </c>
      <c r="F29" s="7">
        <v>627</v>
      </c>
    </row>
    <row r="30" spans="1:6" ht="13.5" x14ac:dyDescent="0.25">
      <c r="A30" s="6" t="s">
        <v>108</v>
      </c>
      <c r="B30" s="5" t="s">
        <v>413</v>
      </c>
      <c r="C30" s="8">
        <v>6482</v>
      </c>
      <c r="D30" s="8">
        <v>3776</v>
      </c>
      <c r="E30" s="8" t="s">
        <v>427</v>
      </c>
      <c r="F30" s="8">
        <v>609</v>
      </c>
    </row>
    <row r="31" spans="1:6" ht="13.5" x14ac:dyDescent="0.25">
      <c r="A31" s="6" t="s">
        <v>110</v>
      </c>
      <c r="B31" s="5" t="s">
        <v>413</v>
      </c>
      <c r="C31" s="7">
        <v>6576</v>
      </c>
      <c r="D31" s="7">
        <v>3867</v>
      </c>
      <c r="E31" s="7" t="s">
        <v>427</v>
      </c>
      <c r="F31" s="7">
        <v>617</v>
      </c>
    </row>
    <row r="32" spans="1:6" ht="13.5" x14ac:dyDescent="0.25">
      <c r="A32" s="6" t="s">
        <v>112</v>
      </c>
      <c r="B32" s="5" t="s">
        <v>413</v>
      </c>
      <c r="C32" s="8">
        <v>6710</v>
      </c>
      <c r="D32" s="8">
        <v>3901</v>
      </c>
      <c r="E32" s="8" t="s">
        <v>427</v>
      </c>
      <c r="F32" s="8">
        <v>618</v>
      </c>
    </row>
    <row r="33" spans="1:6" ht="13.5" x14ac:dyDescent="0.25">
      <c r="A33" s="6" t="s">
        <v>114</v>
      </c>
      <c r="B33" s="5" t="s">
        <v>413</v>
      </c>
      <c r="C33" s="7">
        <v>6878</v>
      </c>
      <c r="D33" s="7">
        <v>4000</v>
      </c>
      <c r="E33" s="7" t="s">
        <v>427</v>
      </c>
      <c r="F33" s="7">
        <v>658</v>
      </c>
    </row>
    <row r="34" spans="1:6" ht="13.5" x14ac:dyDescent="0.25">
      <c r="A34" s="6" t="s">
        <v>116</v>
      </c>
      <c r="B34" s="5" t="s">
        <v>413</v>
      </c>
      <c r="C34" s="8">
        <v>6878</v>
      </c>
      <c r="D34" s="8">
        <v>4112</v>
      </c>
      <c r="E34" s="8" t="s">
        <v>427</v>
      </c>
      <c r="F34" s="8">
        <v>641</v>
      </c>
    </row>
    <row r="35" spans="1:6" ht="13.5" x14ac:dyDescent="0.25">
      <c r="A35" s="6" t="s">
        <v>118</v>
      </c>
      <c r="B35" s="5" t="s">
        <v>413</v>
      </c>
      <c r="C35" s="7">
        <v>7114</v>
      </c>
      <c r="D35" s="7">
        <v>4153</v>
      </c>
      <c r="E35" s="7" t="s">
        <v>427</v>
      </c>
      <c r="F35" s="7">
        <v>614</v>
      </c>
    </row>
    <row r="36" spans="1:6" ht="13.5" x14ac:dyDescent="0.25">
      <c r="A36" s="6" t="s">
        <v>121</v>
      </c>
      <c r="B36" s="5" t="s">
        <v>413</v>
      </c>
      <c r="C36" s="8">
        <v>7035</v>
      </c>
      <c r="D36" s="8">
        <v>4192</v>
      </c>
      <c r="E36" s="8" t="s">
        <v>427</v>
      </c>
      <c r="F36" s="8">
        <v>671</v>
      </c>
    </row>
    <row r="37" spans="1:6" ht="13.5" x14ac:dyDescent="0.25">
      <c r="A37" s="6" t="s">
        <v>127</v>
      </c>
      <c r="B37" s="5" t="s">
        <v>413</v>
      </c>
      <c r="C37" s="7">
        <v>7130</v>
      </c>
      <c r="D37" s="7">
        <v>4258</v>
      </c>
      <c r="E37" s="7" t="s">
        <v>427</v>
      </c>
      <c r="F37" s="7">
        <v>695</v>
      </c>
    </row>
    <row r="38" spans="1:6" ht="13.5" x14ac:dyDescent="0.25">
      <c r="A38" s="6" t="s">
        <v>130</v>
      </c>
      <c r="B38" s="5" t="s">
        <v>413</v>
      </c>
      <c r="C38" s="8">
        <v>7304</v>
      </c>
      <c r="D38" s="8">
        <v>4314</v>
      </c>
      <c r="E38" s="8" t="s">
        <v>427</v>
      </c>
      <c r="F38" s="8">
        <v>684</v>
      </c>
    </row>
    <row r="39" spans="1:6" ht="13.5" x14ac:dyDescent="0.25">
      <c r="A39" s="6" t="s">
        <v>133</v>
      </c>
      <c r="B39" s="5" t="s">
        <v>413</v>
      </c>
      <c r="C39" s="7">
        <v>7378</v>
      </c>
      <c r="D39" s="7">
        <v>4381</v>
      </c>
      <c r="E39" s="7" t="s">
        <v>427</v>
      </c>
      <c r="F39" s="7">
        <v>701</v>
      </c>
    </row>
    <row r="40" spans="1:6" ht="13.5" x14ac:dyDescent="0.25">
      <c r="A40" s="6" t="s">
        <v>136</v>
      </c>
      <c r="B40" s="5" t="s">
        <v>413</v>
      </c>
      <c r="C40" s="8">
        <v>7412</v>
      </c>
      <c r="D40" s="8">
        <v>4406</v>
      </c>
      <c r="E40" s="8" t="s">
        <v>427</v>
      </c>
      <c r="F40" s="8">
        <v>694</v>
      </c>
    </row>
    <row r="41" spans="1:6" ht="13.5" x14ac:dyDescent="0.25">
      <c r="A41" s="6" t="s">
        <v>139</v>
      </c>
      <c r="B41" s="5" t="s">
        <v>413</v>
      </c>
      <c r="C41" s="7">
        <v>7363</v>
      </c>
      <c r="D41" s="7">
        <v>4424</v>
      </c>
      <c r="E41" s="7" t="s">
        <v>427</v>
      </c>
      <c r="F41" s="7">
        <v>666</v>
      </c>
    </row>
    <row r="42" spans="1:6" ht="13.5" x14ac:dyDescent="0.25">
      <c r="A42" s="6" t="s">
        <v>141</v>
      </c>
      <c r="B42" s="5" t="s">
        <v>413</v>
      </c>
      <c r="C42" s="8">
        <v>7748</v>
      </c>
      <c r="D42" s="8">
        <v>4518</v>
      </c>
      <c r="E42" s="8" t="s">
        <v>427</v>
      </c>
      <c r="F42" s="8">
        <v>718</v>
      </c>
    </row>
    <row r="43" spans="1:6" ht="13.5" x14ac:dyDescent="0.25">
      <c r="A43" s="6" t="s">
        <v>144</v>
      </c>
      <c r="B43" s="5" t="s">
        <v>413</v>
      </c>
      <c r="C43" s="7">
        <v>7868</v>
      </c>
      <c r="D43" s="7">
        <v>4615</v>
      </c>
      <c r="E43" s="7" t="s">
        <v>427</v>
      </c>
      <c r="F43" s="7">
        <v>769</v>
      </c>
    </row>
    <row r="44" spans="1:6" ht="13.5" x14ac:dyDescent="0.25">
      <c r="A44" s="6" t="s">
        <v>147</v>
      </c>
      <c r="B44" s="5" t="s">
        <v>413</v>
      </c>
      <c r="C44" s="8">
        <v>8112</v>
      </c>
      <c r="D44" s="8">
        <v>4700</v>
      </c>
      <c r="E44" s="8" t="s">
        <v>427</v>
      </c>
      <c r="F44" s="8">
        <v>767</v>
      </c>
    </row>
    <row r="45" spans="1:6" ht="13.5" x14ac:dyDescent="0.25">
      <c r="A45" s="6" t="s">
        <v>150</v>
      </c>
      <c r="B45" s="5" t="s">
        <v>413</v>
      </c>
      <c r="C45" s="7">
        <v>8143</v>
      </c>
      <c r="D45" s="7">
        <v>4800</v>
      </c>
      <c r="E45" s="7" t="s">
        <v>427</v>
      </c>
      <c r="F45" s="7">
        <v>770</v>
      </c>
    </row>
    <row r="46" spans="1:6" ht="13.5" x14ac:dyDescent="0.25">
      <c r="A46" s="6" t="s">
        <v>153</v>
      </c>
      <c r="B46" s="5" t="s">
        <v>413</v>
      </c>
      <c r="C46" s="8">
        <v>8432</v>
      </c>
      <c r="D46" s="8">
        <v>4893</v>
      </c>
      <c r="E46" s="8" t="s">
        <v>427</v>
      </c>
      <c r="F46" s="8">
        <v>830</v>
      </c>
    </row>
    <row r="47" spans="1:6" ht="13.5" x14ac:dyDescent="0.25">
      <c r="A47" s="6" t="s">
        <v>155</v>
      </c>
      <c r="B47" s="5" t="s">
        <v>413</v>
      </c>
      <c r="C47" s="7">
        <v>8616</v>
      </c>
      <c r="D47" s="7">
        <v>4997</v>
      </c>
      <c r="E47" s="7" t="s">
        <v>427</v>
      </c>
      <c r="F47" s="7">
        <v>848</v>
      </c>
    </row>
    <row r="48" spans="1:6" ht="13.5" x14ac:dyDescent="0.25">
      <c r="A48" s="6" t="s">
        <v>157</v>
      </c>
      <c r="B48" s="5" t="s">
        <v>413</v>
      </c>
      <c r="C48" s="8">
        <v>8852</v>
      </c>
      <c r="D48" s="8">
        <v>5103</v>
      </c>
      <c r="E48" s="8" t="s">
        <v>427</v>
      </c>
      <c r="F48" s="8">
        <v>884</v>
      </c>
    </row>
    <row r="49" spans="1:6" ht="13.5" x14ac:dyDescent="0.25">
      <c r="A49" s="6" t="s">
        <v>159</v>
      </c>
      <c r="B49" s="5" t="s">
        <v>413</v>
      </c>
      <c r="C49" s="7">
        <v>9018</v>
      </c>
      <c r="D49" s="7">
        <v>5158</v>
      </c>
      <c r="E49" s="7" t="s">
        <v>427</v>
      </c>
      <c r="F49" s="7">
        <v>925</v>
      </c>
    </row>
    <row r="50" spans="1:6" ht="13.5" x14ac:dyDescent="0.25">
      <c r="A50" s="6" t="s">
        <v>161</v>
      </c>
      <c r="B50" s="5" t="s">
        <v>413</v>
      </c>
      <c r="C50" s="8">
        <v>9062</v>
      </c>
      <c r="D50" s="8">
        <v>5271</v>
      </c>
      <c r="E50" s="8" t="s">
        <v>427</v>
      </c>
      <c r="F50" s="8">
        <v>908</v>
      </c>
    </row>
    <row r="51" spans="1:6" ht="13.5" x14ac:dyDescent="0.25">
      <c r="A51" s="6" t="s">
        <v>163</v>
      </c>
      <c r="B51" s="5" t="s">
        <v>413</v>
      </c>
      <c r="C51" s="7">
        <v>9283</v>
      </c>
      <c r="D51" s="7">
        <v>5423</v>
      </c>
      <c r="E51" s="7" t="s">
        <v>427</v>
      </c>
      <c r="F51" s="7">
        <v>934</v>
      </c>
    </row>
    <row r="52" spans="1:6" ht="13.5" x14ac:dyDescent="0.25">
      <c r="A52" s="6" t="s">
        <v>165</v>
      </c>
      <c r="B52" s="5" t="s">
        <v>413</v>
      </c>
      <c r="C52" s="8">
        <v>9463</v>
      </c>
      <c r="D52" s="8">
        <v>5527</v>
      </c>
      <c r="E52" s="8" t="s">
        <v>427</v>
      </c>
      <c r="F52" s="8">
        <v>951</v>
      </c>
    </row>
    <row r="53" spans="1:6" ht="13.5" x14ac:dyDescent="0.25">
      <c r="A53" s="6" t="s">
        <v>167</v>
      </c>
      <c r="B53" s="5" t="s">
        <v>413</v>
      </c>
      <c r="C53" s="7">
        <v>9606</v>
      </c>
      <c r="D53" s="7">
        <v>5650</v>
      </c>
      <c r="E53" s="7" t="s">
        <v>427</v>
      </c>
      <c r="F53" s="7">
        <v>981</v>
      </c>
    </row>
    <row r="54" spans="1:6" ht="13.5" x14ac:dyDescent="0.25">
      <c r="A54" s="6" t="s">
        <v>169</v>
      </c>
      <c r="B54" s="5" t="s">
        <v>413</v>
      </c>
      <c r="C54" s="8">
        <v>9774</v>
      </c>
      <c r="D54" s="8">
        <v>5719</v>
      </c>
      <c r="E54" s="8" t="s">
        <v>427</v>
      </c>
      <c r="F54" s="8">
        <v>1010</v>
      </c>
    </row>
    <row r="55" spans="1:6" ht="13.5" x14ac:dyDescent="0.25">
      <c r="A55" s="6" t="s">
        <v>171</v>
      </c>
      <c r="B55" s="5" t="s">
        <v>413</v>
      </c>
      <c r="C55" s="7">
        <v>9956</v>
      </c>
      <c r="D55" s="7">
        <v>5762</v>
      </c>
      <c r="E55" s="7" t="s">
        <v>427</v>
      </c>
      <c r="F55" s="7">
        <v>1039</v>
      </c>
    </row>
    <row r="56" spans="1:6" ht="13.5" x14ac:dyDescent="0.25">
      <c r="A56" s="6" t="s">
        <v>173</v>
      </c>
      <c r="B56" s="5" t="s">
        <v>413</v>
      </c>
      <c r="C56" s="8">
        <v>10058</v>
      </c>
      <c r="D56" s="8">
        <v>5787</v>
      </c>
      <c r="E56" s="8" t="s">
        <v>427</v>
      </c>
      <c r="F56" s="8">
        <v>1080</v>
      </c>
    </row>
    <row r="57" spans="1:6" ht="13.5" x14ac:dyDescent="0.25">
      <c r="A57" s="6" t="s">
        <v>175</v>
      </c>
      <c r="B57" s="5" t="s">
        <v>413</v>
      </c>
      <c r="C57" s="7">
        <v>10160</v>
      </c>
      <c r="D57" s="7">
        <v>5752</v>
      </c>
      <c r="E57" s="7" t="s">
        <v>427</v>
      </c>
      <c r="F57" s="7">
        <v>1081</v>
      </c>
    </row>
    <row r="58" spans="1:6" ht="13.5" x14ac:dyDescent="0.25">
      <c r="A58" s="6" t="s">
        <v>177</v>
      </c>
      <c r="B58" s="5" t="s">
        <v>413</v>
      </c>
      <c r="C58" s="8">
        <v>10415</v>
      </c>
      <c r="D58" s="8">
        <v>5954</v>
      </c>
      <c r="E58" s="8" t="s">
        <v>427</v>
      </c>
      <c r="F58" s="8">
        <v>1108</v>
      </c>
    </row>
    <row r="59" spans="1:6" ht="13.5" x14ac:dyDescent="0.25">
      <c r="A59" s="6" t="s">
        <v>179</v>
      </c>
      <c r="B59" s="5" t="s">
        <v>413</v>
      </c>
      <c r="C59" s="7">
        <v>10487</v>
      </c>
      <c r="D59" s="7">
        <v>6032</v>
      </c>
      <c r="E59" s="7" t="s">
        <v>427</v>
      </c>
      <c r="F59" s="7">
        <v>1121</v>
      </c>
    </row>
    <row r="60" spans="1:6" ht="13.5" x14ac:dyDescent="0.25">
      <c r="A60" s="6" t="s">
        <v>181</v>
      </c>
      <c r="B60" s="5" t="s">
        <v>413</v>
      </c>
      <c r="C60" s="8">
        <v>10622</v>
      </c>
      <c r="D60" s="8">
        <v>6138</v>
      </c>
      <c r="E60" s="8" t="s">
        <v>427</v>
      </c>
      <c r="F60" s="8">
        <v>1097</v>
      </c>
    </row>
    <row r="61" spans="1:6" ht="13.5" x14ac:dyDescent="0.25">
      <c r="A61" s="6" t="s">
        <v>183</v>
      </c>
      <c r="B61" s="5" t="s">
        <v>413</v>
      </c>
      <c r="C61" s="7">
        <v>11101</v>
      </c>
      <c r="D61" s="7">
        <v>6300</v>
      </c>
      <c r="E61" s="7" t="s">
        <v>427</v>
      </c>
      <c r="F61" s="7">
        <v>1200</v>
      </c>
    </row>
    <row r="62" spans="1:6" ht="13.5" x14ac:dyDescent="0.25">
      <c r="A62" s="6" t="s">
        <v>185</v>
      </c>
      <c r="B62" s="5" t="s">
        <v>413</v>
      </c>
      <c r="C62" s="8">
        <v>11234</v>
      </c>
      <c r="D62" s="8">
        <v>6308</v>
      </c>
      <c r="E62" s="8" t="s">
        <v>427</v>
      </c>
      <c r="F62" s="8">
        <v>1204</v>
      </c>
    </row>
    <row r="63" spans="1:6" ht="13.5" x14ac:dyDescent="0.25">
      <c r="A63" s="6" t="s">
        <v>187</v>
      </c>
      <c r="B63" s="5" t="s">
        <v>413</v>
      </c>
      <c r="C63" s="7">
        <v>11589</v>
      </c>
      <c r="D63" s="7">
        <v>6408</v>
      </c>
      <c r="E63" s="7" t="s">
        <v>427</v>
      </c>
      <c r="F63" s="7">
        <v>1279</v>
      </c>
    </row>
    <row r="64" spans="1:6" ht="13.5" x14ac:dyDescent="0.25">
      <c r="A64" s="6" t="s">
        <v>189</v>
      </c>
      <c r="B64" s="5" t="s">
        <v>413</v>
      </c>
      <c r="C64" s="8">
        <v>11885</v>
      </c>
      <c r="D64" s="8">
        <v>6531</v>
      </c>
      <c r="E64" s="8" t="s">
        <v>427</v>
      </c>
      <c r="F64" s="8">
        <v>1362</v>
      </c>
    </row>
    <row r="65" spans="1:6" ht="13.5" x14ac:dyDescent="0.25">
      <c r="A65" s="6" t="s">
        <v>191</v>
      </c>
      <c r="B65" s="5" t="s">
        <v>413</v>
      </c>
      <c r="C65" s="7">
        <v>12092</v>
      </c>
      <c r="D65" s="7">
        <v>6700</v>
      </c>
      <c r="E65" s="7" t="s">
        <v>427</v>
      </c>
      <c r="F65" s="7">
        <v>1438</v>
      </c>
    </row>
    <row r="66" spans="1:6" ht="13.5" x14ac:dyDescent="0.25">
      <c r="A66" s="6" t="s">
        <v>193</v>
      </c>
      <c r="B66" s="5" t="s">
        <v>413</v>
      </c>
      <c r="C66" s="8">
        <v>12274</v>
      </c>
      <c r="D66" s="8">
        <v>6731</v>
      </c>
      <c r="E66" s="8" t="s">
        <v>427</v>
      </c>
      <c r="F66" s="8">
        <v>1472</v>
      </c>
    </row>
    <row r="67" spans="1:6" ht="13.5" x14ac:dyDescent="0.25">
      <c r="A67" s="6" t="s">
        <v>195</v>
      </c>
      <c r="B67" s="5" t="s">
        <v>413</v>
      </c>
      <c r="C67" s="7">
        <v>12545</v>
      </c>
      <c r="D67" s="7">
        <v>6823</v>
      </c>
      <c r="E67" s="7" t="s">
        <v>427</v>
      </c>
      <c r="F67" s="7">
        <v>1538</v>
      </c>
    </row>
    <row r="68" spans="1:6" ht="13.5" x14ac:dyDescent="0.25">
      <c r="A68" s="6" t="s">
        <v>197</v>
      </c>
      <c r="B68" s="5" t="s">
        <v>413</v>
      </c>
      <c r="C68" s="8">
        <v>12874</v>
      </c>
      <c r="D68" s="8">
        <v>7070</v>
      </c>
      <c r="E68" s="8" t="s">
        <v>427</v>
      </c>
      <c r="F68" s="8">
        <v>1555</v>
      </c>
    </row>
    <row r="69" spans="1:6" ht="13.5" x14ac:dyDescent="0.25">
      <c r="A69" s="6" t="s">
        <v>199</v>
      </c>
      <c r="B69" s="5" t="s">
        <v>413</v>
      </c>
      <c r="C69" s="7">
        <v>13228</v>
      </c>
      <c r="D69" s="7">
        <v>7246</v>
      </c>
      <c r="E69" s="7" t="s">
        <v>427</v>
      </c>
      <c r="F69" s="7">
        <v>1589</v>
      </c>
    </row>
    <row r="70" spans="1:6" ht="13.5" x14ac:dyDescent="0.25">
      <c r="A70" s="6" t="s">
        <v>200</v>
      </c>
      <c r="B70" s="5" t="s">
        <v>413</v>
      </c>
      <c r="C70" s="8">
        <v>13806</v>
      </c>
      <c r="D70" s="8">
        <v>7609</v>
      </c>
      <c r="E70" s="8" t="s">
        <v>427</v>
      </c>
      <c r="F70" s="8">
        <v>1590</v>
      </c>
    </row>
    <row r="71" spans="1:6" ht="13.5" x14ac:dyDescent="0.25">
      <c r="A71" s="6" t="s">
        <v>201</v>
      </c>
      <c r="B71" s="5" t="s">
        <v>413</v>
      </c>
      <c r="C71" s="7">
        <v>14258</v>
      </c>
      <c r="D71" s="7">
        <v>7826</v>
      </c>
      <c r="E71" s="7" t="s">
        <v>427</v>
      </c>
      <c r="F71" s="7">
        <v>1690</v>
      </c>
    </row>
    <row r="72" spans="1:6" ht="13.5" x14ac:dyDescent="0.25">
      <c r="A72" s="6" t="s">
        <v>202</v>
      </c>
      <c r="B72" s="5" t="s">
        <v>413</v>
      </c>
      <c r="C72" s="8">
        <v>14765</v>
      </c>
      <c r="D72" s="8">
        <v>7987</v>
      </c>
      <c r="E72" s="8" t="s">
        <v>427</v>
      </c>
      <c r="F72" s="8">
        <v>1664</v>
      </c>
    </row>
    <row r="73" spans="1:6" ht="13.5" x14ac:dyDescent="0.25">
      <c r="A73" s="6" t="s">
        <v>203</v>
      </c>
      <c r="B73" s="5" t="s">
        <v>413</v>
      </c>
      <c r="C73" s="7">
        <v>14992</v>
      </c>
      <c r="D73" s="7">
        <v>8099</v>
      </c>
      <c r="E73" s="7" t="s">
        <v>427</v>
      </c>
      <c r="F73" s="7">
        <v>1649</v>
      </c>
    </row>
    <row r="74" spans="1:6" ht="13.5" x14ac:dyDescent="0.25">
      <c r="A74" s="6" t="s">
        <v>204</v>
      </c>
      <c r="B74" s="5" t="s">
        <v>413</v>
      </c>
      <c r="C74" s="8">
        <v>15499</v>
      </c>
      <c r="D74" s="8">
        <v>8280</v>
      </c>
      <c r="E74" s="8" t="s">
        <v>427</v>
      </c>
      <c r="F74" s="8">
        <v>1700</v>
      </c>
    </row>
    <row r="75" spans="1:6" ht="13.5" x14ac:dyDescent="0.25">
      <c r="A75" s="6" t="s">
        <v>205</v>
      </c>
      <c r="B75" s="5" t="s">
        <v>413</v>
      </c>
      <c r="C75" s="7">
        <v>15996</v>
      </c>
      <c r="D75" s="7">
        <v>8530</v>
      </c>
      <c r="E75" s="7" t="s">
        <v>427</v>
      </c>
      <c r="F75" s="7">
        <v>1663</v>
      </c>
    </row>
    <row r="76" spans="1:6" ht="13.5" x14ac:dyDescent="0.25">
      <c r="A76" s="6" t="s">
        <v>206</v>
      </c>
      <c r="B76" s="5" t="s">
        <v>413</v>
      </c>
      <c r="C76" s="8">
        <v>16398</v>
      </c>
      <c r="D76" s="8">
        <v>8731</v>
      </c>
      <c r="E76" s="8" t="s">
        <v>427</v>
      </c>
      <c r="F76" s="8">
        <v>1649</v>
      </c>
    </row>
    <row r="77" spans="1:6" ht="13.5" x14ac:dyDescent="0.25">
      <c r="A77" s="6" t="s">
        <v>207</v>
      </c>
      <c r="B77" s="5" t="s">
        <v>413</v>
      </c>
      <c r="C77" s="7">
        <v>16596</v>
      </c>
      <c r="D77" s="7">
        <v>9022</v>
      </c>
      <c r="E77" s="7" t="s">
        <v>427</v>
      </c>
      <c r="F77" s="7">
        <v>1645</v>
      </c>
    </row>
    <row r="78" spans="1:6" ht="13.5" x14ac:dyDescent="0.25">
      <c r="A78" s="6" t="s">
        <v>208</v>
      </c>
      <c r="B78" s="5" t="s">
        <v>413</v>
      </c>
      <c r="C78" s="8">
        <v>17383</v>
      </c>
      <c r="D78" s="8">
        <v>9340</v>
      </c>
      <c r="E78" s="8" t="s">
        <v>427</v>
      </c>
      <c r="F78" s="8">
        <v>1709</v>
      </c>
    </row>
    <row r="79" spans="1:6" ht="13.5" x14ac:dyDescent="0.25">
      <c r="A79" s="6" t="s">
        <v>209</v>
      </c>
      <c r="B79" s="5" t="s">
        <v>413</v>
      </c>
      <c r="C79" s="7">
        <v>17753</v>
      </c>
      <c r="D79" s="7">
        <v>9591</v>
      </c>
      <c r="E79" s="7" t="s">
        <v>427</v>
      </c>
      <c r="F79" s="7">
        <v>1690</v>
      </c>
    </row>
    <row r="80" spans="1:6" ht="13.5" x14ac:dyDescent="0.25">
      <c r="A80" s="6" t="s">
        <v>210</v>
      </c>
      <c r="B80" s="5" t="s">
        <v>413</v>
      </c>
      <c r="C80" s="8">
        <v>18821</v>
      </c>
      <c r="D80" s="8">
        <v>10049</v>
      </c>
      <c r="E80" s="8" t="s">
        <v>427</v>
      </c>
      <c r="F80" s="8">
        <v>1814</v>
      </c>
    </row>
    <row r="81" spans="1:6" ht="13.5" x14ac:dyDescent="0.25">
      <c r="A81" s="6" t="s">
        <v>211</v>
      </c>
      <c r="B81" s="5" t="s">
        <v>413</v>
      </c>
      <c r="C81" s="7">
        <v>20040</v>
      </c>
      <c r="D81" s="7">
        <v>10452</v>
      </c>
      <c r="E81" s="7" t="s">
        <v>427</v>
      </c>
      <c r="F81" s="7">
        <v>1908</v>
      </c>
    </row>
    <row r="82" spans="1:6" ht="13.5" x14ac:dyDescent="0.25">
      <c r="A82" s="6" t="s">
        <v>212</v>
      </c>
      <c r="B82" s="5" t="s">
        <v>413</v>
      </c>
      <c r="C82" s="8">
        <v>19862</v>
      </c>
      <c r="D82" s="8">
        <v>10816</v>
      </c>
      <c r="E82" s="8" t="s">
        <v>427</v>
      </c>
      <c r="F82" s="8">
        <v>1593</v>
      </c>
    </row>
    <row r="83" spans="1:6" ht="13.5" x14ac:dyDescent="0.25">
      <c r="A83" s="6" t="s">
        <v>213</v>
      </c>
      <c r="B83" s="5" t="s">
        <v>413</v>
      </c>
      <c r="C83" s="7">
        <v>20547</v>
      </c>
      <c r="D83" s="7">
        <v>11169</v>
      </c>
      <c r="E83" s="7" t="s">
        <v>427</v>
      </c>
      <c r="F83" s="7">
        <v>1743</v>
      </c>
    </row>
    <row r="84" spans="1:6" ht="13.5" x14ac:dyDescent="0.25">
      <c r="A84" s="6" t="s">
        <v>214</v>
      </c>
      <c r="B84" s="5" t="s">
        <v>413</v>
      </c>
      <c r="C84" s="8">
        <v>21297</v>
      </c>
      <c r="D84" s="8">
        <v>11612</v>
      </c>
      <c r="E84" s="8" t="s">
        <v>427</v>
      </c>
      <c r="F84" s="8">
        <v>1704</v>
      </c>
    </row>
    <row r="85" spans="1:6" ht="13.5" x14ac:dyDescent="0.25">
      <c r="A85" s="6" t="s">
        <v>215</v>
      </c>
      <c r="B85" s="5" t="s">
        <v>413</v>
      </c>
      <c r="C85" s="7">
        <v>21119</v>
      </c>
      <c r="D85" s="7">
        <v>11908</v>
      </c>
      <c r="E85" s="7" t="s">
        <v>427</v>
      </c>
      <c r="F85" s="7">
        <v>1613</v>
      </c>
    </row>
    <row r="86" spans="1:6" ht="13.5" x14ac:dyDescent="0.25">
      <c r="A86" s="6" t="s">
        <v>216</v>
      </c>
      <c r="B86" s="5" t="s">
        <v>413</v>
      </c>
      <c r="C86" s="8">
        <v>22634</v>
      </c>
      <c r="D86" s="8">
        <v>12481</v>
      </c>
      <c r="E86" s="8" t="s">
        <v>427</v>
      </c>
      <c r="F86" s="8">
        <v>1817</v>
      </c>
    </row>
    <row r="87" spans="1:6" ht="13.5" x14ac:dyDescent="0.25">
      <c r="A87" s="6" t="s">
        <v>217</v>
      </c>
      <c r="B87" s="5" t="s">
        <v>413</v>
      </c>
      <c r="C87" s="7">
        <v>23880</v>
      </c>
      <c r="D87" s="7">
        <v>13645</v>
      </c>
      <c r="E87" s="7" t="s">
        <v>427</v>
      </c>
      <c r="F87" s="7">
        <v>1662</v>
      </c>
    </row>
    <row r="88" spans="1:6" ht="13.5" x14ac:dyDescent="0.25">
      <c r="A88" s="6" t="s">
        <v>218</v>
      </c>
      <c r="B88" s="5" t="s">
        <v>413</v>
      </c>
      <c r="C88" s="8">
        <v>24979</v>
      </c>
      <c r="D88" s="8">
        <v>14622</v>
      </c>
      <c r="E88" s="8" t="s">
        <v>427</v>
      </c>
      <c r="F88" s="8">
        <v>1666</v>
      </c>
    </row>
    <row r="89" spans="1:6" ht="13.5" x14ac:dyDescent="0.25">
      <c r="A89" s="6" t="s">
        <v>219</v>
      </c>
      <c r="B89" s="5" t="s">
        <v>413</v>
      </c>
      <c r="C89" s="7">
        <v>26799</v>
      </c>
      <c r="D89" s="7">
        <v>16236</v>
      </c>
      <c r="E89" s="7" t="s">
        <v>427</v>
      </c>
      <c r="F89" s="7">
        <v>1780</v>
      </c>
    </row>
    <row r="90" spans="1:6" ht="13.5" x14ac:dyDescent="0.25">
      <c r="A90" s="6" t="s">
        <v>220</v>
      </c>
      <c r="B90" s="5" t="s">
        <v>413</v>
      </c>
      <c r="C90" s="8">
        <v>28112</v>
      </c>
      <c r="D90" s="8">
        <v>16711</v>
      </c>
      <c r="E90" s="8" t="s">
        <v>427</v>
      </c>
      <c r="F90" s="8">
        <v>2050</v>
      </c>
    </row>
    <row r="91" spans="1:6" ht="13.5" x14ac:dyDescent="0.25">
      <c r="A91" s="6" t="s">
        <v>221</v>
      </c>
      <c r="B91" s="5" t="s">
        <v>413</v>
      </c>
      <c r="C91" s="7">
        <v>29242</v>
      </c>
      <c r="D91" s="7">
        <v>17761</v>
      </c>
      <c r="E91" s="7" t="s">
        <v>427</v>
      </c>
      <c r="F91" s="7">
        <v>2231</v>
      </c>
    </row>
    <row r="92" spans="1:6" ht="13.5" x14ac:dyDescent="0.25">
      <c r="A92" s="6" t="s">
        <v>222</v>
      </c>
      <c r="B92" s="5" t="s">
        <v>413</v>
      </c>
      <c r="C92" s="8">
        <v>30874</v>
      </c>
      <c r="D92" s="8">
        <v>18161</v>
      </c>
      <c r="E92" s="8" t="s">
        <v>427</v>
      </c>
      <c r="F92" s="8">
        <v>2273</v>
      </c>
    </row>
    <row r="93" spans="1:6" ht="13.5" x14ac:dyDescent="0.25">
      <c r="A93" s="6" t="s">
        <v>223</v>
      </c>
      <c r="B93" s="5" t="s">
        <v>413</v>
      </c>
      <c r="C93" s="7">
        <v>32430</v>
      </c>
      <c r="D93" s="7">
        <v>18704</v>
      </c>
      <c r="E93" s="7" t="s">
        <v>427</v>
      </c>
      <c r="F93" s="7">
        <v>2603</v>
      </c>
    </row>
    <row r="94" spans="1:6" ht="13.5" x14ac:dyDescent="0.25">
      <c r="A94" s="6" t="s">
        <v>224</v>
      </c>
      <c r="B94" s="5" t="s">
        <v>413</v>
      </c>
      <c r="C94" s="8">
        <v>33299</v>
      </c>
      <c r="D94" s="8">
        <v>19325</v>
      </c>
      <c r="E94" s="8" t="s">
        <v>427</v>
      </c>
      <c r="F94" s="8">
        <v>2425</v>
      </c>
    </row>
    <row r="95" spans="1:6" ht="13.5" x14ac:dyDescent="0.25">
      <c r="A95" s="6" t="s">
        <v>225</v>
      </c>
      <c r="B95" s="5" t="s">
        <v>413</v>
      </c>
      <c r="C95" s="7">
        <v>34523</v>
      </c>
      <c r="D95" s="7">
        <v>19892</v>
      </c>
      <c r="E95" s="7" t="s">
        <v>427</v>
      </c>
      <c r="F95" s="7">
        <v>2618</v>
      </c>
    </row>
    <row r="96" spans="1:6" ht="13.5" x14ac:dyDescent="0.25">
      <c r="A96" s="6" t="s">
        <v>226</v>
      </c>
      <c r="B96" s="5" t="s">
        <v>413</v>
      </c>
      <c r="C96" s="8">
        <v>36649</v>
      </c>
      <c r="D96" s="8">
        <v>20451</v>
      </c>
      <c r="E96" s="8" t="s">
        <v>427</v>
      </c>
      <c r="F96" s="8">
        <v>2902</v>
      </c>
    </row>
    <row r="97" spans="1:6" ht="13.5" x14ac:dyDescent="0.25">
      <c r="A97" s="6" t="s">
        <v>227</v>
      </c>
      <c r="B97" s="5" t="s">
        <v>413</v>
      </c>
      <c r="C97" s="7">
        <v>38007</v>
      </c>
      <c r="D97" s="7">
        <v>21028</v>
      </c>
      <c r="E97" s="7" t="s">
        <v>427</v>
      </c>
      <c r="F97" s="7">
        <v>3048</v>
      </c>
    </row>
    <row r="98" spans="1:6" ht="13.5" x14ac:dyDescent="0.25">
      <c r="A98" s="6" t="s">
        <v>228</v>
      </c>
      <c r="B98" s="5" t="s">
        <v>413</v>
      </c>
      <c r="C98" s="8">
        <v>39205</v>
      </c>
      <c r="D98" s="8">
        <v>21383</v>
      </c>
      <c r="E98" s="8" t="s">
        <v>427</v>
      </c>
      <c r="F98" s="8">
        <v>3445</v>
      </c>
    </row>
    <row r="99" spans="1:6" ht="13.5" x14ac:dyDescent="0.25">
      <c r="A99" s="6" t="s">
        <v>229</v>
      </c>
      <c r="B99" s="5" t="s">
        <v>413</v>
      </c>
      <c r="C99" s="7">
        <v>40298</v>
      </c>
      <c r="D99" s="7">
        <v>21854</v>
      </c>
      <c r="E99" s="7" t="s">
        <v>427</v>
      </c>
      <c r="F99" s="7">
        <v>3638</v>
      </c>
    </row>
    <row r="100" spans="1:6" ht="13.5" x14ac:dyDescent="0.25">
      <c r="A100" s="6" t="s">
        <v>230</v>
      </c>
      <c r="B100" s="5" t="s">
        <v>413</v>
      </c>
      <c r="C100" s="8">
        <v>42121</v>
      </c>
      <c r="D100" s="8">
        <v>22618</v>
      </c>
      <c r="E100" s="8" t="s">
        <v>427</v>
      </c>
      <c r="F100" s="8">
        <v>3731</v>
      </c>
    </row>
    <row r="101" spans="1:6" ht="13.5" x14ac:dyDescent="0.25">
      <c r="A101" s="6" t="s">
        <v>231</v>
      </c>
      <c r="B101" s="5" t="s">
        <v>413</v>
      </c>
      <c r="C101" s="7">
        <v>44092</v>
      </c>
      <c r="D101" s="7">
        <v>23548</v>
      </c>
      <c r="E101" s="7" t="s">
        <v>427</v>
      </c>
      <c r="F101" s="7">
        <v>3696</v>
      </c>
    </row>
    <row r="102" spans="1:6" ht="13.5" x14ac:dyDescent="0.25">
      <c r="A102" s="6" t="s">
        <v>232</v>
      </c>
      <c r="B102" s="5" t="s">
        <v>413</v>
      </c>
      <c r="C102" s="8">
        <v>45856</v>
      </c>
      <c r="D102" s="8">
        <v>24469</v>
      </c>
      <c r="E102" s="8" t="s">
        <v>427</v>
      </c>
      <c r="F102" s="8">
        <v>3979</v>
      </c>
    </row>
    <row r="103" spans="1:6" ht="13.5" x14ac:dyDescent="0.25">
      <c r="A103" s="6" t="s">
        <v>233</v>
      </c>
      <c r="B103" s="5" t="s">
        <v>413</v>
      </c>
      <c r="C103" s="7">
        <v>47154</v>
      </c>
      <c r="D103" s="7">
        <v>25151</v>
      </c>
      <c r="E103" s="7" t="s">
        <v>427</v>
      </c>
      <c r="F103" s="7">
        <v>4044</v>
      </c>
    </row>
    <row r="104" spans="1:6" ht="13.5" x14ac:dyDescent="0.25">
      <c r="A104" s="6" t="s">
        <v>234</v>
      </c>
      <c r="B104" s="5" t="s">
        <v>413</v>
      </c>
      <c r="C104" s="8">
        <v>48858</v>
      </c>
      <c r="D104" s="8">
        <v>25971</v>
      </c>
      <c r="E104" s="8" t="s">
        <v>427</v>
      </c>
      <c r="F104" s="8">
        <v>4253</v>
      </c>
    </row>
    <row r="105" spans="1:6" ht="13.5" x14ac:dyDescent="0.25">
      <c r="A105" s="6" t="s">
        <v>235</v>
      </c>
      <c r="B105" s="5" t="s">
        <v>413</v>
      </c>
      <c r="C105" s="7">
        <v>50402</v>
      </c>
      <c r="D105" s="7">
        <v>27013</v>
      </c>
      <c r="E105" s="7" t="s">
        <v>427</v>
      </c>
      <c r="F105" s="7">
        <v>4383</v>
      </c>
    </row>
    <row r="106" spans="1:6" ht="13.5" x14ac:dyDescent="0.25">
      <c r="A106" s="6" t="s">
        <v>236</v>
      </c>
      <c r="B106" s="5" t="s">
        <v>413</v>
      </c>
      <c r="C106" s="8">
        <v>53904</v>
      </c>
      <c r="D106" s="8">
        <v>28230</v>
      </c>
      <c r="E106" s="8" t="s">
        <v>427</v>
      </c>
      <c r="F106" s="8">
        <v>4942</v>
      </c>
    </row>
    <row r="107" spans="1:6" ht="13.5" x14ac:dyDescent="0.25">
      <c r="A107" s="6" t="s">
        <v>237</v>
      </c>
      <c r="B107" s="5" t="s">
        <v>413</v>
      </c>
      <c r="C107" s="7">
        <v>56698</v>
      </c>
      <c r="D107" s="7">
        <v>29725</v>
      </c>
      <c r="E107" s="7" t="s">
        <v>427</v>
      </c>
      <c r="F107" s="7">
        <v>5565</v>
      </c>
    </row>
    <row r="108" spans="1:6" ht="13.5" x14ac:dyDescent="0.25">
      <c r="A108" s="6" t="s">
        <v>238</v>
      </c>
      <c r="B108" s="5" t="s">
        <v>413</v>
      </c>
      <c r="C108" s="8">
        <v>59717</v>
      </c>
      <c r="D108" s="8">
        <v>31262</v>
      </c>
      <c r="E108" s="8" t="s">
        <v>427</v>
      </c>
      <c r="F108" s="8">
        <v>6067</v>
      </c>
    </row>
    <row r="109" spans="1:6" ht="13.5" x14ac:dyDescent="0.25">
      <c r="A109" s="6" t="s">
        <v>239</v>
      </c>
      <c r="B109" s="5" t="s">
        <v>413</v>
      </c>
      <c r="C109" s="7">
        <v>62025</v>
      </c>
      <c r="D109" s="7">
        <v>32659</v>
      </c>
      <c r="E109" s="7" t="s">
        <v>427</v>
      </c>
      <c r="F109" s="7">
        <v>6466</v>
      </c>
    </row>
    <row r="110" spans="1:6" ht="13.5" x14ac:dyDescent="0.25">
      <c r="A110" s="6" t="s">
        <v>240</v>
      </c>
      <c r="B110" s="5" t="s">
        <v>413</v>
      </c>
      <c r="C110" s="8">
        <v>63624</v>
      </c>
      <c r="D110" s="8">
        <v>34170</v>
      </c>
      <c r="E110" s="8" t="s">
        <v>427</v>
      </c>
      <c r="F110" s="8">
        <v>6623</v>
      </c>
    </row>
    <row r="111" spans="1:6" ht="13.5" x14ac:dyDescent="0.25">
      <c r="A111" s="6" t="s">
        <v>241</v>
      </c>
      <c r="B111" s="5" t="s">
        <v>413</v>
      </c>
      <c r="C111" s="7">
        <v>65948</v>
      </c>
      <c r="D111" s="7">
        <v>35316</v>
      </c>
      <c r="E111" s="7" t="s">
        <v>427</v>
      </c>
      <c r="F111" s="7">
        <v>6765</v>
      </c>
    </row>
    <row r="112" spans="1:6" ht="13.5" x14ac:dyDescent="0.25">
      <c r="A112" s="6" t="s">
        <v>242</v>
      </c>
      <c r="B112" s="5" t="s">
        <v>413</v>
      </c>
      <c r="C112" s="8">
        <v>68066</v>
      </c>
      <c r="D112" s="8">
        <v>36056</v>
      </c>
      <c r="E112" s="8" t="s">
        <v>427</v>
      </c>
      <c r="F112" s="8">
        <v>6834</v>
      </c>
    </row>
    <row r="113" spans="1:6" ht="13.5" x14ac:dyDescent="0.25">
      <c r="A113" s="6" t="s">
        <v>243</v>
      </c>
      <c r="B113" s="5" t="s">
        <v>413</v>
      </c>
      <c r="C113" s="7">
        <v>69863</v>
      </c>
      <c r="D113" s="7">
        <v>36534</v>
      </c>
      <c r="E113" s="7" t="s">
        <v>427</v>
      </c>
      <c r="F113" s="7">
        <v>6810</v>
      </c>
    </row>
    <row r="114" spans="1:6" ht="13.5" x14ac:dyDescent="0.25">
      <c r="A114" s="6" t="s">
        <v>244</v>
      </c>
      <c r="B114" s="5" t="s">
        <v>413</v>
      </c>
      <c r="C114" s="8">
        <v>71249</v>
      </c>
      <c r="D114" s="8">
        <v>37068</v>
      </c>
      <c r="E114" s="8" t="s">
        <v>427</v>
      </c>
      <c r="F114" s="8">
        <v>7512</v>
      </c>
    </row>
    <row r="115" spans="1:6" ht="13.5" x14ac:dyDescent="0.25">
      <c r="A115" s="6" t="s">
        <v>245</v>
      </c>
      <c r="B115" s="5" t="s">
        <v>413</v>
      </c>
      <c r="C115" s="7">
        <v>73221</v>
      </c>
      <c r="D115" s="7">
        <v>37883</v>
      </c>
      <c r="E115" s="7" t="s">
        <v>427</v>
      </c>
      <c r="F115" s="7">
        <v>7774</v>
      </c>
    </row>
    <row r="116" spans="1:6" ht="13.5" x14ac:dyDescent="0.25">
      <c r="A116" s="6" t="s">
        <v>246</v>
      </c>
      <c r="B116" s="5" t="s">
        <v>413</v>
      </c>
      <c r="C116" s="8">
        <v>75507</v>
      </c>
      <c r="D116" s="8">
        <v>38565</v>
      </c>
      <c r="E116" s="8" t="s">
        <v>427</v>
      </c>
      <c r="F116" s="8">
        <v>7970</v>
      </c>
    </row>
    <row r="117" spans="1:6" ht="13.5" x14ac:dyDescent="0.25">
      <c r="A117" s="6" t="s">
        <v>247</v>
      </c>
      <c r="B117" s="5" t="s">
        <v>413</v>
      </c>
      <c r="C117" s="7">
        <v>77381</v>
      </c>
      <c r="D117" s="7">
        <v>39175</v>
      </c>
      <c r="E117" s="7" t="s">
        <v>427</v>
      </c>
      <c r="F117" s="7">
        <v>8636</v>
      </c>
    </row>
    <row r="118" spans="1:6" ht="13.5" x14ac:dyDescent="0.25">
      <c r="A118" s="6" t="s">
        <v>248</v>
      </c>
      <c r="B118" s="5" t="s">
        <v>413</v>
      </c>
      <c r="C118" s="8">
        <v>78901</v>
      </c>
      <c r="D118" s="8">
        <v>39625</v>
      </c>
      <c r="E118" s="8" t="s">
        <v>427</v>
      </c>
      <c r="F118" s="8">
        <v>8694</v>
      </c>
    </row>
    <row r="119" spans="1:6" ht="13.5" x14ac:dyDescent="0.25">
      <c r="A119" s="6" t="s">
        <v>249</v>
      </c>
      <c r="B119" s="5" t="s">
        <v>413</v>
      </c>
      <c r="C119" s="7">
        <v>80348</v>
      </c>
      <c r="D119" s="7">
        <v>39950</v>
      </c>
      <c r="E119" s="7" t="s">
        <v>427</v>
      </c>
      <c r="F119" s="7">
        <v>8903</v>
      </c>
    </row>
    <row r="120" spans="1:6" ht="13.5" x14ac:dyDescent="0.25">
      <c r="A120" s="6" t="s">
        <v>250</v>
      </c>
      <c r="B120" s="5" t="s">
        <v>413</v>
      </c>
      <c r="C120" s="8">
        <v>82582</v>
      </c>
      <c r="D120" s="8">
        <v>40437</v>
      </c>
      <c r="E120" s="8" t="s">
        <v>427</v>
      </c>
      <c r="F120" s="8">
        <v>8963</v>
      </c>
    </row>
    <row r="121" spans="1:6" ht="13.5" x14ac:dyDescent="0.25">
      <c r="A121" s="6" t="s">
        <v>251</v>
      </c>
      <c r="B121" s="5" t="s">
        <v>413</v>
      </c>
      <c r="C121" s="7">
        <v>85542</v>
      </c>
      <c r="D121" s="7">
        <v>41502</v>
      </c>
      <c r="E121" s="7" t="s">
        <v>427</v>
      </c>
      <c r="F121" s="7">
        <v>9159</v>
      </c>
    </row>
    <row r="122" spans="1:6" ht="13.5" x14ac:dyDescent="0.25">
      <c r="A122" s="6" t="s">
        <v>252</v>
      </c>
      <c r="B122" s="5" t="s">
        <v>413</v>
      </c>
      <c r="C122" s="8">
        <v>86316</v>
      </c>
      <c r="D122" s="8">
        <v>42144</v>
      </c>
      <c r="E122" s="8" t="s">
        <v>427</v>
      </c>
      <c r="F122" s="8">
        <v>9320</v>
      </c>
    </row>
    <row r="123" spans="1:6" ht="13.5" x14ac:dyDescent="0.25">
      <c r="A123" s="6" t="s">
        <v>253</v>
      </c>
      <c r="B123" s="5" t="s">
        <v>413</v>
      </c>
      <c r="C123" s="7">
        <v>88459</v>
      </c>
      <c r="D123" s="7">
        <v>43079</v>
      </c>
      <c r="E123" s="7" t="s">
        <v>427</v>
      </c>
      <c r="F123" s="7">
        <v>9198</v>
      </c>
    </row>
    <row r="124" spans="1:6" ht="13.5" x14ac:dyDescent="0.25">
      <c r="A124" s="6" t="s">
        <v>254</v>
      </c>
      <c r="B124" s="5" t="s">
        <v>413</v>
      </c>
      <c r="C124" s="8">
        <v>90734</v>
      </c>
      <c r="D124" s="8">
        <v>43775</v>
      </c>
      <c r="E124" s="8" t="s">
        <v>427</v>
      </c>
      <c r="F124" s="8">
        <v>9346</v>
      </c>
    </row>
    <row r="125" spans="1:6" ht="13.5" x14ac:dyDescent="0.25">
      <c r="A125" s="6" t="s">
        <v>255</v>
      </c>
      <c r="B125" s="5" t="s">
        <v>413</v>
      </c>
      <c r="C125" s="7">
        <v>91524</v>
      </c>
      <c r="D125" s="7">
        <v>44379</v>
      </c>
      <c r="E125" s="7" t="s">
        <v>427</v>
      </c>
      <c r="F125" s="7">
        <v>9840</v>
      </c>
    </row>
    <row r="126" spans="1:6" ht="13.5" x14ac:dyDescent="0.25">
      <c r="A126" s="6" t="s">
        <v>256</v>
      </c>
      <c r="B126" s="5" t="s">
        <v>413</v>
      </c>
      <c r="C126" s="8">
        <v>93419</v>
      </c>
      <c r="D126" s="8">
        <v>44960</v>
      </c>
      <c r="E126" s="8" t="s">
        <v>427</v>
      </c>
      <c r="F126" s="8">
        <v>9982</v>
      </c>
    </row>
    <row r="127" spans="1:6" ht="13.5" x14ac:dyDescent="0.25">
      <c r="A127" s="6" t="s">
        <v>257</v>
      </c>
      <c r="B127" s="5" t="s">
        <v>413</v>
      </c>
      <c r="C127" s="7">
        <v>94742</v>
      </c>
      <c r="D127" s="7">
        <v>45838</v>
      </c>
      <c r="E127" s="7" t="s">
        <v>427</v>
      </c>
      <c r="F127" s="7">
        <v>10041</v>
      </c>
    </row>
    <row r="128" spans="1:6" ht="13.5" x14ac:dyDescent="0.25">
      <c r="A128" s="6" t="s">
        <v>258</v>
      </c>
      <c r="B128" s="5" t="s">
        <v>413</v>
      </c>
      <c r="C128" s="8">
        <v>97959</v>
      </c>
      <c r="D128" s="8">
        <v>47041</v>
      </c>
      <c r="E128" s="8" t="s">
        <v>427</v>
      </c>
      <c r="F128" s="8">
        <v>9988</v>
      </c>
    </row>
    <row r="129" spans="1:6" ht="13.5" x14ac:dyDescent="0.25">
      <c r="A129" s="6" t="s">
        <v>259</v>
      </c>
      <c r="B129" s="5" t="s">
        <v>413</v>
      </c>
      <c r="C129" s="7">
        <v>98784</v>
      </c>
      <c r="D129" s="7">
        <v>47710</v>
      </c>
      <c r="E129" s="7" t="s">
        <v>427</v>
      </c>
      <c r="F129" s="7">
        <v>10148</v>
      </c>
    </row>
    <row r="130" spans="1:6" ht="13.5" x14ac:dyDescent="0.25">
      <c r="A130" s="6" t="s">
        <v>260</v>
      </c>
      <c r="B130" s="5" t="s">
        <v>413</v>
      </c>
      <c r="C130" s="8">
        <v>103424</v>
      </c>
      <c r="D130" s="8">
        <v>48682</v>
      </c>
      <c r="E130" s="8" t="s">
        <v>427</v>
      </c>
      <c r="F130" s="8">
        <v>10358</v>
      </c>
    </row>
    <row r="131" spans="1:6" ht="13.5" x14ac:dyDescent="0.25">
      <c r="A131" s="6" t="s">
        <v>261</v>
      </c>
      <c r="B131" s="5" t="s">
        <v>413</v>
      </c>
      <c r="C131" s="7">
        <v>105007</v>
      </c>
      <c r="D131" s="7">
        <v>49932</v>
      </c>
      <c r="E131" s="7" t="s">
        <v>427</v>
      </c>
      <c r="F131" s="7">
        <v>10810</v>
      </c>
    </row>
    <row r="132" spans="1:6" ht="13.5" x14ac:dyDescent="0.25">
      <c r="A132" s="6" t="s">
        <v>262</v>
      </c>
      <c r="B132" s="5" t="s">
        <v>413</v>
      </c>
      <c r="C132" s="8">
        <v>107213</v>
      </c>
      <c r="D132" s="8">
        <v>50484</v>
      </c>
      <c r="E132" s="8" t="s">
        <v>427</v>
      </c>
      <c r="F132" s="8">
        <v>11230</v>
      </c>
    </row>
    <row r="133" spans="1:6" ht="13.5" x14ac:dyDescent="0.25">
      <c r="A133" s="6" t="s">
        <v>263</v>
      </c>
      <c r="B133" s="5" t="s">
        <v>413</v>
      </c>
      <c r="C133" s="7">
        <v>108513</v>
      </c>
      <c r="D133" s="7">
        <v>51709</v>
      </c>
      <c r="E133" s="7" t="s">
        <v>427</v>
      </c>
      <c r="F133" s="7">
        <v>11435</v>
      </c>
    </row>
    <row r="134" spans="1:6" ht="13.5" x14ac:dyDescent="0.25">
      <c r="A134" s="6" t="s">
        <v>264</v>
      </c>
      <c r="B134" s="5" t="s">
        <v>413</v>
      </c>
      <c r="C134" s="8">
        <v>110330</v>
      </c>
      <c r="D134" s="8">
        <v>52711</v>
      </c>
      <c r="E134" s="8" t="s">
        <v>427</v>
      </c>
      <c r="F134" s="8">
        <v>12131</v>
      </c>
    </row>
    <row r="135" spans="1:6" ht="13.5" x14ac:dyDescent="0.25">
      <c r="A135" s="6" t="s">
        <v>265</v>
      </c>
      <c r="B135" s="5" t="s">
        <v>413</v>
      </c>
      <c r="C135" s="7">
        <v>112166</v>
      </c>
      <c r="D135" s="7">
        <v>53471</v>
      </c>
      <c r="E135" s="7" t="s">
        <v>427</v>
      </c>
      <c r="F135" s="7">
        <v>12286</v>
      </c>
    </row>
    <row r="136" spans="1:6" ht="13.5" x14ac:dyDescent="0.25">
      <c r="A136" s="6" t="s">
        <v>266</v>
      </c>
      <c r="B136" s="5" t="s">
        <v>413</v>
      </c>
      <c r="C136" s="8">
        <v>115626</v>
      </c>
      <c r="D136" s="8">
        <v>54260</v>
      </c>
      <c r="E136" s="8" t="s">
        <v>427</v>
      </c>
      <c r="F136" s="8">
        <v>12567</v>
      </c>
    </row>
    <row r="137" spans="1:6" ht="13.5" x14ac:dyDescent="0.25">
      <c r="A137" s="6" t="s">
        <v>267</v>
      </c>
      <c r="B137" s="5" t="s">
        <v>413</v>
      </c>
      <c r="C137" s="7">
        <v>117982</v>
      </c>
      <c r="D137" s="7">
        <v>55104</v>
      </c>
      <c r="E137" s="7" t="s">
        <v>427</v>
      </c>
      <c r="F137" s="7">
        <v>13203</v>
      </c>
    </row>
    <row r="138" spans="1:6" ht="13.5" x14ac:dyDescent="0.25">
      <c r="A138" s="6" t="s">
        <v>268</v>
      </c>
      <c r="B138" s="5" t="s">
        <v>413</v>
      </c>
      <c r="C138" s="8">
        <v>121829</v>
      </c>
      <c r="D138" s="8">
        <v>56450</v>
      </c>
      <c r="E138" s="8" t="s">
        <v>427</v>
      </c>
      <c r="F138" s="8">
        <v>12992</v>
      </c>
    </row>
    <row r="139" spans="1:6" ht="13.5" x14ac:dyDescent="0.25">
      <c r="A139" s="6" t="s">
        <v>269</v>
      </c>
      <c r="B139" s="5" t="s">
        <v>413</v>
      </c>
      <c r="C139" s="7">
        <v>126800</v>
      </c>
      <c r="D139" s="7">
        <v>57854</v>
      </c>
      <c r="E139" s="7" t="s">
        <v>427</v>
      </c>
      <c r="F139" s="7">
        <v>13495</v>
      </c>
    </row>
    <row r="140" spans="1:6" ht="13.5" x14ac:dyDescent="0.25">
      <c r="A140" s="6" t="s">
        <v>270</v>
      </c>
      <c r="B140" s="5" t="s">
        <v>413</v>
      </c>
      <c r="C140" s="8">
        <v>129529</v>
      </c>
      <c r="D140" s="8">
        <v>59481</v>
      </c>
      <c r="E140" s="8" t="s">
        <v>427</v>
      </c>
      <c r="F140" s="8">
        <v>14143</v>
      </c>
    </row>
    <row r="141" spans="1:6" ht="13.5" x14ac:dyDescent="0.25">
      <c r="A141" s="6" t="s">
        <v>271</v>
      </c>
      <c r="B141" s="5" t="s">
        <v>413</v>
      </c>
      <c r="C141" s="7">
        <v>133105</v>
      </c>
      <c r="D141" s="7">
        <v>61119</v>
      </c>
      <c r="E141" s="7" t="s">
        <v>427</v>
      </c>
      <c r="F141" s="7">
        <v>14274</v>
      </c>
    </row>
    <row r="142" spans="1:6" ht="13.5" x14ac:dyDescent="0.25">
      <c r="A142" s="6" t="s">
        <v>272</v>
      </c>
      <c r="B142" s="5" t="s">
        <v>413</v>
      </c>
      <c r="C142" s="8">
        <v>136147</v>
      </c>
      <c r="D142" s="8">
        <v>62669</v>
      </c>
      <c r="E142" s="8" t="s">
        <v>427</v>
      </c>
      <c r="F142" s="8">
        <v>14934</v>
      </c>
    </row>
    <row r="143" spans="1:6" ht="13.5" x14ac:dyDescent="0.25">
      <c r="A143" s="6" t="s">
        <v>273</v>
      </c>
      <c r="B143" s="5" t="s">
        <v>413</v>
      </c>
      <c r="C143" s="7">
        <v>140831</v>
      </c>
      <c r="D143" s="7">
        <v>64621</v>
      </c>
      <c r="E143" s="7" t="s">
        <v>427</v>
      </c>
      <c r="F143" s="7">
        <v>15044</v>
      </c>
    </row>
    <row r="144" spans="1:6" ht="13.5" x14ac:dyDescent="0.25">
      <c r="A144" s="6" t="s">
        <v>274</v>
      </c>
      <c r="B144" s="5" t="s">
        <v>413</v>
      </c>
      <c r="C144" s="8">
        <v>145524</v>
      </c>
      <c r="D144" s="8">
        <v>66750</v>
      </c>
      <c r="E144" s="8" t="s">
        <v>427</v>
      </c>
      <c r="F144" s="8">
        <v>15702</v>
      </c>
    </row>
    <row r="145" spans="1:6" ht="13.5" x14ac:dyDescent="0.25">
      <c r="A145" s="6" t="s">
        <v>275</v>
      </c>
      <c r="B145" s="5" t="s">
        <v>413</v>
      </c>
      <c r="C145" s="7">
        <v>148564</v>
      </c>
      <c r="D145" s="7">
        <v>68381</v>
      </c>
      <c r="E145" s="7" t="s">
        <v>427</v>
      </c>
      <c r="F145" s="7">
        <v>15583</v>
      </c>
    </row>
    <row r="146" spans="1:6" ht="13.5" x14ac:dyDescent="0.25">
      <c r="A146" s="6" t="s">
        <v>276</v>
      </c>
      <c r="B146" s="5" t="s">
        <v>413</v>
      </c>
      <c r="C146" s="8">
        <v>151393</v>
      </c>
      <c r="D146" s="8">
        <v>70161</v>
      </c>
      <c r="E146" s="8" t="s">
        <v>427</v>
      </c>
      <c r="F146" s="8">
        <v>16131</v>
      </c>
    </row>
    <row r="147" spans="1:6" ht="13.5" x14ac:dyDescent="0.25">
      <c r="A147" s="6" t="s">
        <v>277</v>
      </c>
      <c r="B147" s="5" t="s">
        <v>413</v>
      </c>
      <c r="C147" s="7">
        <v>155573</v>
      </c>
      <c r="D147" s="7">
        <v>72002</v>
      </c>
      <c r="E147" s="7" t="s">
        <v>427</v>
      </c>
      <c r="F147" s="7">
        <v>16096</v>
      </c>
    </row>
    <row r="148" spans="1:6" ht="13.5" x14ac:dyDescent="0.25">
      <c r="A148" s="6" t="s">
        <v>278</v>
      </c>
      <c r="B148" s="5" t="s">
        <v>413</v>
      </c>
      <c r="C148" s="8">
        <v>158994</v>
      </c>
      <c r="D148" s="8">
        <v>74286</v>
      </c>
      <c r="E148" s="8" t="s">
        <v>427</v>
      </c>
      <c r="F148" s="8">
        <v>16445</v>
      </c>
    </row>
    <row r="149" spans="1:6" ht="13.5" x14ac:dyDescent="0.25">
      <c r="A149" s="6" t="s">
        <v>279</v>
      </c>
      <c r="B149" s="5" t="s">
        <v>413</v>
      </c>
      <c r="C149" s="7">
        <v>162181</v>
      </c>
      <c r="D149" s="7">
        <v>76337</v>
      </c>
      <c r="E149" s="7" t="s">
        <v>427</v>
      </c>
      <c r="F149" s="7">
        <v>16787</v>
      </c>
    </row>
    <row r="150" spans="1:6" ht="13.5" x14ac:dyDescent="0.25">
      <c r="A150" s="6" t="s">
        <v>280</v>
      </c>
      <c r="B150" s="5" t="s">
        <v>413</v>
      </c>
      <c r="C150" s="8">
        <v>166693</v>
      </c>
      <c r="D150" s="8">
        <v>78196</v>
      </c>
      <c r="E150" s="8" t="s">
        <v>427</v>
      </c>
      <c r="F150" s="8">
        <v>17127</v>
      </c>
    </row>
    <row r="151" spans="1:6" ht="13.5" x14ac:dyDescent="0.25">
      <c r="A151" s="6" t="s">
        <v>281</v>
      </c>
      <c r="B151" s="5" t="s">
        <v>413</v>
      </c>
      <c r="C151" s="7">
        <v>169806</v>
      </c>
      <c r="D151" s="7">
        <v>79530</v>
      </c>
      <c r="E151" s="7" t="s">
        <v>427</v>
      </c>
      <c r="F151" s="7">
        <v>17099</v>
      </c>
    </row>
    <row r="152" spans="1:6" ht="13.5" x14ac:dyDescent="0.25">
      <c r="A152" s="6" t="s">
        <v>282</v>
      </c>
      <c r="B152" s="5" t="s">
        <v>413</v>
      </c>
      <c r="C152" s="8">
        <v>170251</v>
      </c>
      <c r="D152" s="8">
        <v>80408</v>
      </c>
      <c r="E152" s="8" t="s">
        <v>427</v>
      </c>
      <c r="F152" s="8">
        <v>16959</v>
      </c>
    </row>
    <row r="153" spans="1:6" ht="13.5" x14ac:dyDescent="0.25">
      <c r="A153" s="6" t="s">
        <v>283</v>
      </c>
      <c r="B153" s="5" t="s">
        <v>413</v>
      </c>
      <c r="C153" s="7">
        <v>173302</v>
      </c>
      <c r="D153" s="7">
        <v>81768</v>
      </c>
      <c r="E153" s="7" t="s">
        <v>427</v>
      </c>
      <c r="F153" s="7">
        <v>17830</v>
      </c>
    </row>
    <row r="154" spans="1:6" ht="13.5" x14ac:dyDescent="0.25">
      <c r="A154" s="6" t="s">
        <v>284</v>
      </c>
      <c r="B154" s="5" t="s">
        <v>413</v>
      </c>
      <c r="C154" s="8">
        <v>175408</v>
      </c>
      <c r="D154" s="8">
        <v>83073</v>
      </c>
      <c r="E154" s="8" t="s">
        <v>427</v>
      </c>
      <c r="F154" s="8">
        <v>18785</v>
      </c>
    </row>
    <row r="155" spans="1:6" ht="13.5" x14ac:dyDescent="0.25">
      <c r="A155" s="6" t="s">
        <v>285</v>
      </c>
      <c r="B155" s="5" t="s">
        <v>413</v>
      </c>
      <c r="C155" s="7">
        <v>177054</v>
      </c>
      <c r="D155" s="7">
        <v>84502</v>
      </c>
      <c r="E155" s="7" t="s">
        <v>427</v>
      </c>
      <c r="F155" s="7">
        <v>19461</v>
      </c>
    </row>
    <row r="156" spans="1:6" ht="13.5" x14ac:dyDescent="0.25">
      <c r="A156" s="6" t="s">
        <v>286</v>
      </c>
      <c r="B156" s="5" t="s">
        <v>413</v>
      </c>
      <c r="C156" s="8">
        <v>179700</v>
      </c>
      <c r="D156" s="8">
        <v>85702</v>
      </c>
      <c r="E156" s="8" t="s">
        <v>427</v>
      </c>
      <c r="F156" s="8">
        <v>19858</v>
      </c>
    </row>
    <row r="157" spans="1:6" ht="13.5" x14ac:dyDescent="0.25">
      <c r="A157" s="6" t="s">
        <v>287</v>
      </c>
      <c r="B157" s="5" t="s">
        <v>413</v>
      </c>
      <c r="C157" s="7">
        <v>181341</v>
      </c>
      <c r="D157" s="7">
        <v>86515</v>
      </c>
      <c r="E157" s="7" t="s">
        <v>427</v>
      </c>
      <c r="F157" s="7">
        <v>19853</v>
      </c>
    </row>
    <row r="158" spans="1:6" ht="13.5" x14ac:dyDescent="0.25">
      <c r="A158" s="6" t="s">
        <v>288</v>
      </c>
      <c r="B158" s="5" t="s">
        <v>413</v>
      </c>
      <c r="C158" s="8">
        <v>181762</v>
      </c>
      <c r="D158" s="8">
        <v>86317</v>
      </c>
      <c r="E158" s="8" t="s">
        <v>427</v>
      </c>
      <c r="F158" s="8">
        <v>19310</v>
      </c>
    </row>
    <row r="159" spans="1:6" ht="13.5" x14ac:dyDescent="0.25">
      <c r="A159" s="6" t="s">
        <v>289</v>
      </c>
      <c r="B159" s="5" t="s">
        <v>413</v>
      </c>
      <c r="C159" s="7">
        <v>182216</v>
      </c>
      <c r="D159" s="7">
        <v>86469</v>
      </c>
      <c r="E159" s="7" t="s">
        <v>427</v>
      </c>
      <c r="F159" s="7">
        <v>19921</v>
      </c>
    </row>
    <row r="160" spans="1:6" ht="13.5" x14ac:dyDescent="0.25">
      <c r="A160" s="6" t="s">
        <v>290</v>
      </c>
      <c r="B160" s="5" t="s">
        <v>413</v>
      </c>
      <c r="C160" s="8">
        <v>185259</v>
      </c>
      <c r="D160" s="8">
        <v>87251</v>
      </c>
      <c r="E160" s="8" t="s">
        <v>427</v>
      </c>
      <c r="F160" s="8">
        <v>19977</v>
      </c>
    </row>
    <row r="161" spans="1:6" ht="13.5" x14ac:dyDescent="0.25">
      <c r="A161" s="6" t="s">
        <v>291</v>
      </c>
      <c r="B161" s="5" t="s">
        <v>413</v>
      </c>
      <c r="C161" s="7">
        <v>189690</v>
      </c>
      <c r="D161" s="7">
        <v>87667</v>
      </c>
      <c r="E161" s="7" t="s">
        <v>427</v>
      </c>
      <c r="F161" s="7">
        <v>20026</v>
      </c>
    </row>
    <row r="162" spans="1:6" ht="13.5" x14ac:dyDescent="0.25">
      <c r="A162" s="6" t="s">
        <v>292</v>
      </c>
      <c r="B162" s="5" t="s">
        <v>413</v>
      </c>
      <c r="C162" s="8">
        <v>190122</v>
      </c>
      <c r="D162" s="8">
        <v>88852</v>
      </c>
      <c r="E162" s="8" t="s">
        <v>427</v>
      </c>
      <c r="F162" s="8">
        <v>19610</v>
      </c>
    </row>
    <row r="163" spans="1:6" ht="13.5" x14ac:dyDescent="0.25">
      <c r="A163" s="6" t="s">
        <v>293</v>
      </c>
      <c r="B163" s="5" t="s">
        <v>413</v>
      </c>
      <c r="C163" s="7">
        <v>193481</v>
      </c>
      <c r="D163" s="7">
        <v>89851</v>
      </c>
      <c r="E163" s="7" t="s">
        <v>427</v>
      </c>
      <c r="F163" s="7">
        <v>20055</v>
      </c>
    </row>
    <row r="164" spans="1:6" ht="13.5" x14ac:dyDescent="0.25">
      <c r="A164" s="6" t="s">
        <v>294</v>
      </c>
      <c r="B164" s="5" t="s">
        <v>413</v>
      </c>
      <c r="C164" s="8">
        <v>195866</v>
      </c>
      <c r="D164" s="8">
        <v>90956</v>
      </c>
      <c r="E164" s="8" t="s">
        <v>427</v>
      </c>
      <c r="F164" s="8">
        <v>21167</v>
      </c>
    </row>
    <row r="165" spans="1:6" ht="13.5" x14ac:dyDescent="0.25">
      <c r="A165" s="6" t="s">
        <v>295</v>
      </c>
      <c r="B165" s="5" t="s">
        <v>413</v>
      </c>
      <c r="C165" s="7">
        <v>198814</v>
      </c>
      <c r="D165" s="7">
        <v>91426</v>
      </c>
      <c r="E165" s="7" t="s">
        <v>427</v>
      </c>
      <c r="F165" s="7">
        <v>20948</v>
      </c>
    </row>
    <row r="166" spans="1:6" ht="13.5" x14ac:dyDescent="0.25">
      <c r="A166" s="6" t="s">
        <v>296</v>
      </c>
      <c r="B166" s="5" t="s">
        <v>413</v>
      </c>
      <c r="C166" s="8">
        <v>200550</v>
      </c>
      <c r="D166" s="8">
        <v>91461</v>
      </c>
      <c r="E166" s="8" t="s">
        <v>427</v>
      </c>
      <c r="F166" s="8">
        <v>21026</v>
      </c>
    </row>
    <row r="167" spans="1:6" ht="13.5" x14ac:dyDescent="0.25">
      <c r="A167" s="6" t="s">
        <v>297</v>
      </c>
      <c r="B167" s="5" t="s">
        <v>413</v>
      </c>
      <c r="C167" s="7">
        <v>202863</v>
      </c>
      <c r="D167" s="7">
        <v>93024</v>
      </c>
      <c r="E167" s="7" t="s">
        <v>427</v>
      </c>
      <c r="F167" s="7">
        <v>21999</v>
      </c>
    </row>
    <row r="168" spans="1:6" ht="13.5" x14ac:dyDescent="0.25">
      <c r="A168" s="6" t="s">
        <v>298</v>
      </c>
      <c r="B168" s="5" t="s">
        <v>413</v>
      </c>
      <c r="C168" s="8">
        <v>207259</v>
      </c>
      <c r="D168" s="8">
        <v>94125</v>
      </c>
      <c r="E168" s="8" t="s">
        <v>427</v>
      </c>
      <c r="F168" s="8">
        <v>22366</v>
      </c>
    </row>
    <row r="169" spans="1:6" ht="13.5" x14ac:dyDescent="0.25">
      <c r="A169" s="6" t="s">
        <v>299</v>
      </c>
      <c r="B169" s="5" t="s">
        <v>413</v>
      </c>
      <c r="C169" s="7">
        <v>208283</v>
      </c>
      <c r="D169" s="7">
        <v>94982</v>
      </c>
      <c r="E169" s="7">
        <v>90839</v>
      </c>
      <c r="F169" s="7">
        <v>22462</v>
      </c>
    </row>
    <row r="170" spans="1:6" ht="13.5" x14ac:dyDescent="0.25">
      <c r="A170" s="6" t="s">
        <v>300</v>
      </c>
      <c r="B170" s="5" t="s">
        <v>413</v>
      </c>
      <c r="C170" s="8">
        <v>210739</v>
      </c>
      <c r="D170" s="8">
        <v>96207</v>
      </c>
      <c r="E170" s="8">
        <v>91007</v>
      </c>
      <c r="F170" s="8">
        <v>23525</v>
      </c>
    </row>
    <row r="171" spans="1:6" ht="13.5" x14ac:dyDescent="0.25">
      <c r="A171" s="6" t="s">
        <v>301</v>
      </c>
      <c r="B171" s="5" t="s">
        <v>413</v>
      </c>
      <c r="C171" s="7">
        <v>214461</v>
      </c>
      <c r="D171" s="7">
        <v>97087</v>
      </c>
      <c r="E171" s="7">
        <v>93872</v>
      </c>
      <c r="F171" s="7">
        <v>23502</v>
      </c>
    </row>
    <row r="172" spans="1:6" ht="13.5" x14ac:dyDescent="0.25">
      <c r="A172" s="6" t="s">
        <v>302</v>
      </c>
      <c r="B172" s="5" t="s">
        <v>413</v>
      </c>
      <c r="C172" s="8">
        <v>216698</v>
      </c>
      <c r="D172" s="8">
        <v>98565</v>
      </c>
      <c r="E172" s="8">
        <v>94135</v>
      </c>
      <c r="F172" s="8">
        <v>23998</v>
      </c>
    </row>
    <row r="173" spans="1:6" ht="13.5" x14ac:dyDescent="0.25">
      <c r="A173" s="6" t="s">
        <v>303</v>
      </c>
      <c r="B173" s="5" t="s">
        <v>413</v>
      </c>
      <c r="C173" s="7">
        <v>220219</v>
      </c>
      <c r="D173" s="7">
        <v>99401</v>
      </c>
      <c r="E173" s="7">
        <v>96771</v>
      </c>
      <c r="F173" s="7">
        <v>24047</v>
      </c>
    </row>
    <row r="174" spans="1:6" ht="13.5" x14ac:dyDescent="0.25">
      <c r="A174" s="6" t="s">
        <v>304</v>
      </c>
      <c r="B174" s="5" t="s">
        <v>413</v>
      </c>
      <c r="C174" s="8">
        <v>224881</v>
      </c>
      <c r="D174" s="8">
        <v>100733</v>
      </c>
      <c r="E174" s="8">
        <v>99969</v>
      </c>
      <c r="F174" s="8">
        <v>24179</v>
      </c>
    </row>
    <row r="175" spans="1:6" ht="13.5" x14ac:dyDescent="0.25">
      <c r="A175" s="6" t="s">
        <v>305</v>
      </c>
      <c r="B175" s="5" t="s">
        <v>413</v>
      </c>
      <c r="C175" s="7">
        <v>229294</v>
      </c>
      <c r="D175" s="7">
        <v>102145</v>
      </c>
      <c r="E175" s="7">
        <v>102707</v>
      </c>
      <c r="F175" s="7">
        <v>24442</v>
      </c>
    </row>
    <row r="176" spans="1:6" ht="13.5" x14ac:dyDescent="0.25">
      <c r="A176" s="6" t="s">
        <v>306</v>
      </c>
      <c r="B176" s="5" t="s">
        <v>413</v>
      </c>
      <c r="C176" s="8">
        <v>232871</v>
      </c>
      <c r="D176" s="8">
        <v>102999</v>
      </c>
      <c r="E176" s="8">
        <v>105108</v>
      </c>
      <c r="F176" s="8">
        <v>24764</v>
      </c>
    </row>
    <row r="177" spans="1:6" ht="13.5" x14ac:dyDescent="0.25">
      <c r="A177" s="6" t="s">
        <v>307</v>
      </c>
      <c r="B177" s="5" t="s">
        <v>413</v>
      </c>
      <c r="C177" s="7">
        <v>233985</v>
      </c>
      <c r="D177" s="7">
        <v>106229</v>
      </c>
      <c r="E177" s="7">
        <v>102801</v>
      </c>
      <c r="F177" s="7">
        <v>24955</v>
      </c>
    </row>
    <row r="178" spans="1:6" ht="13.5" x14ac:dyDescent="0.25">
      <c r="A178" s="6" t="s">
        <v>308</v>
      </c>
      <c r="B178" s="5" t="s">
        <v>413</v>
      </c>
      <c r="C178" s="8">
        <v>235563</v>
      </c>
      <c r="D178" s="8">
        <v>109262</v>
      </c>
      <c r="E178" s="8">
        <v>99864</v>
      </c>
      <c r="F178" s="8">
        <v>26437</v>
      </c>
    </row>
    <row r="179" spans="1:6" ht="13.5" x14ac:dyDescent="0.25">
      <c r="A179" s="6" t="s">
        <v>309</v>
      </c>
      <c r="B179" s="5" t="s">
        <v>413</v>
      </c>
      <c r="C179" s="7">
        <v>242589</v>
      </c>
      <c r="D179" s="7">
        <v>111487</v>
      </c>
      <c r="E179" s="7">
        <v>104826</v>
      </c>
      <c r="F179" s="7">
        <v>26276</v>
      </c>
    </row>
    <row r="180" spans="1:6" ht="13.5" x14ac:dyDescent="0.25">
      <c r="A180" s="6" t="s">
        <v>310</v>
      </c>
      <c r="B180" s="5" t="s">
        <v>413</v>
      </c>
      <c r="C180" s="8">
        <v>239613</v>
      </c>
      <c r="D180" s="8">
        <v>112096</v>
      </c>
      <c r="E180" s="8">
        <v>99997</v>
      </c>
      <c r="F180" s="8">
        <v>27520</v>
      </c>
    </row>
    <row r="181" spans="1:6" ht="13.5" x14ac:dyDescent="0.25">
      <c r="A181" s="6" t="s">
        <v>311</v>
      </c>
      <c r="B181" s="5" t="s">
        <v>413</v>
      </c>
      <c r="C181" s="7">
        <v>243273</v>
      </c>
      <c r="D181" s="7">
        <v>112461</v>
      </c>
      <c r="E181" s="7">
        <v>103526</v>
      </c>
      <c r="F181" s="7">
        <v>27286</v>
      </c>
    </row>
    <row r="182" spans="1:6" ht="13.5" x14ac:dyDescent="0.25">
      <c r="A182" s="6" t="s">
        <v>312</v>
      </c>
      <c r="B182" s="5" t="s">
        <v>413</v>
      </c>
      <c r="C182" s="8">
        <v>246876</v>
      </c>
      <c r="D182" s="8">
        <v>114936</v>
      </c>
      <c r="E182" s="8">
        <v>103934</v>
      </c>
      <c r="F182" s="8">
        <v>28006</v>
      </c>
    </row>
    <row r="183" spans="1:6" ht="13.5" x14ac:dyDescent="0.25">
      <c r="A183" s="6" t="s">
        <v>313</v>
      </c>
      <c r="B183" s="5" t="s">
        <v>413</v>
      </c>
      <c r="C183" s="7">
        <v>250242</v>
      </c>
      <c r="D183" s="7">
        <v>117472</v>
      </c>
      <c r="E183" s="7">
        <v>104109</v>
      </c>
      <c r="F183" s="7">
        <v>28661</v>
      </c>
    </row>
    <row r="184" spans="1:6" ht="13.5" x14ac:dyDescent="0.25">
      <c r="A184" s="6" t="s">
        <v>314</v>
      </c>
      <c r="B184" s="5" t="s">
        <v>413</v>
      </c>
      <c r="C184" s="8">
        <v>256856</v>
      </c>
      <c r="D184" s="8">
        <v>118665</v>
      </c>
      <c r="E184" s="8">
        <v>109516</v>
      </c>
      <c r="F184" s="8">
        <v>28675</v>
      </c>
    </row>
    <row r="185" spans="1:6" ht="13.5" x14ac:dyDescent="0.25">
      <c r="A185" s="6" t="s">
        <v>315</v>
      </c>
      <c r="B185" s="5" t="s">
        <v>413</v>
      </c>
      <c r="C185" s="7">
        <v>257971</v>
      </c>
      <c r="D185" s="7">
        <v>121536</v>
      </c>
      <c r="E185" s="7">
        <v>106729</v>
      </c>
      <c r="F185" s="7">
        <v>29706</v>
      </c>
    </row>
    <row r="186" spans="1:6" ht="13.5" x14ac:dyDescent="0.25">
      <c r="A186" s="6" t="s">
        <v>316</v>
      </c>
      <c r="B186" s="5" t="s">
        <v>413</v>
      </c>
      <c r="C186" s="8">
        <v>256599</v>
      </c>
      <c r="D186" s="8">
        <v>124573</v>
      </c>
      <c r="E186" s="8">
        <v>102209</v>
      </c>
      <c r="F186" s="8">
        <v>29817</v>
      </c>
    </row>
    <row r="187" spans="1:6" ht="13.5" x14ac:dyDescent="0.25">
      <c r="A187" s="6" t="s">
        <v>317</v>
      </c>
      <c r="B187" s="5" t="s">
        <v>413</v>
      </c>
      <c r="C187" s="7">
        <v>260238</v>
      </c>
      <c r="D187" s="7">
        <v>126727</v>
      </c>
      <c r="E187" s="7">
        <v>102722</v>
      </c>
      <c r="F187" s="7">
        <v>30789</v>
      </c>
    </row>
    <row r="188" spans="1:6" ht="13.5" x14ac:dyDescent="0.25">
      <c r="A188" s="6" t="s">
        <v>318</v>
      </c>
      <c r="B188" s="5" t="s">
        <v>413</v>
      </c>
      <c r="C188" s="8">
        <v>264944</v>
      </c>
      <c r="D188" s="8">
        <v>128380</v>
      </c>
      <c r="E188" s="8">
        <v>105041</v>
      </c>
      <c r="F188" s="8">
        <v>31523</v>
      </c>
    </row>
    <row r="189" spans="1:6" ht="13.5" x14ac:dyDescent="0.25">
      <c r="A189" s="6" t="s">
        <v>319</v>
      </c>
      <c r="B189" s="5" t="s">
        <v>413</v>
      </c>
      <c r="C189" s="7">
        <v>270734</v>
      </c>
      <c r="D189" s="7">
        <v>129284</v>
      </c>
      <c r="E189" s="7">
        <v>109281</v>
      </c>
      <c r="F189" s="7">
        <v>32169</v>
      </c>
    </row>
    <row r="190" spans="1:6" ht="13.5" x14ac:dyDescent="0.25">
      <c r="A190" s="6" t="s">
        <v>320</v>
      </c>
      <c r="B190" s="5" t="s">
        <v>413</v>
      </c>
      <c r="C190" s="8">
        <v>273515</v>
      </c>
      <c r="D190" s="8">
        <v>132852</v>
      </c>
      <c r="E190" s="8">
        <v>108016</v>
      </c>
      <c r="F190" s="8">
        <v>32647</v>
      </c>
    </row>
    <row r="191" spans="1:6" ht="13.5" x14ac:dyDescent="0.25">
      <c r="A191" s="6" t="s">
        <v>321</v>
      </c>
      <c r="B191" s="5" t="s">
        <v>413</v>
      </c>
      <c r="C191" s="7">
        <v>275409</v>
      </c>
      <c r="D191" s="7">
        <v>135682</v>
      </c>
      <c r="E191" s="7">
        <v>107120</v>
      </c>
      <c r="F191" s="7">
        <v>32607</v>
      </c>
    </row>
    <row r="192" spans="1:6" ht="13.5" x14ac:dyDescent="0.25">
      <c r="A192" s="6" t="s">
        <v>323</v>
      </c>
      <c r="B192" s="5" t="s">
        <v>413</v>
      </c>
      <c r="C192" s="8">
        <v>276242</v>
      </c>
      <c r="D192" s="8">
        <v>138927</v>
      </c>
      <c r="E192" s="8">
        <v>104971</v>
      </c>
      <c r="F192" s="8">
        <v>32344</v>
      </c>
    </row>
    <row r="193" spans="1:6" ht="13.5" x14ac:dyDescent="0.25">
      <c r="A193" s="6" t="s">
        <v>324</v>
      </c>
      <c r="B193" s="5" t="s">
        <v>413</v>
      </c>
      <c r="C193" s="7">
        <v>278908</v>
      </c>
      <c r="D193" s="7">
        <v>141895</v>
      </c>
      <c r="E193" s="7">
        <v>104642</v>
      </c>
      <c r="F193" s="7">
        <v>32371</v>
      </c>
    </row>
    <row r="194" spans="1:6" ht="13.5" x14ac:dyDescent="0.25">
      <c r="A194" s="6" t="s">
        <v>325</v>
      </c>
      <c r="B194" s="5" t="s">
        <v>413</v>
      </c>
      <c r="C194" s="8">
        <v>285103</v>
      </c>
      <c r="D194" s="8">
        <v>141263</v>
      </c>
      <c r="E194" s="8">
        <v>110741</v>
      </c>
      <c r="F194" s="8">
        <v>33099</v>
      </c>
    </row>
    <row r="195" spans="1:6" ht="13.5" x14ac:dyDescent="0.25">
      <c r="A195" s="6" t="s">
        <v>326</v>
      </c>
      <c r="B195" s="5" t="s">
        <v>413</v>
      </c>
      <c r="C195" s="7">
        <v>285857</v>
      </c>
      <c r="D195" s="7">
        <v>142307</v>
      </c>
      <c r="E195" s="7">
        <v>110004</v>
      </c>
      <c r="F195" s="7">
        <v>33546</v>
      </c>
    </row>
    <row r="196" spans="1:6" ht="13.5" x14ac:dyDescent="0.25">
      <c r="A196" s="6" t="s">
        <v>327</v>
      </c>
      <c r="B196" s="5" t="s">
        <v>413</v>
      </c>
      <c r="C196" s="8">
        <v>288507</v>
      </c>
      <c r="D196" s="8">
        <v>143736</v>
      </c>
      <c r="E196" s="8">
        <v>111689</v>
      </c>
      <c r="F196" s="8">
        <v>33082</v>
      </c>
    </row>
    <row r="197" spans="1:6" ht="13.5" x14ac:dyDescent="0.25">
      <c r="A197" s="6" t="s">
        <v>328</v>
      </c>
      <c r="B197" s="5" t="s">
        <v>413</v>
      </c>
      <c r="C197" s="7">
        <v>291400</v>
      </c>
      <c r="D197" s="7">
        <v>144695</v>
      </c>
      <c r="E197" s="7">
        <v>112497</v>
      </c>
      <c r="F197" s="7">
        <v>34208</v>
      </c>
    </row>
    <row r="198" spans="1:6" ht="13.5" x14ac:dyDescent="0.25">
      <c r="A198" s="6" t="s">
        <v>329</v>
      </c>
      <c r="B198" s="5" t="s">
        <v>413</v>
      </c>
      <c r="C198" s="8">
        <v>294478</v>
      </c>
      <c r="D198" s="8">
        <v>145688</v>
      </c>
      <c r="E198" s="8">
        <v>114732</v>
      </c>
      <c r="F198" s="8">
        <v>34058</v>
      </c>
    </row>
    <row r="199" spans="1:6" ht="13.5" x14ac:dyDescent="0.25">
      <c r="A199" s="6" t="s">
        <v>330</v>
      </c>
      <c r="B199" s="5" t="s">
        <v>413</v>
      </c>
      <c r="C199" s="7">
        <v>298755</v>
      </c>
      <c r="D199" s="7">
        <v>146887</v>
      </c>
      <c r="E199" s="7">
        <v>117435</v>
      </c>
      <c r="F199" s="7">
        <v>34433</v>
      </c>
    </row>
    <row r="200" spans="1:6" ht="13.5" x14ac:dyDescent="0.25">
      <c r="A200" s="6" t="s">
        <v>331</v>
      </c>
      <c r="B200" s="5" t="s">
        <v>413</v>
      </c>
      <c r="C200" s="8">
        <v>303038</v>
      </c>
      <c r="D200" s="8">
        <v>149204</v>
      </c>
      <c r="E200" s="8">
        <v>119562</v>
      </c>
      <c r="F200" s="8">
        <v>34272</v>
      </c>
    </row>
    <row r="201" spans="1:6" ht="13.5" x14ac:dyDescent="0.25">
      <c r="A201" s="6" t="s">
        <v>332</v>
      </c>
      <c r="B201" s="5" t="s">
        <v>413</v>
      </c>
      <c r="C201" s="7">
        <v>307070</v>
      </c>
      <c r="D201" s="7">
        <v>150790</v>
      </c>
      <c r="E201" s="7">
        <v>121629</v>
      </c>
      <c r="F201" s="7">
        <v>34651</v>
      </c>
    </row>
    <row r="202" spans="1:6" ht="13.5" x14ac:dyDescent="0.25">
      <c r="A202" s="6" t="s">
        <v>333</v>
      </c>
      <c r="B202" s="5" t="s">
        <v>413</v>
      </c>
      <c r="C202" s="8">
        <v>310584</v>
      </c>
      <c r="D202" s="8">
        <v>152582</v>
      </c>
      <c r="E202" s="8">
        <v>122307</v>
      </c>
      <c r="F202" s="8">
        <v>35695</v>
      </c>
    </row>
    <row r="203" spans="1:6" ht="13.5" x14ac:dyDescent="0.25">
      <c r="A203" s="6" t="s">
        <v>334</v>
      </c>
      <c r="B203" s="5" t="s">
        <v>413</v>
      </c>
      <c r="C203" s="7">
        <v>316568</v>
      </c>
      <c r="D203" s="7">
        <v>155898</v>
      </c>
      <c r="E203" s="7">
        <v>125426</v>
      </c>
      <c r="F203" s="7">
        <v>35244</v>
      </c>
    </row>
    <row r="204" spans="1:6" ht="13.5" x14ac:dyDescent="0.25">
      <c r="A204" s="6" t="s">
        <v>335</v>
      </c>
      <c r="B204" s="5" t="s">
        <v>413</v>
      </c>
      <c r="C204" s="8">
        <v>321966</v>
      </c>
      <c r="D204" s="8">
        <v>158021</v>
      </c>
      <c r="E204" s="8">
        <v>126851</v>
      </c>
      <c r="F204" s="8">
        <v>37094</v>
      </c>
    </row>
    <row r="205" spans="1:6" ht="13.5" x14ac:dyDescent="0.25">
      <c r="A205" s="6" t="s">
        <v>336</v>
      </c>
      <c r="B205" s="5" t="s">
        <v>413</v>
      </c>
      <c r="C205" s="7">
        <v>322897</v>
      </c>
      <c r="D205" s="7">
        <v>161365</v>
      </c>
      <c r="E205" s="7">
        <v>123833</v>
      </c>
      <c r="F205" s="7">
        <v>37699</v>
      </c>
    </row>
    <row r="206" spans="1:6" ht="13.5" x14ac:dyDescent="0.25">
      <c r="A206" s="6" t="s">
        <v>337</v>
      </c>
      <c r="B206" s="5" t="s">
        <v>413</v>
      </c>
      <c r="C206" s="8">
        <v>329033</v>
      </c>
      <c r="D206" s="8">
        <v>162566</v>
      </c>
      <c r="E206" s="8">
        <v>128794</v>
      </c>
      <c r="F206" s="8">
        <v>37673</v>
      </c>
    </row>
    <row r="207" spans="1:6" ht="13.5" x14ac:dyDescent="0.25">
      <c r="A207" s="6" t="s">
        <v>338</v>
      </c>
      <c r="B207" s="5" t="s">
        <v>413</v>
      </c>
      <c r="C207" s="7">
        <v>330791</v>
      </c>
      <c r="D207" s="7">
        <v>165584</v>
      </c>
      <c r="E207" s="7">
        <v>127656</v>
      </c>
      <c r="F207" s="7">
        <v>37551</v>
      </c>
    </row>
    <row r="208" spans="1:6" ht="13.5" x14ac:dyDescent="0.25">
      <c r="A208" s="6" t="s">
        <v>339</v>
      </c>
      <c r="B208" s="5" t="s">
        <v>413</v>
      </c>
      <c r="C208" s="8">
        <v>334738</v>
      </c>
      <c r="D208" s="8">
        <v>168205</v>
      </c>
      <c r="E208" s="8">
        <v>128526</v>
      </c>
      <c r="F208" s="8">
        <v>38007</v>
      </c>
    </row>
    <row r="209" spans="1:6" ht="13.5" x14ac:dyDescent="0.25">
      <c r="A209" s="6" t="s">
        <v>340</v>
      </c>
      <c r="B209" s="5" t="s">
        <v>413</v>
      </c>
      <c r="C209" s="7">
        <v>337926</v>
      </c>
      <c r="D209" s="7">
        <v>170118</v>
      </c>
      <c r="E209" s="7">
        <v>130601</v>
      </c>
      <c r="F209" s="7">
        <v>37207</v>
      </c>
    </row>
    <row r="210" spans="1:6" ht="13.5" x14ac:dyDescent="0.25">
      <c r="A210" s="6" t="s">
        <v>341</v>
      </c>
      <c r="B210" s="5" t="s">
        <v>413</v>
      </c>
      <c r="C210" s="8">
        <v>346983</v>
      </c>
      <c r="D210" s="8">
        <v>171650</v>
      </c>
      <c r="E210" s="8">
        <v>136782</v>
      </c>
      <c r="F210" s="8">
        <v>38551</v>
      </c>
    </row>
    <row r="211" spans="1:6" ht="13.5" x14ac:dyDescent="0.25">
      <c r="A211" s="6" t="s">
        <v>342</v>
      </c>
      <c r="B211" s="5" t="s">
        <v>413</v>
      </c>
      <c r="C211" s="7">
        <v>349720</v>
      </c>
      <c r="D211" s="7">
        <v>174854</v>
      </c>
      <c r="E211" s="7">
        <v>135626</v>
      </c>
      <c r="F211" s="7">
        <v>39240</v>
      </c>
    </row>
    <row r="212" spans="1:6" ht="13.5" x14ac:dyDescent="0.25">
      <c r="A212" s="6" t="s">
        <v>343</v>
      </c>
      <c r="B212" s="5" t="s">
        <v>413</v>
      </c>
      <c r="C212" s="8">
        <v>358409</v>
      </c>
      <c r="D212" s="8">
        <v>176941</v>
      </c>
      <c r="E212" s="8">
        <v>142750</v>
      </c>
      <c r="F212" s="8">
        <v>38718</v>
      </c>
    </row>
    <row r="213" spans="1:6" ht="13.5" x14ac:dyDescent="0.25">
      <c r="A213" s="6" t="s">
        <v>344</v>
      </c>
      <c r="B213" s="5" t="s">
        <v>413</v>
      </c>
      <c r="C213" s="7">
        <v>361619</v>
      </c>
      <c r="D213" s="7">
        <v>180530</v>
      </c>
      <c r="E213" s="7">
        <v>142292</v>
      </c>
      <c r="F213" s="7">
        <v>38797</v>
      </c>
    </row>
    <row r="214" spans="1:6" ht="13.5" x14ac:dyDescent="0.25">
      <c r="A214" s="6" t="s">
        <v>345</v>
      </c>
      <c r="B214" s="5" t="s">
        <v>413</v>
      </c>
      <c r="C214" s="8">
        <v>366410</v>
      </c>
      <c r="D214" s="8">
        <v>182247</v>
      </c>
      <c r="E214" s="8">
        <v>143915</v>
      </c>
      <c r="F214" s="8">
        <v>40248</v>
      </c>
    </row>
    <row r="215" spans="1:6" ht="13.5" x14ac:dyDescent="0.25">
      <c r="A215" s="6" t="s">
        <v>346</v>
      </c>
      <c r="B215" s="5" t="s">
        <v>413</v>
      </c>
      <c r="C215" s="7">
        <v>369568</v>
      </c>
      <c r="D215" s="7">
        <v>185647</v>
      </c>
      <c r="E215" s="7">
        <v>143111</v>
      </c>
      <c r="F215" s="7">
        <v>40810</v>
      </c>
    </row>
    <row r="216" spans="1:6" ht="13.5" x14ac:dyDescent="0.25">
      <c r="A216" s="6" t="s">
        <v>347</v>
      </c>
      <c r="B216" s="5" t="s">
        <v>413</v>
      </c>
      <c r="C216" s="8">
        <v>373122</v>
      </c>
      <c r="D216" s="8">
        <v>191257</v>
      </c>
      <c r="E216" s="8">
        <v>140137</v>
      </c>
      <c r="F216" s="8">
        <v>41728</v>
      </c>
    </row>
    <row r="217" spans="1:6" ht="13.5" x14ac:dyDescent="0.25">
      <c r="A217" s="6" t="s">
        <v>348</v>
      </c>
      <c r="B217" s="5" t="s">
        <v>413</v>
      </c>
      <c r="C217" s="7">
        <v>378624</v>
      </c>
      <c r="D217" s="7">
        <v>191729</v>
      </c>
      <c r="E217" s="7">
        <v>144775</v>
      </c>
      <c r="F217" s="7">
        <v>42120</v>
      </c>
    </row>
    <row r="218" spans="1:6" ht="13.5" x14ac:dyDescent="0.25">
      <c r="A218" s="6" t="s">
        <v>349</v>
      </c>
      <c r="B218" s="5" t="s">
        <v>413</v>
      </c>
      <c r="C218" s="8">
        <v>383376</v>
      </c>
      <c r="D218" s="8">
        <v>195108</v>
      </c>
      <c r="E218" s="8">
        <v>145281</v>
      </c>
      <c r="F218" s="8">
        <v>42987</v>
      </c>
    </row>
    <row r="219" spans="1:6" ht="13.5" x14ac:dyDescent="0.25">
      <c r="A219" s="6" t="s">
        <v>350</v>
      </c>
      <c r="B219" s="5" t="s">
        <v>413</v>
      </c>
      <c r="C219" s="7">
        <v>389461</v>
      </c>
      <c r="D219" s="7">
        <v>199247</v>
      </c>
      <c r="E219" s="7">
        <v>147325</v>
      </c>
      <c r="F219" s="7">
        <v>42889</v>
      </c>
    </row>
    <row r="220" spans="1:6" ht="13.5" x14ac:dyDescent="0.25">
      <c r="A220" s="6" t="s">
        <v>351</v>
      </c>
      <c r="B220" s="5" t="s">
        <v>413</v>
      </c>
      <c r="C220" s="8">
        <v>394624</v>
      </c>
      <c r="D220" s="8">
        <v>199850</v>
      </c>
      <c r="E220" s="8">
        <v>152232</v>
      </c>
      <c r="F220" s="8">
        <v>42542</v>
      </c>
    </row>
    <row r="221" spans="1:6" ht="13.5" x14ac:dyDescent="0.25">
      <c r="A221" s="6" t="s">
        <v>352</v>
      </c>
      <c r="B221" s="5" t="s">
        <v>413</v>
      </c>
      <c r="C221" s="7">
        <v>400688</v>
      </c>
      <c r="D221" s="7">
        <v>203870</v>
      </c>
      <c r="E221" s="7">
        <v>154475</v>
      </c>
      <c r="F221" s="7">
        <v>42343</v>
      </c>
    </row>
    <row r="222" spans="1:6" ht="13.5" x14ac:dyDescent="0.25">
      <c r="A222" s="6" t="s">
        <v>353</v>
      </c>
      <c r="B222" s="5" t="s">
        <v>413</v>
      </c>
      <c r="C222" s="8">
        <v>398915</v>
      </c>
      <c r="D222" s="8">
        <v>198747</v>
      </c>
      <c r="E222" s="8">
        <v>155376</v>
      </c>
      <c r="F222" s="8">
        <v>44792</v>
      </c>
    </row>
    <row r="223" spans="1:6" ht="13.5" x14ac:dyDescent="0.25">
      <c r="A223" s="6" t="s">
        <v>354</v>
      </c>
      <c r="B223" s="5" t="s">
        <v>413</v>
      </c>
      <c r="C223" s="7">
        <v>397188</v>
      </c>
      <c r="D223" s="7">
        <v>197898</v>
      </c>
      <c r="E223" s="7">
        <v>157505</v>
      </c>
      <c r="F223" s="7">
        <v>41785</v>
      </c>
    </row>
    <row r="224" spans="1:6" ht="13.5" x14ac:dyDescent="0.25">
      <c r="A224" s="6" t="s">
        <v>355</v>
      </c>
      <c r="B224" s="5" t="s">
        <v>413</v>
      </c>
      <c r="C224" s="8">
        <v>392468</v>
      </c>
      <c r="D224" s="8">
        <v>196672</v>
      </c>
      <c r="E224" s="8">
        <v>155997</v>
      </c>
      <c r="F224" s="8">
        <v>39799</v>
      </c>
    </row>
    <row r="225" spans="1:6" ht="13.5" x14ac:dyDescent="0.25">
      <c r="A225" s="6" t="s">
        <v>356</v>
      </c>
      <c r="B225" s="5" t="s">
        <v>413</v>
      </c>
      <c r="C225" s="7">
        <v>384441</v>
      </c>
      <c r="D225" s="7">
        <v>195094</v>
      </c>
      <c r="E225" s="7">
        <v>152704</v>
      </c>
      <c r="F225" s="7">
        <v>36643</v>
      </c>
    </row>
    <row r="226" spans="1:6" ht="13.5" x14ac:dyDescent="0.25">
      <c r="A226" s="6" t="s">
        <v>357</v>
      </c>
      <c r="B226" s="5" t="s">
        <v>413</v>
      </c>
      <c r="C226" s="8">
        <v>385619</v>
      </c>
      <c r="D226" s="8">
        <v>196719</v>
      </c>
      <c r="E226" s="8">
        <v>149664</v>
      </c>
      <c r="F226" s="8">
        <v>39236</v>
      </c>
    </row>
    <row r="227" spans="1:6" ht="13.5" x14ac:dyDescent="0.25">
      <c r="A227" s="6" t="s">
        <v>358</v>
      </c>
      <c r="B227" s="5" t="s">
        <v>413</v>
      </c>
      <c r="C227" s="7">
        <v>389776</v>
      </c>
      <c r="D227" s="7">
        <v>196871</v>
      </c>
      <c r="E227" s="7">
        <v>152650</v>
      </c>
      <c r="F227" s="7">
        <v>40255</v>
      </c>
    </row>
    <row r="228" spans="1:6" ht="13.5" x14ac:dyDescent="0.25">
      <c r="A228" s="6" t="s">
        <v>359</v>
      </c>
      <c r="B228" s="5" t="s">
        <v>413</v>
      </c>
      <c r="C228" s="8">
        <v>388677</v>
      </c>
      <c r="D228" s="8">
        <v>200674</v>
      </c>
      <c r="E228" s="8">
        <v>147160</v>
      </c>
      <c r="F228" s="8">
        <v>40843</v>
      </c>
    </row>
    <row r="229" spans="1:6" ht="13.5" x14ac:dyDescent="0.25">
      <c r="A229" s="6" t="s">
        <v>360</v>
      </c>
      <c r="B229" s="5" t="s">
        <v>413</v>
      </c>
      <c r="C229" s="7">
        <v>394878</v>
      </c>
      <c r="D229" s="7">
        <v>201882</v>
      </c>
      <c r="E229" s="7">
        <v>149447</v>
      </c>
      <c r="F229" s="7">
        <v>43549</v>
      </c>
    </row>
    <row r="230" spans="1:6" ht="13.5" x14ac:dyDescent="0.25">
      <c r="A230" s="6" t="s">
        <v>361</v>
      </c>
      <c r="B230" s="5" t="s">
        <v>413</v>
      </c>
      <c r="C230" s="8">
        <v>401588</v>
      </c>
      <c r="D230" s="8">
        <v>202322</v>
      </c>
      <c r="E230" s="8">
        <v>149869</v>
      </c>
      <c r="F230" s="8">
        <v>49397</v>
      </c>
    </row>
    <row r="231" spans="1:6" ht="13.5" x14ac:dyDescent="0.25">
      <c r="A231" s="6" t="s">
        <v>362</v>
      </c>
      <c r="B231" s="5" t="s">
        <v>413</v>
      </c>
      <c r="C231" s="7">
        <v>403451</v>
      </c>
      <c r="D231" s="7">
        <v>203437</v>
      </c>
      <c r="E231" s="7">
        <v>154917</v>
      </c>
      <c r="F231" s="7">
        <v>45097</v>
      </c>
    </row>
    <row r="232" spans="1:6" ht="13.5" x14ac:dyDescent="0.25">
      <c r="A232" s="6" t="s">
        <v>363</v>
      </c>
      <c r="B232" s="5" t="s">
        <v>413</v>
      </c>
      <c r="C232" s="8">
        <v>406110</v>
      </c>
      <c r="D232" s="8">
        <v>203826</v>
      </c>
      <c r="E232" s="8">
        <v>156902</v>
      </c>
      <c r="F232" s="8">
        <v>45382</v>
      </c>
    </row>
    <row r="233" spans="1:6" ht="13.5" x14ac:dyDescent="0.25">
      <c r="A233" s="6" t="s">
        <v>364</v>
      </c>
      <c r="B233" s="5" t="s">
        <v>413</v>
      </c>
      <c r="C233" s="7">
        <v>414242</v>
      </c>
      <c r="D233" s="7">
        <v>208405</v>
      </c>
      <c r="E233" s="7">
        <v>156809</v>
      </c>
      <c r="F233" s="7">
        <v>49028</v>
      </c>
    </row>
    <row r="234" spans="1:6" ht="13.5" x14ac:dyDescent="0.25">
      <c r="A234" s="6" t="s">
        <v>365</v>
      </c>
      <c r="B234" s="5" t="s">
        <v>413</v>
      </c>
      <c r="C234" s="8">
        <v>411759</v>
      </c>
      <c r="D234" s="8">
        <v>206188</v>
      </c>
      <c r="E234" s="8">
        <v>155584</v>
      </c>
      <c r="F234" s="8">
        <v>49987</v>
      </c>
    </row>
    <row r="235" spans="1:6" ht="13.5" x14ac:dyDescent="0.25">
      <c r="A235" s="6" t="s">
        <v>366</v>
      </c>
      <c r="B235" s="5" t="s">
        <v>413</v>
      </c>
      <c r="C235" s="7">
        <v>414864</v>
      </c>
      <c r="D235" s="7">
        <v>205121</v>
      </c>
      <c r="E235" s="7">
        <v>158691</v>
      </c>
      <c r="F235" s="7">
        <v>51052</v>
      </c>
    </row>
    <row r="236" spans="1:6" ht="13.5" x14ac:dyDescent="0.25">
      <c r="A236" s="6" t="s">
        <v>367</v>
      </c>
      <c r="B236" s="5" t="s">
        <v>413</v>
      </c>
      <c r="C236" s="8">
        <v>419276</v>
      </c>
      <c r="D236" s="8">
        <v>207984</v>
      </c>
      <c r="E236" s="8">
        <v>160989</v>
      </c>
      <c r="F236" s="8">
        <v>50303</v>
      </c>
    </row>
    <row r="237" spans="1:6" ht="13.5" x14ac:dyDescent="0.25">
      <c r="A237" s="6" t="s">
        <v>368</v>
      </c>
      <c r="B237" s="5" t="s">
        <v>413</v>
      </c>
      <c r="C237" s="7">
        <v>421447</v>
      </c>
      <c r="D237" s="7">
        <v>211271</v>
      </c>
      <c r="E237" s="7">
        <v>159284</v>
      </c>
      <c r="F237" s="7">
        <v>50892</v>
      </c>
    </row>
    <row r="238" spans="1:6" ht="13.5" x14ac:dyDescent="0.25">
      <c r="A238" s="6" t="s">
        <v>369</v>
      </c>
      <c r="B238" s="5" t="s">
        <v>413</v>
      </c>
      <c r="C238" s="8">
        <v>423697</v>
      </c>
      <c r="D238" s="8">
        <v>209479</v>
      </c>
      <c r="E238" s="8">
        <v>163093</v>
      </c>
      <c r="F238" s="8">
        <v>51125</v>
      </c>
    </row>
    <row r="239" spans="1:6" ht="13.5" x14ac:dyDescent="0.25">
      <c r="A239" s="6" t="s">
        <v>370</v>
      </c>
      <c r="B239" s="5" t="s">
        <v>413</v>
      </c>
      <c r="C239" s="7">
        <v>432624</v>
      </c>
      <c r="D239" s="7">
        <v>211683</v>
      </c>
      <c r="E239" s="7">
        <v>169653</v>
      </c>
      <c r="F239" s="7">
        <v>51288</v>
      </c>
    </row>
    <row r="240" spans="1:6" ht="13.5" x14ac:dyDescent="0.25">
      <c r="A240" s="6" t="s">
        <v>371</v>
      </c>
      <c r="B240" s="5" t="s">
        <v>413</v>
      </c>
      <c r="C240" s="8">
        <v>434002</v>
      </c>
      <c r="D240" s="8">
        <v>210660</v>
      </c>
      <c r="E240" s="8">
        <v>170561</v>
      </c>
      <c r="F240" s="8">
        <v>52781</v>
      </c>
    </row>
    <row r="241" spans="1:6" ht="13.5" x14ac:dyDescent="0.25">
      <c r="A241" s="6" t="s">
        <v>372</v>
      </c>
      <c r="B241" s="5" t="s">
        <v>413</v>
      </c>
      <c r="C241" s="7">
        <v>436035</v>
      </c>
      <c r="D241" s="7">
        <v>214787</v>
      </c>
      <c r="E241" s="7">
        <v>168547</v>
      </c>
      <c r="F241" s="7">
        <v>52701</v>
      </c>
    </row>
    <row r="242" spans="1:6" ht="13.5" x14ac:dyDescent="0.25">
      <c r="A242" s="6" t="s">
        <v>373</v>
      </c>
      <c r="B242" s="5" t="s">
        <v>413</v>
      </c>
      <c r="C242" s="8">
        <v>440203</v>
      </c>
      <c r="D242" s="8">
        <v>220495</v>
      </c>
      <c r="E242" s="8">
        <v>165752</v>
      </c>
      <c r="F242" s="8">
        <v>53956</v>
      </c>
    </row>
    <row r="243" spans="1:6" ht="13.5" x14ac:dyDescent="0.25">
      <c r="A243" s="6" t="s">
        <v>374</v>
      </c>
      <c r="B243" s="5" t="s">
        <v>413</v>
      </c>
      <c r="C243" s="7">
        <v>449241</v>
      </c>
      <c r="D243" s="7">
        <v>221223</v>
      </c>
      <c r="E243" s="7">
        <v>172906</v>
      </c>
      <c r="F243" s="7">
        <v>55112</v>
      </c>
    </row>
    <row r="244" spans="1:6" ht="13.5" x14ac:dyDescent="0.25">
      <c r="A244" s="6" t="s">
        <v>375</v>
      </c>
      <c r="B244" s="5" t="s">
        <v>413</v>
      </c>
      <c r="C244" s="8">
        <v>454857</v>
      </c>
      <c r="D244" s="8">
        <v>224494</v>
      </c>
      <c r="E244" s="8">
        <v>174956</v>
      </c>
      <c r="F244" s="8">
        <v>55407</v>
      </c>
    </row>
    <row r="245" spans="1:6" ht="13.5" x14ac:dyDescent="0.25">
      <c r="A245" s="6" t="s">
        <v>376</v>
      </c>
      <c r="B245" s="5" t="s">
        <v>413</v>
      </c>
      <c r="C245" s="7">
        <v>459591</v>
      </c>
      <c r="D245" s="7">
        <v>226678</v>
      </c>
      <c r="E245" s="7">
        <v>176556</v>
      </c>
      <c r="F245" s="7">
        <v>56357</v>
      </c>
    </row>
    <row r="246" spans="1:6" ht="13.5" x14ac:dyDescent="0.25">
      <c r="A246" s="6" t="s">
        <v>377</v>
      </c>
      <c r="B246" s="5" t="s">
        <v>413</v>
      </c>
      <c r="C246" s="8">
        <v>463641</v>
      </c>
      <c r="D246" s="8">
        <v>224113</v>
      </c>
      <c r="E246" s="8">
        <v>182409</v>
      </c>
      <c r="F246" s="8">
        <v>57119</v>
      </c>
    </row>
    <row r="247" spans="1:6" ht="13.5" x14ac:dyDescent="0.25">
      <c r="A247" s="6" t="s">
        <v>378</v>
      </c>
      <c r="B247" s="5" t="s">
        <v>413</v>
      </c>
      <c r="C247" s="7">
        <v>468959</v>
      </c>
      <c r="D247" s="7">
        <v>225633</v>
      </c>
      <c r="E247" s="7">
        <v>186650</v>
      </c>
      <c r="F247" s="7">
        <v>56676</v>
      </c>
    </row>
    <row r="248" spans="1:6" ht="13.5" x14ac:dyDescent="0.25">
      <c r="A248" s="6" t="s">
        <v>379</v>
      </c>
      <c r="B248" s="5" t="s">
        <v>413</v>
      </c>
      <c r="C248" s="8">
        <v>470817</v>
      </c>
      <c r="D248" s="8">
        <v>227250</v>
      </c>
      <c r="E248" s="8">
        <v>185857</v>
      </c>
      <c r="F248" s="8">
        <v>57710</v>
      </c>
    </row>
    <row r="249" spans="1:6" ht="13.5" x14ac:dyDescent="0.25">
      <c r="A249" s="6" t="s">
        <v>380</v>
      </c>
      <c r="B249" s="5" t="s">
        <v>413</v>
      </c>
      <c r="C249" s="7">
        <v>473838</v>
      </c>
      <c r="D249" s="7">
        <v>231829</v>
      </c>
      <c r="E249" s="7">
        <v>184913</v>
      </c>
      <c r="F249" s="7">
        <v>57096</v>
      </c>
    </row>
    <row r="250" spans="1:6" ht="13.5" x14ac:dyDescent="0.25">
      <c r="A250" s="6" t="s">
        <v>381</v>
      </c>
      <c r="B250" s="5" t="s">
        <v>413</v>
      </c>
      <c r="C250" s="8">
        <v>480944</v>
      </c>
      <c r="D250" s="8">
        <v>231393</v>
      </c>
      <c r="E250" s="8">
        <v>191288</v>
      </c>
      <c r="F250" s="8">
        <v>58263</v>
      </c>
    </row>
    <row r="251" spans="1:6" ht="13.5" x14ac:dyDescent="0.25">
      <c r="A251" s="6" t="s">
        <v>382</v>
      </c>
      <c r="B251" s="5" t="s">
        <v>413</v>
      </c>
      <c r="C251" s="7">
        <v>481713</v>
      </c>
      <c r="D251" s="7">
        <v>232184</v>
      </c>
      <c r="E251" s="7">
        <v>190493</v>
      </c>
      <c r="F251" s="7">
        <v>59036</v>
      </c>
    </row>
    <row r="252" spans="1:6" ht="13.5" x14ac:dyDescent="0.25">
      <c r="A252" s="6" t="s">
        <v>383</v>
      </c>
      <c r="B252" s="5" t="s">
        <v>413</v>
      </c>
      <c r="C252" s="8">
        <v>483146</v>
      </c>
      <c r="D252" s="8">
        <v>234293</v>
      </c>
      <c r="E252" s="8">
        <v>189565</v>
      </c>
      <c r="F252" s="8">
        <v>59288</v>
      </c>
    </row>
    <row r="253" spans="1:6" ht="13.5" x14ac:dyDescent="0.25">
      <c r="A253" s="6" t="s">
        <v>384</v>
      </c>
      <c r="B253" s="5" t="s">
        <v>413</v>
      </c>
      <c r="C253" s="7">
        <v>489770</v>
      </c>
      <c r="D253" s="7">
        <v>236331</v>
      </c>
      <c r="E253" s="7">
        <v>193406</v>
      </c>
      <c r="F253" s="7">
        <v>60033</v>
      </c>
    </row>
    <row r="254" spans="1:6" ht="13.5" x14ac:dyDescent="0.25">
      <c r="A254" s="6" t="s">
        <v>385</v>
      </c>
      <c r="B254" s="5" t="s">
        <v>413</v>
      </c>
      <c r="C254" s="8">
        <v>497175</v>
      </c>
      <c r="D254" s="8">
        <v>241116</v>
      </c>
      <c r="E254" s="8">
        <v>195966</v>
      </c>
      <c r="F254" s="8">
        <v>60093</v>
      </c>
    </row>
    <row r="255" spans="1:6" ht="13.5" x14ac:dyDescent="0.25">
      <c r="A255" s="6" t="s">
        <v>386</v>
      </c>
      <c r="B255" s="5" t="s">
        <v>413</v>
      </c>
      <c r="C255" s="7">
        <v>500613</v>
      </c>
      <c r="D255" s="7">
        <v>243812</v>
      </c>
      <c r="E255" s="7">
        <v>196439</v>
      </c>
      <c r="F255" s="7">
        <v>60362</v>
      </c>
    </row>
    <row r="256" spans="1:6" ht="13.5" x14ac:dyDescent="0.25">
      <c r="A256" s="6" t="s">
        <v>387</v>
      </c>
      <c r="B256" s="5" t="s">
        <v>413</v>
      </c>
      <c r="C256" s="8">
        <v>507154</v>
      </c>
      <c r="D256" s="8">
        <v>245562</v>
      </c>
      <c r="E256" s="8">
        <v>199989</v>
      </c>
      <c r="F256" s="8">
        <v>61603</v>
      </c>
    </row>
    <row r="257" spans="1:6" ht="13.5" x14ac:dyDescent="0.25">
      <c r="A257" s="6" t="s">
        <v>388</v>
      </c>
      <c r="B257" s="5" t="s">
        <v>413</v>
      </c>
      <c r="C257" s="7">
        <v>512085</v>
      </c>
      <c r="D257" s="7">
        <v>248421</v>
      </c>
      <c r="E257" s="7">
        <v>202051</v>
      </c>
      <c r="F257" s="7">
        <v>61613</v>
      </c>
    </row>
    <row r="258" spans="1:6" ht="13.5" x14ac:dyDescent="0.25">
      <c r="A258" s="6" t="s">
        <v>389</v>
      </c>
      <c r="B258" s="5" t="s">
        <v>413</v>
      </c>
      <c r="C258" s="8">
        <v>513953</v>
      </c>
      <c r="D258" s="8">
        <v>250707</v>
      </c>
      <c r="E258" s="8">
        <v>200810</v>
      </c>
      <c r="F258" s="8">
        <v>62436</v>
      </c>
    </row>
    <row r="259" spans="1:6" ht="13.5" x14ac:dyDescent="0.25">
      <c r="A259" s="6" t="s">
        <v>390</v>
      </c>
      <c r="B259" s="5" t="s">
        <v>413</v>
      </c>
      <c r="C259" s="7">
        <v>517482</v>
      </c>
      <c r="D259" s="7">
        <v>253280</v>
      </c>
      <c r="E259" s="7">
        <v>200522</v>
      </c>
      <c r="F259" s="7">
        <v>63680</v>
      </c>
    </row>
    <row r="260" spans="1:6" ht="13.5" x14ac:dyDescent="0.25">
      <c r="A260" s="6" t="s">
        <v>391</v>
      </c>
      <c r="B260" s="5" t="s">
        <v>413</v>
      </c>
      <c r="C260" s="8">
        <v>525237</v>
      </c>
      <c r="D260" s="8">
        <v>254562</v>
      </c>
      <c r="E260" s="8">
        <v>207106</v>
      </c>
      <c r="F260" s="8">
        <v>63569</v>
      </c>
    </row>
    <row r="261" spans="1:6" ht="13.5" x14ac:dyDescent="0.25">
      <c r="A261" s="6" t="s">
        <v>392</v>
      </c>
      <c r="B261" s="5" t="s">
        <v>413</v>
      </c>
      <c r="C261" s="7">
        <v>527869</v>
      </c>
      <c r="D261" s="7">
        <v>257295</v>
      </c>
      <c r="E261" s="7">
        <v>208019</v>
      </c>
      <c r="F261" s="7">
        <v>62555</v>
      </c>
    </row>
    <row r="262" spans="1:6" ht="13.5" x14ac:dyDescent="0.25">
      <c r="A262" s="6" t="s">
        <v>393</v>
      </c>
      <c r="B262" s="5" t="s">
        <v>413</v>
      </c>
      <c r="C262" s="8">
        <v>532966</v>
      </c>
      <c r="D262" s="8">
        <v>259269</v>
      </c>
      <c r="E262" s="8">
        <v>207927</v>
      </c>
      <c r="F262" s="8">
        <v>65770</v>
      </c>
    </row>
    <row r="263" spans="1:6" ht="13.5" x14ac:dyDescent="0.25">
      <c r="A263" s="6" t="s">
        <v>394</v>
      </c>
      <c r="B263" s="5" t="s">
        <v>413</v>
      </c>
      <c r="C263" s="7">
        <v>539287</v>
      </c>
      <c r="D263" s="7">
        <v>263876</v>
      </c>
      <c r="E263" s="7">
        <v>210460</v>
      </c>
      <c r="F263" s="7">
        <v>64951</v>
      </c>
    </row>
    <row r="264" spans="1:6" ht="13.5" x14ac:dyDescent="0.25">
      <c r="A264" s="6" t="s">
        <v>395</v>
      </c>
      <c r="B264" s="5" t="s">
        <v>413</v>
      </c>
      <c r="C264" s="8">
        <v>541670</v>
      </c>
      <c r="D264" s="8">
        <v>267804</v>
      </c>
      <c r="E264" s="8">
        <v>208553</v>
      </c>
      <c r="F264" s="8">
        <v>65313</v>
      </c>
    </row>
    <row r="265" spans="1:6" ht="13.5" x14ac:dyDescent="0.25">
      <c r="A265" s="6" t="s">
        <v>396</v>
      </c>
      <c r="B265" s="5" t="s">
        <v>413</v>
      </c>
      <c r="C265" s="7">
        <v>548802</v>
      </c>
      <c r="D265" s="7">
        <v>268212</v>
      </c>
      <c r="E265" s="7">
        <v>216063</v>
      </c>
      <c r="F265" s="7">
        <v>64508</v>
      </c>
    </row>
    <row r="266" spans="1:6" ht="13.5" x14ac:dyDescent="0.25">
      <c r="A266" s="6" t="s">
        <v>397</v>
      </c>
      <c r="B266" s="5" t="s">
        <v>413</v>
      </c>
      <c r="C266" s="8">
        <v>551964</v>
      </c>
      <c r="D266" s="8">
        <v>274025</v>
      </c>
      <c r="E266" s="8">
        <v>209558</v>
      </c>
      <c r="F266" s="8">
        <v>68057</v>
      </c>
    </row>
    <row r="267" spans="1:6" ht="13.5" x14ac:dyDescent="0.25">
      <c r="A267" s="6" t="s">
        <v>398</v>
      </c>
      <c r="B267" s="5" t="s">
        <v>413</v>
      </c>
      <c r="C267" s="7">
        <v>558286</v>
      </c>
      <c r="D267" s="7">
        <v>276863</v>
      </c>
      <c r="E267" s="7">
        <v>214981</v>
      </c>
      <c r="F267" s="7">
        <v>66755</v>
      </c>
    </row>
    <row r="268" spans="1:6" ht="13.5" x14ac:dyDescent="0.25">
      <c r="A268" s="6" t="s">
        <v>399</v>
      </c>
      <c r="B268" s="5" t="s">
        <v>413</v>
      </c>
      <c r="C268" s="8">
        <v>559387</v>
      </c>
      <c r="D268" s="8">
        <v>279476</v>
      </c>
      <c r="E268" s="8">
        <v>213960</v>
      </c>
      <c r="F268" s="8">
        <v>65446</v>
      </c>
    </row>
    <row r="269" spans="1:6" ht="13.5" x14ac:dyDescent="0.25">
      <c r="A269" s="6" t="s">
        <v>400</v>
      </c>
      <c r="B269" s="5" t="s">
        <v>413</v>
      </c>
      <c r="C269" s="7">
        <v>551502</v>
      </c>
      <c r="D269" s="7">
        <v>281388</v>
      </c>
      <c r="E269" s="7">
        <v>210353</v>
      </c>
      <c r="F269" s="7">
        <v>58822</v>
      </c>
    </row>
    <row r="270" spans="1:6" ht="13.5" x14ac:dyDescent="0.25">
      <c r="A270" s="6" t="s">
        <v>401</v>
      </c>
      <c r="B270" s="5" t="s">
        <v>413</v>
      </c>
      <c r="C270" s="8">
        <v>477249</v>
      </c>
      <c r="D270" s="8">
        <v>272924</v>
      </c>
      <c r="E270" s="8">
        <v>198481</v>
      </c>
      <c r="F270" s="8">
        <v>543</v>
      </c>
    </row>
    <row r="271" spans="1:6" ht="13.5" x14ac:dyDescent="0.25">
      <c r="A271" s="6" t="s">
        <v>402</v>
      </c>
      <c r="B271" s="5" t="s">
        <v>413</v>
      </c>
      <c r="C271" s="7">
        <v>539525</v>
      </c>
      <c r="D271" s="7">
        <v>282731</v>
      </c>
      <c r="E271" s="7">
        <v>215564</v>
      </c>
      <c r="F271" s="7">
        <v>35240</v>
      </c>
    </row>
    <row r="272" spans="1:6" ht="13.5" x14ac:dyDescent="0.25">
      <c r="A272" s="6" t="s">
        <v>403</v>
      </c>
      <c r="B272" s="5" t="s">
        <v>413</v>
      </c>
      <c r="C272" s="8">
        <v>543763</v>
      </c>
      <c r="D272" s="8">
        <v>289913</v>
      </c>
      <c r="E272" s="8">
        <v>209565</v>
      </c>
      <c r="F272" s="8">
        <v>38239</v>
      </c>
    </row>
    <row r="273" spans="1:6" ht="13.5" x14ac:dyDescent="0.25">
      <c r="A273" s="6" t="s">
        <v>404</v>
      </c>
      <c r="B273" s="5" t="s">
        <v>413</v>
      </c>
      <c r="C273" s="7">
        <v>542607</v>
      </c>
      <c r="D273" s="7">
        <v>288245</v>
      </c>
      <c r="E273" s="7">
        <v>213805</v>
      </c>
      <c r="F273" s="7">
        <v>34512</v>
      </c>
    </row>
    <row r="274" spans="1:6" ht="13.5" x14ac:dyDescent="0.25">
      <c r="A274" s="6" t="s">
        <v>405</v>
      </c>
      <c r="B274" s="5" t="s">
        <v>413</v>
      </c>
      <c r="C274" s="8">
        <v>562248</v>
      </c>
      <c r="D274" s="8">
        <v>293135</v>
      </c>
      <c r="E274" s="8">
        <v>216565</v>
      </c>
      <c r="F274" s="8">
        <v>46268</v>
      </c>
    </row>
    <row r="275" spans="1:6" x14ac:dyDescent="0.2">
      <c r="A275" s="9" t="s">
        <v>428</v>
      </c>
    </row>
  </sheetData>
  <mergeCells count="8">
    <mergeCell ref="A6:B6"/>
    <mergeCell ref="A7:B7"/>
    <mergeCell ref="A3:B3"/>
    <mergeCell ref="C3:F3"/>
    <mergeCell ref="A4:B4"/>
    <mergeCell ref="C4:F4"/>
    <mergeCell ref="A5:B5"/>
    <mergeCell ref="C5:F5"/>
  </mergeCells>
  <hyperlinks>
    <hyperlink ref="A2" r:id="rId1" display="http://stats.oecd.org/OECDStat_Metadata/ShowMetadata.ashx?Dataset=QNA&amp;ShowOnWeb=true&amp;Lang=en"/>
    <hyperlink ref="C3" r:id="rId2" display="http://stats.oecd.org/OECDStat_Metadata/ShowMetadata.ashx?Dataset=QNA&amp;Coords=[LOCATION].[GBR]&amp;ShowOnWeb=true&amp;Lang=en"/>
    <hyperlink ref="A4" r:id="rId3" display="http://stats.oecd.org/OECDStat_Metadata/ShowMetadata.ashx?Dataset=QNA&amp;Coords=[FREQUENCY]&amp;ShowOnWeb=true&amp;Lang=en"/>
    <hyperlink ref="A5" r:id="rId4" display="http://stats.oecd.org/OECDStat_Metadata/ShowMetadata.ashx?Dataset=QNA&amp;Coords=[MEASURE]&amp;ShowOnWeb=true&amp;Lang=en"/>
    <hyperlink ref="D8" r:id="rId5" display="http://stats.oecd.org/OECDStat_Metadata/ShowMetadata.ashx?Dataset=QNA&amp;Coords=[LOCATION].[GBR],[FREQUENCY].[Q],[MEASURE].[CQRSA],[SUBJECT].[D1S1]&amp;ShowOnWeb=true&amp;Lang=en"/>
    <hyperlink ref="E8" r:id="rId6" display="http://stats.oecd.org/OECDStat_Metadata/ShowMetadata.ashx?Dataset=QNA&amp;Coords=[LOCATION].[GBR],[FREQUENCY].[Q],[MEASURE].[CQRSA],[SUBJECT].[B2G_B3G]&amp;ShowOnWeb=true&amp;Lang=en"/>
    <hyperlink ref="F8" r:id="rId7" display="http://stats.oecd.org/OECDStat_Metadata/ShowMetadata.ashx?Dataset=QNA&amp;Coords=[LOCATION].[GBR],[FREQUENCY].[Q],[MEASURE].[CQRSA],[SUBJECT].[D2_D3]&amp;ShowOnWeb=true&amp;Lang=en"/>
    <hyperlink ref="A275" r:id="rId8" display="https://stats-1.oecd.org/index.aspx?DatasetCode=QNA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opLeftCell="I2" workbookViewId="0">
      <selection activeCell="T2" sqref="T2"/>
    </sheetView>
  </sheetViews>
  <sheetFormatPr defaultRowHeight="12.75" x14ac:dyDescent="0.2"/>
  <cols>
    <col min="1" max="1" width="27.42578125" customWidth="1"/>
    <col min="9" max="9" width="11.7109375" customWidth="1"/>
    <col min="14" max="14" width="13.42578125" bestFit="1" customWidth="1"/>
  </cols>
  <sheetData>
    <row r="1" spans="1:11" ht="12.75" hidden="1" customHeight="1" x14ac:dyDescent="0.2">
      <c r="A1" s="1" t="e">
        <f ca="1">DotStatQuery(#REF!)</f>
        <v>#NAME?</v>
      </c>
    </row>
    <row r="2" spans="1:11" ht="23.25" customHeight="1" x14ac:dyDescent="0.2">
      <c r="A2" s="2" t="s">
        <v>0</v>
      </c>
    </row>
    <row r="3" spans="1:11" x14ac:dyDescent="0.2">
      <c r="A3" s="74" t="s">
        <v>2</v>
      </c>
      <c r="B3" s="143" t="s">
        <v>3</v>
      </c>
      <c r="C3" s="144"/>
      <c r="D3" s="144"/>
      <c r="E3" s="145"/>
    </row>
    <row r="4" spans="1:11" x14ac:dyDescent="0.2">
      <c r="A4" s="75" t="s">
        <v>4</v>
      </c>
      <c r="B4" s="148" t="s">
        <v>5</v>
      </c>
      <c r="C4" s="149"/>
      <c r="D4" s="149"/>
      <c r="E4" s="150"/>
    </row>
    <row r="5" spans="1:11" x14ac:dyDescent="0.2">
      <c r="A5" s="76" t="s">
        <v>6</v>
      </c>
      <c r="B5" s="153" t="s">
        <v>7</v>
      </c>
      <c r="C5" s="154"/>
      <c r="D5" s="154"/>
      <c r="E5" s="155"/>
    </row>
    <row r="6" spans="1:11" ht="12.75" customHeight="1" x14ac:dyDescent="0.2">
      <c r="A6" s="31" t="s">
        <v>8</v>
      </c>
      <c r="B6" s="153" t="s">
        <v>9</v>
      </c>
      <c r="C6" s="154"/>
      <c r="D6" s="154"/>
      <c r="E6" s="154"/>
      <c r="F6" s="77"/>
      <c r="I6" s="17"/>
      <c r="J6" s="17"/>
      <c r="K6" s="17"/>
    </row>
    <row r="7" spans="1:11" x14ac:dyDescent="0.2">
      <c r="A7" s="78"/>
      <c r="B7" s="173" t="s">
        <v>12</v>
      </c>
      <c r="C7" s="174"/>
      <c r="D7" s="174"/>
      <c r="E7" s="174"/>
      <c r="F7" s="79"/>
      <c r="G7" s="171" t="s">
        <v>418</v>
      </c>
      <c r="H7" s="172"/>
      <c r="I7" s="172"/>
      <c r="J7" s="172"/>
      <c r="K7" s="80"/>
    </row>
    <row r="8" spans="1:11" ht="63" x14ac:dyDescent="0.2">
      <c r="A8" s="81" t="s">
        <v>407</v>
      </c>
      <c r="B8" s="82" t="s">
        <v>429</v>
      </c>
      <c r="C8" s="82" t="s">
        <v>56</v>
      </c>
      <c r="D8" s="82" t="s">
        <v>430</v>
      </c>
      <c r="E8" s="82" t="s">
        <v>57</v>
      </c>
      <c r="G8" s="81" t="s">
        <v>20</v>
      </c>
      <c r="H8" s="82" t="s">
        <v>56</v>
      </c>
      <c r="I8" s="82" t="s">
        <v>430</v>
      </c>
      <c r="J8" s="82" t="s">
        <v>431</v>
      </c>
      <c r="K8" s="83" t="s">
        <v>429</v>
      </c>
    </row>
    <row r="9" spans="1:11" x14ac:dyDescent="0.2">
      <c r="A9" s="6" t="s">
        <v>62</v>
      </c>
      <c r="B9" s="7">
        <v>4664</v>
      </c>
      <c r="C9" s="7">
        <v>2731</v>
      </c>
      <c r="D9" s="7" t="s">
        <v>427</v>
      </c>
      <c r="E9" s="7">
        <v>484</v>
      </c>
      <c r="G9" s="84" t="s">
        <v>62</v>
      </c>
      <c r="H9" s="85">
        <f t="shared" ref="H9:H72" si="0">C9/$B9</f>
        <v>0.58554888507718694</v>
      </c>
      <c r="I9" s="85"/>
      <c r="J9" s="85">
        <f t="shared" ref="J9:J72" si="1">E9/$B9</f>
        <v>0.10377358490566038</v>
      </c>
      <c r="K9" s="7">
        <v>4664</v>
      </c>
    </row>
    <row r="10" spans="1:11" x14ac:dyDescent="0.2">
      <c r="A10" s="6" t="s">
        <v>64</v>
      </c>
      <c r="B10" s="8">
        <v>4687</v>
      </c>
      <c r="C10" s="8">
        <v>2792</v>
      </c>
      <c r="D10" s="8" t="s">
        <v>427</v>
      </c>
      <c r="E10" s="8">
        <v>502</v>
      </c>
      <c r="G10" s="84" t="s">
        <v>64</v>
      </c>
      <c r="H10" s="85">
        <f t="shared" si="0"/>
        <v>0.59569020695540853</v>
      </c>
      <c r="I10" s="85"/>
      <c r="J10" s="85">
        <f t="shared" si="1"/>
        <v>0.10710475784083635</v>
      </c>
      <c r="K10" s="8">
        <v>4687</v>
      </c>
    </row>
    <row r="11" spans="1:11" x14ac:dyDescent="0.2">
      <c r="A11" s="6" t="s">
        <v>66</v>
      </c>
      <c r="B11" s="7">
        <v>4860</v>
      </c>
      <c r="C11" s="7">
        <v>2859</v>
      </c>
      <c r="D11" s="7" t="s">
        <v>427</v>
      </c>
      <c r="E11" s="7">
        <v>527</v>
      </c>
      <c r="G11" s="84" t="s">
        <v>66</v>
      </c>
      <c r="H11" s="85">
        <f t="shared" si="0"/>
        <v>0.58827160493827158</v>
      </c>
      <c r="I11" s="85"/>
      <c r="J11" s="85">
        <f t="shared" si="1"/>
        <v>0.10843621399176955</v>
      </c>
      <c r="K11" s="7">
        <v>4860</v>
      </c>
    </row>
    <row r="12" spans="1:11" x14ac:dyDescent="0.2">
      <c r="A12" s="6" t="s">
        <v>68</v>
      </c>
      <c r="B12" s="8">
        <v>4949</v>
      </c>
      <c r="C12" s="8">
        <v>2914</v>
      </c>
      <c r="D12" s="8" t="s">
        <v>427</v>
      </c>
      <c r="E12" s="8">
        <v>516</v>
      </c>
      <c r="G12" s="84" t="s">
        <v>68</v>
      </c>
      <c r="H12" s="85">
        <f t="shared" si="0"/>
        <v>0.58880581935744591</v>
      </c>
      <c r="I12" s="85"/>
      <c r="J12" s="85">
        <f t="shared" si="1"/>
        <v>0.10426348757324712</v>
      </c>
      <c r="K12" s="8">
        <v>4949</v>
      </c>
    </row>
    <row r="13" spans="1:11" x14ac:dyDescent="0.2">
      <c r="A13" s="6" t="s">
        <v>70</v>
      </c>
      <c r="B13" s="7">
        <v>5083</v>
      </c>
      <c r="C13" s="7">
        <v>2984</v>
      </c>
      <c r="D13" s="7" t="s">
        <v>427</v>
      </c>
      <c r="E13" s="7">
        <v>519</v>
      </c>
      <c r="G13" s="84" t="s">
        <v>70</v>
      </c>
      <c r="H13" s="85">
        <f t="shared" si="0"/>
        <v>0.58705488884517021</v>
      </c>
      <c r="I13" s="85"/>
      <c r="J13" s="85">
        <f t="shared" si="1"/>
        <v>0.10210505606925044</v>
      </c>
      <c r="K13" s="7">
        <v>5083</v>
      </c>
    </row>
    <row r="14" spans="1:11" x14ac:dyDescent="0.2">
      <c r="A14" s="6" t="s">
        <v>75</v>
      </c>
      <c r="B14" s="8">
        <v>5152</v>
      </c>
      <c r="C14" s="8">
        <v>3068</v>
      </c>
      <c r="D14" s="8" t="s">
        <v>427</v>
      </c>
      <c r="E14" s="8">
        <v>539</v>
      </c>
      <c r="G14" s="84" t="s">
        <v>75</v>
      </c>
      <c r="H14" s="85">
        <f t="shared" si="0"/>
        <v>0.59549689440993792</v>
      </c>
      <c r="I14" s="85"/>
      <c r="J14" s="85">
        <f t="shared" si="1"/>
        <v>0.10461956521739131</v>
      </c>
      <c r="K14" s="8">
        <v>5152</v>
      </c>
    </row>
    <row r="15" spans="1:11" x14ac:dyDescent="0.2">
      <c r="A15" s="6" t="s">
        <v>77</v>
      </c>
      <c r="B15" s="7">
        <v>5233</v>
      </c>
      <c r="C15" s="7">
        <v>3114</v>
      </c>
      <c r="D15" s="7" t="s">
        <v>427</v>
      </c>
      <c r="E15" s="7">
        <v>544</v>
      </c>
      <c r="G15" s="84" t="s">
        <v>77</v>
      </c>
      <c r="H15" s="85">
        <f t="shared" si="0"/>
        <v>0.59506974966558379</v>
      </c>
      <c r="I15" s="85"/>
      <c r="J15" s="85">
        <f t="shared" si="1"/>
        <v>0.1039556659659851</v>
      </c>
      <c r="K15" s="7">
        <v>5233</v>
      </c>
    </row>
    <row r="16" spans="1:11" x14ac:dyDescent="0.2">
      <c r="A16" s="6" t="s">
        <v>79</v>
      </c>
      <c r="B16" s="8">
        <v>5364</v>
      </c>
      <c r="C16" s="8">
        <v>3154</v>
      </c>
      <c r="D16" s="8" t="s">
        <v>427</v>
      </c>
      <c r="E16" s="8">
        <v>553</v>
      </c>
      <c r="G16" s="84" t="s">
        <v>79</v>
      </c>
      <c r="H16" s="85">
        <f t="shared" si="0"/>
        <v>0.58799403430275909</v>
      </c>
      <c r="I16" s="85"/>
      <c r="J16" s="85">
        <f t="shared" si="1"/>
        <v>0.10309470544369873</v>
      </c>
      <c r="K16" s="8">
        <v>5364</v>
      </c>
    </row>
    <row r="17" spans="1:11" x14ac:dyDescent="0.2">
      <c r="A17" s="6" t="s">
        <v>81</v>
      </c>
      <c r="B17" s="7">
        <v>5376</v>
      </c>
      <c r="C17" s="7">
        <v>3193</v>
      </c>
      <c r="D17" s="7" t="s">
        <v>427</v>
      </c>
      <c r="E17" s="7">
        <v>550</v>
      </c>
      <c r="G17" s="84" t="s">
        <v>81</v>
      </c>
      <c r="H17" s="85">
        <f t="shared" si="0"/>
        <v>0.59393601190476186</v>
      </c>
      <c r="I17" s="85"/>
      <c r="J17" s="85">
        <f t="shared" si="1"/>
        <v>0.10230654761904762</v>
      </c>
      <c r="K17" s="7">
        <v>5376</v>
      </c>
    </row>
    <row r="18" spans="1:11" x14ac:dyDescent="0.2">
      <c r="A18" s="6" t="s">
        <v>83</v>
      </c>
      <c r="B18" s="8">
        <v>5458</v>
      </c>
      <c r="C18" s="8">
        <v>3216</v>
      </c>
      <c r="D18" s="8" t="s">
        <v>427</v>
      </c>
      <c r="E18" s="8">
        <v>556</v>
      </c>
      <c r="G18" s="84" t="s">
        <v>83</v>
      </c>
      <c r="H18" s="85">
        <f t="shared" si="0"/>
        <v>0.58922682301209239</v>
      </c>
      <c r="I18" s="85"/>
      <c r="J18" s="85">
        <f t="shared" si="1"/>
        <v>0.1018688164162697</v>
      </c>
      <c r="K18" s="8">
        <v>5458</v>
      </c>
    </row>
    <row r="19" spans="1:11" x14ac:dyDescent="0.2">
      <c r="A19" s="6" t="s">
        <v>85</v>
      </c>
      <c r="B19" s="7">
        <v>5575</v>
      </c>
      <c r="C19" s="7">
        <v>3294</v>
      </c>
      <c r="D19" s="7" t="s">
        <v>427</v>
      </c>
      <c r="E19" s="7">
        <v>553</v>
      </c>
      <c r="G19" s="84" t="s">
        <v>85</v>
      </c>
      <c r="H19" s="85">
        <f t="shared" si="0"/>
        <v>0.59085201793721975</v>
      </c>
      <c r="I19" s="85"/>
      <c r="J19" s="85">
        <f t="shared" si="1"/>
        <v>9.9192825112107627E-2</v>
      </c>
      <c r="K19" s="7">
        <v>5575</v>
      </c>
    </row>
    <row r="20" spans="1:11" x14ac:dyDescent="0.2">
      <c r="A20" s="6" t="s">
        <v>87</v>
      </c>
      <c r="B20" s="8">
        <v>5684</v>
      </c>
      <c r="C20" s="8">
        <v>3317</v>
      </c>
      <c r="D20" s="8" t="s">
        <v>427</v>
      </c>
      <c r="E20" s="8">
        <v>556</v>
      </c>
      <c r="G20" s="84" t="s">
        <v>87</v>
      </c>
      <c r="H20" s="85">
        <f t="shared" si="0"/>
        <v>0.58356790992258978</v>
      </c>
      <c r="I20" s="85"/>
      <c r="J20" s="85">
        <f t="shared" si="1"/>
        <v>9.7818437719915552E-2</v>
      </c>
      <c r="K20" s="8">
        <v>5684</v>
      </c>
    </row>
    <row r="21" spans="1:11" x14ac:dyDescent="0.2">
      <c r="A21" s="6" t="s">
        <v>90</v>
      </c>
      <c r="B21" s="7">
        <v>5797</v>
      </c>
      <c r="C21" s="7">
        <v>3368</v>
      </c>
      <c r="D21" s="7" t="s">
        <v>427</v>
      </c>
      <c r="E21" s="7">
        <v>565</v>
      </c>
      <c r="G21" s="84" t="s">
        <v>90</v>
      </c>
      <c r="H21" s="85">
        <f t="shared" si="0"/>
        <v>0.58099016732792819</v>
      </c>
      <c r="I21" s="85"/>
      <c r="J21" s="85">
        <f t="shared" si="1"/>
        <v>9.7464205623598407E-2</v>
      </c>
      <c r="K21" s="7">
        <v>5797</v>
      </c>
    </row>
    <row r="22" spans="1:11" x14ac:dyDescent="0.2">
      <c r="A22" s="6" t="s">
        <v>92</v>
      </c>
      <c r="B22" s="8">
        <v>5722</v>
      </c>
      <c r="C22" s="8">
        <v>3349</v>
      </c>
      <c r="D22" s="8" t="s">
        <v>427</v>
      </c>
      <c r="E22" s="8">
        <v>568</v>
      </c>
      <c r="G22" s="84" t="s">
        <v>92</v>
      </c>
      <c r="H22" s="85">
        <f t="shared" si="0"/>
        <v>0.58528486543166724</v>
      </c>
      <c r="I22" s="85"/>
      <c r="J22" s="85">
        <f t="shared" si="1"/>
        <v>9.926599091226844E-2</v>
      </c>
      <c r="K22" s="8">
        <v>5722</v>
      </c>
    </row>
    <row r="23" spans="1:11" x14ac:dyDescent="0.2">
      <c r="A23" s="6" t="s">
        <v>94</v>
      </c>
      <c r="B23" s="7">
        <v>5822</v>
      </c>
      <c r="C23" s="7">
        <v>3379</v>
      </c>
      <c r="D23" s="7" t="s">
        <v>427</v>
      </c>
      <c r="E23" s="7">
        <v>568</v>
      </c>
      <c r="G23" s="84" t="s">
        <v>94</v>
      </c>
      <c r="H23" s="85">
        <f t="shared" si="0"/>
        <v>0.58038474750944691</v>
      </c>
      <c r="I23" s="85"/>
      <c r="J23" s="85">
        <f t="shared" si="1"/>
        <v>9.7560975609756101E-2</v>
      </c>
      <c r="K23" s="7">
        <v>5822</v>
      </c>
    </row>
    <row r="24" spans="1:11" x14ac:dyDescent="0.2">
      <c r="A24" s="6" t="s">
        <v>96</v>
      </c>
      <c r="B24" s="8">
        <v>5869</v>
      </c>
      <c r="C24" s="8">
        <v>3435</v>
      </c>
      <c r="D24" s="8" t="s">
        <v>427</v>
      </c>
      <c r="E24" s="8">
        <v>589</v>
      </c>
      <c r="G24" s="84" t="s">
        <v>96</v>
      </c>
      <c r="H24" s="85">
        <f t="shared" si="0"/>
        <v>0.58527858238200714</v>
      </c>
      <c r="I24" s="85"/>
      <c r="J24" s="85">
        <f t="shared" si="1"/>
        <v>0.10035781223377066</v>
      </c>
      <c r="K24" s="8">
        <v>5869</v>
      </c>
    </row>
    <row r="25" spans="1:11" x14ac:dyDescent="0.2">
      <c r="A25" s="6" t="s">
        <v>98</v>
      </c>
      <c r="B25" s="7">
        <v>5883</v>
      </c>
      <c r="C25" s="7">
        <v>3465</v>
      </c>
      <c r="D25" s="7" t="s">
        <v>427</v>
      </c>
      <c r="E25" s="7">
        <v>600</v>
      </c>
      <c r="G25" s="84" t="s">
        <v>98</v>
      </c>
      <c r="H25" s="85">
        <f t="shared" si="0"/>
        <v>0.58898521162672102</v>
      </c>
      <c r="I25" s="85"/>
      <c r="J25" s="85">
        <f t="shared" si="1"/>
        <v>0.10198878123406425</v>
      </c>
      <c r="K25" s="7">
        <v>5883</v>
      </c>
    </row>
    <row r="26" spans="1:11" x14ac:dyDescent="0.2">
      <c r="A26" s="6" t="s">
        <v>100</v>
      </c>
      <c r="B26" s="8">
        <v>6078</v>
      </c>
      <c r="C26" s="8">
        <v>3510</v>
      </c>
      <c r="D26" s="8" t="s">
        <v>427</v>
      </c>
      <c r="E26" s="8">
        <v>607</v>
      </c>
      <c r="G26" s="84" t="s">
        <v>100</v>
      </c>
      <c r="H26" s="85">
        <f t="shared" si="0"/>
        <v>0.57749259624876603</v>
      </c>
      <c r="I26" s="85"/>
      <c r="J26" s="85">
        <f t="shared" si="1"/>
        <v>9.9868377755840732E-2</v>
      </c>
      <c r="K26" s="8">
        <v>6078</v>
      </c>
    </row>
    <row r="27" spans="1:11" x14ac:dyDescent="0.2">
      <c r="A27" s="6" t="s">
        <v>102</v>
      </c>
      <c r="B27" s="7">
        <v>6100</v>
      </c>
      <c r="C27" s="7">
        <v>3560</v>
      </c>
      <c r="D27" s="7" t="s">
        <v>427</v>
      </c>
      <c r="E27" s="7">
        <v>600</v>
      </c>
      <c r="G27" s="84" t="s">
        <v>102</v>
      </c>
      <c r="H27" s="85">
        <f t="shared" si="0"/>
        <v>0.58360655737704914</v>
      </c>
      <c r="I27" s="85"/>
      <c r="J27" s="85">
        <f t="shared" si="1"/>
        <v>9.8360655737704916E-2</v>
      </c>
      <c r="K27" s="7">
        <v>6100</v>
      </c>
    </row>
    <row r="28" spans="1:11" x14ac:dyDescent="0.2">
      <c r="A28" s="6" t="s">
        <v>104</v>
      </c>
      <c r="B28" s="8">
        <v>6317</v>
      </c>
      <c r="C28" s="8">
        <v>3634</v>
      </c>
      <c r="D28" s="8" t="s">
        <v>427</v>
      </c>
      <c r="E28" s="8">
        <v>625</v>
      </c>
      <c r="G28" s="84" t="s">
        <v>104</v>
      </c>
      <c r="H28" s="85">
        <f t="shared" si="0"/>
        <v>0.5752730726610733</v>
      </c>
      <c r="I28" s="85"/>
      <c r="J28" s="85">
        <f t="shared" si="1"/>
        <v>9.8939369954092138E-2</v>
      </c>
      <c r="K28" s="8">
        <v>6317</v>
      </c>
    </row>
    <row r="29" spans="1:11" x14ac:dyDescent="0.2">
      <c r="A29" s="6" t="s">
        <v>106</v>
      </c>
      <c r="B29" s="7">
        <v>6421</v>
      </c>
      <c r="C29" s="7">
        <v>3674</v>
      </c>
      <c r="D29" s="7" t="s">
        <v>427</v>
      </c>
      <c r="E29" s="7">
        <v>627</v>
      </c>
      <c r="G29" s="84" t="s">
        <v>106</v>
      </c>
      <c r="H29" s="85">
        <f t="shared" si="0"/>
        <v>0.57218501790998288</v>
      </c>
      <c r="I29" s="85"/>
      <c r="J29" s="85">
        <f t="shared" si="1"/>
        <v>9.7648341379847375E-2</v>
      </c>
      <c r="K29" s="7">
        <v>6421</v>
      </c>
    </row>
    <row r="30" spans="1:11" x14ac:dyDescent="0.2">
      <c r="A30" s="6" t="s">
        <v>108</v>
      </c>
      <c r="B30" s="8">
        <v>6482</v>
      </c>
      <c r="C30" s="8">
        <v>3776</v>
      </c>
      <c r="D30" s="8" t="s">
        <v>427</v>
      </c>
      <c r="E30" s="8">
        <v>609</v>
      </c>
      <c r="G30" s="84" t="s">
        <v>108</v>
      </c>
      <c r="H30" s="85">
        <f t="shared" si="0"/>
        <v>0.58253625424251776</v>
      </c>
      <c r="I30" s="85"/>
      <c r="J30" s="85">
        <f t="shared" si="1"/>
        <v>9.3952483801295894E-2</v>
      </c>
      <c r="K30" s="8">
        <v>6482</v>
      </c>
    </row>
    <row r="31" spans="1:11" x14ac:dyDescent="0.2">
      <c r="A31" s="6" t="s">
        <v>110</v>
      </c>
      <c r="B31" s="7">
        <v>6576</v>
      </c>
      <c r="C31" s="7">
        <v>3867</v>
      </c>
      <c r="D31" s="7" t="s">
        <v>427</v>
      </c>
      <c r="E31" s="7">
        <v>617</v>
      </c>
      <c r="G31" s="84" t="s">
        <v>110</v>
      </c>
      <c r="H31" s="85">
        <f t="shared" si="0"/>
        <v>0.58804744525547448</v>
      </c>
      <c r="I31" s="85"/>
      <c r="J31" s="85">
        <f t="shared" si="1"/>
        <v>9.3826034063260344E-2</v>
      </c>
      <c r="K31" s="7">
        <v>6576</v>
      </c>
    </row>
    <row r="32" spans="1:11" x14ac:dyDescent="0.2">
      <c r="A32" s="6" t="s">
        <v>112</v>
      </c>
      <c r="B32" s="8">
        <v>6710</v>
      </c>
      <c r="C32" s="8">
        <v>3901</v>
      </c>
      <c r="D32" s="8" t="s">
        <v>427</v>
      </c>
      <c r="E32" s="8">
        <v>618</v>
      </c>
      <c r="G32" s="84" t="s">
        <v>112</v>
      </c>
      <c r="H32" s="85">
        <f t="shared" si="0"/>
        <v>0.58137108792846492</v>
      </c>
      <c r="I32" s="85"/>
      <c r="J32" s="85">
        <f t="shared" si="1"/>
        <v>9.210134128166915E-2</v>
      </c>
      <c r="K32" s="8">
        <v>6710</v>
      </c>
    </row>
    <row r="33" spans="1:11" x14ac:dyDescent="0.2">
      <c r="A33" s="6" t="s">
        <v>114</v>
      </c>
      <c r="B33" s="7">
        <v>6878</v>
      </c>
      <c r="C33" s="7">
        <v>4000</v>
      </c>
      <c r="D33" s="7" t="s">
        <v>427</v>
      </c>
      <c r="E33" s="7">
        <v>658</v>
      </c>
      <c r="G33" s="84" t="s">
        <v>114</v>
      </c>
      <c r="H33" s="85">
        <f t="shared" si="0"/>
        <v>0.58156440825821465</v>
      </c>
      <c r="I33" s="85"/>
      <c r="J33" s="85">
        <f t="shared" si="1"/>
        <v>9.5667345158476302E-2</v>
      </c>
      <c r="K33" s="7">
        <v>6878</v>
      </c>
    </row>
    <row r="34" spans="1:11" x14ac:dyDescent="0.2">
      <c r="A34" s="6" t="s">
        <v>116</v>
      </c>
      <c r="B34" s="8">
        <v>6878</v>
      </c>
      <c r="C34" s="8">
        <v>4112</v>
      </c>
      <c r="D34" s="8" t="s">
        <v>427</v>
      </c>
      <c r="E34" s="8">
        <v>641</v>
      </c>
      <c r="G34" s="84" t="s">
        <v>116</v>
      </c>
      <c r="H34" s="85">
        <f t="shared" si="0"/>
        <v>0.59784821168944458</v>
      </c>
      <c r="I34" s="85"/>
      <c r="J34" s="85">
        <f t="shared" si="1"/>
        <v>9.3195696423378896E-2</v>
      </c>
      <c r="K34" s="8">
        <v>6878</v>
      </c>
    </row>
    <row r="35" spans="1:11" x14ac:dyDescent="0.2">
      <c r="A35" s="6" t="s">
        <v>118</v>
      </c>
      <c r="B35" s="7">
        <v>7114</v>
      </c>
      <c r="C35" s="7">
        <v>4153</v>
      </c>
      <c r="D35" s="7" t="s">
        <v>427</v>
      </c>
      <c r="E35" s="7">
        <v>614</v>
      </c>
      <c r="G35" s="84" t="s">
        <v>118</v>
      </c>
      <c r="H35" s="85">
        <f t="shared" si="0"/>
        <v>0.58377846499859432</v>
      </c>
      <c r="I35" s="85"/>
      <c r="J35" s="85">
        <f t="shared" si="1"/>
        <v>8.6308687095867309E-2</v>
      </c>
      <c r="K35" s="7">
        <v>7114</v>
      </c>
    </row>
    <row r="36" spans="1:11" x14ac:dyDescent="0.2">
      <c r="A36" s="6" t="s">
        <v>121</v>
      </c>
      <c r="B36" s="8">
        <v>7035</v>
      </c>
      <c r="C36" s="8">
        <v>4192</v>
      </c>
      <c r="D36" s="8" t="s">
        <v>427</v>
      </c>
      <c r="E36" s="8">
        <v>671</v>
      </c>
      <c r="G36" s="84" t="s">
        <v>121</v>
      </c>
      <c r="H36" s="85">
        <f t="shared" si="0"/>
        <v>0.59587775408670929</v>
      </c>
      <c r="I36" s="85"/>
      <c r="J36" s="85">
        <f t="shared" si="1"/>
        <v>9.538024164889837E-2</v>
      </c>
      <c r="K36" s="8">
        <v>7035</v>
      </c>
    </row>
    <row r="37" spans="1:11" x14ac:dyDescent="0.2">
      <c r="A37" s="6" t="s">
        <v>127</v>
      </c>
      <c r="B37" s="7">
        <v>7130</v>
      </c>
      <c r="C37" s="7">
        <v>4258</v>
      </c>
      <c r="D37" s="7" t="s">
        <v>427</v>
      </c>
      <c r="E37" s="7">
        <v>695</v>
      </c>
      <c r="G37" s="84" t="s">
        <v>127</v>
      </c>
      <c r="H37" s="85">
        <f t="shared" si="0"/>
        <v>0.59719495091164099</v>
      </c>
      <c r="I37" s="85"/>
      <c r="J37" s="85">
        <f t="shared" si="1"/>
        <v>9.7475455820476856E-2</v>
      </c>
      <c r="K37" s="7">
        <v>7130</v>
      </c>
    </row>
    <row r="38" spans="1:11" x14ac:dyDescent="0.2">
      <c r="A38" s="6" t="s">
        <v>130</v>
      </c>
      <c r="B38" s="8">
        <v>7304</v>
      </c>
      <c r="C38" s="8">
        <v>4314</v>
      </c>
      <c r="D38" s="8" t="s">
        <v>427</v>
      </c>
      <c r="E38" s="8">
        <v>684</v>
      </c>
      <c r="G38" s="84" t="s">
        <v>130</v>
      </c>
      <c r="H38" s="85">
        <f t="shared" si="0"/>
        <v>0.59063526834611169</v>
      </c>
      <c r="I38" s="85"/>
      <c r="J38" s="85">
        <f t="shared" si="1"/>
        <v>9.3647316538882808E-2</v>
      </c>
      <c r="K38" s="8">
        <v>7304</v>
      </c>
    </row>
    <row r="39" spans="1:11" x14ac:dyDescent="0.2">
      <c r="A39" s="6" t="s">
        <v>133</v>
      </c>
      <c r="B39" s="7">
        <v>7378</v>
      </c>
      <c r="C39" s="7">
        <v>4381</v>
      </c>
      <c r="D39" s="7" t="s">
        <v>427</v>
      </c>
      <c r="E39" s="7">
        <v>701</v>
      </c>
      <c r="G39" s="84" t="s">
        <v>133</v>
      </c>
      <c r="H39" s="85">
        <f t="shared" si="0"/>
        <v>0.59379235565193822</v>
      </c>
      <c r="I39" s="85"/>
      <c r="J39" s="85">
        <f t="shared" si="1"/>
        <v>9.5012198427758196E-2</v>
      </c>
      <c r="K39" s="7">
        <v>7378</v>
      </c>
    </row>
    <row r="40" spans="1:11" x14ac:dyDescent="0.2">
      <c r="A40" s="6" t="s">
        <v>136</v>
      </c>
      <c r="B40" s="8">
        <v>7412</v>
      </c>
      <c r="C40" s="8">
        <v>4406</v>
      </c>
      <c r="D40" s="8" t="s">
        <v>427</v>
      </c>
      <c r="E40" s="8">
        <v>694</v>
      </c>
      <c r="G40" s="84" t="s">
        <v>136</v>
      </c>
      <c r="H40" s="85">
        <f t="shared" si="0"/>
        <v>0.59444144630329199</v>
      </c>
      <c r="I40" s="85"/>
      <c r="J40" s="85">
        <f t="shared" si="1"/>
        <v>9.3631948192120881E-2</v>
      </c>
      <c r="K40" s="8">
        <v>7412</v>
      </c>
    </row>
    <row r="41" spans="1:11" x14ac:dyDescent="0.2">
      <c r="A41" s="6" t="s">
        <v>139</v>
      </c>
      <c r="B41" s="7">
        <v>7363</v>
      </c>
      <c r="C41" s="7">
        <v>4424</v>
      </c>
      <c r="D41" s="7" t="s">
        <v>427</v>
      </c>
      <c r="E41" s="7">
        <v>666</v>
      </c>
      <c r="G41" s="84" t="s">
        <v>139</v>
      </c>
      <c r="H41" s="85">
        <f t="shared" si="0"/>
        <v>0.60084204807822894</v>
      </c>
      <c r="I41" s="85"/>
      <c r="J41" s="85">
        <f t="shared" si="1"/>
        <v>9.0452261306532666E-2</v>
      </c>
      <c r="K41" s="7">
        <v>7363</v>
      </c>
    </row>
    <row r="42" spans="1:11" x14ac:dyDescent="0.2">
      <c r="A42" s="6" t="s">
        <v>141</v>
      </c>
      <c r="B42" s="8">
        <v>7748</v>
      </c>
      <c r="C42" s="8">
        <v>4518</v>
      </c>
      <c r="D42" s="8" t="s">
        <v>427</v>
      </c>
      <c r="E42" s="8">
        <v>718</v>
      </c>
      <c r="G42" s="84" t="s">
        <v>141</v>
      </c>
      <c r="H42" s="85">
        <f t="shared" si="0"/>
        <v>0.58311822405782132</v>
      </c>
      <c r="I42" s="85"/>
      <c r="J42" s="85">
        <f t="shared" si="1"/>
        <v>9.2669075890552399E-2</v>
      </c>
      <c r="K42" s="8">
        <v>7748</v>
      </c>
    </row>
    <row r="43" spans="1:11" x14ac:dyDescent="0.2">
      <c r="A43" s="6" t="s">
        <v>144</v>
      </c>
      <c r="B43" s="7">
        <v>7868</v>
      </c>
      <c r="C43" s="7">
        <v>4615</v>
      </c>
      <c r="D43" s="7" t="s">
        <v>427</v>
      </c>
      <c r="E43" s="7">
        <v>769</v>
      </c>
      <c r="G43" s="84" t="s">
        <v>144</v>
      </c>
      <c r="H43" s="85">
        <f t="shared" si="0"/>
        <v>0.58655312658871372</v>
      </c>
      <c r="I43" s="85"/>
      <c r="J43" s="85">
        <f t="shared" si="1"/>
        <v>9.7737671581087954E-2</v>
      </c>
      <c r="K43" s="7">
        <v>7868</v>
      </c>
    </row>
    <row r="44" spans="1:11" x14ac:dyDescent="0.2">
      <c r="A44" s="6" t="s">
        <v>147</v>
      </c>
      <c r="B44" s="8">
        <v>8112</v>
      </c>
      <c r="C44" s="8">
        <v>4700</v>
      </c>
      <c r="D44" s="8" t="s">
        <v>427</v>
      </c>
      <c r="E44" s="8">
        <v>767</v>
      </c>
      <c r="G44" s="84" t="s">
        <v>147</v>
      </c>
      <c r="H44" s="85">
        <f t="shared" si="0"/>
        <v>0.57938856015779094</v>
      </c>
      <c r="I44" s="85"/>
      <c r="J44" s="85">
        <f t="shared" si="1"/>
        <v>9.4551282051282048E-2</v>
      </c>
      <c r="K44" s="8">
        <v>8112</v>
      </c>
    </row>
    <row r="45" spans="1:11" x14ac:dyDescent="0.2">
      <c r="A45" s="6" t="s">
        <v>150</v>
      </c>
      <c r="B45" s="7">
        <v>8143</v>
      </c>
      <c r="C45" s="7">
        <v>4800</v>
      </c>
      <c r="D45" s="7" t="s">
        <v>427</v>
      </c>
      <c r="E45" s="7">
        <v>770</v>
      </c>
      <c r="G45" s="84" t="s">
        <v>150</v>
      </c>
      <c r="H45" s="85">
        <f t="shared" si="0"/>
        <v>0.58946334274837286</v>
      </c>
      <c r="I45" s="85"/>
      <c r="J45" s="85">
        <f t="shared" si="1"/>
        <v>9.4559744565884812E-2</v>
      </c>
      <c r="K45" s="7">
        <v>8143</v>
      </c>
    </row>
    <row r="46" spans="1:11" x14ac:dyDescent="0.2">
      <c r="A46" s="6" t="s">
        <v>153</v>
      </c>
      <c r="B46" s="8">
        <v>8432</v>
      </c>
      <c r="C46" s="8">
        <v>4893</v>
      </c>
      <c r="D46" s="8" t="s">
        <v>427</v>
      </c>
      <c r="E46" s="8">
        <v>830</v>
      </c>
      <c r="G46" s="84" t="s">
        <v>153</v>
      </c>
      <c r="H46" s="85">
        <f t="shared" si="0"/>
        <v>0.58028937381404178</v>
      </c>
      <c r="I46" s="85"/>
      <c r="J46" s="85">
        <f t="shared" si="1"/>
        <v>9.8434535104364326E-2</v>
      </c>
      <c r="K46" s="8">
        <v>8432</v>
      </c>
    </row>
    <row r="47" spans="1:11" x14ac:dyDescent="0.2">
      <c r="A47" s="6" t="s">
        <v>155</v>
      </c>
      <c r="B47" s="7">
        <v>8616</v>
      </c>
      <c r="C47" s="7">
        <v>4997</v>
      </c>
      <c r="D47" s="7" t="s">
        <v>427</v>
      </c>
      <c r="E47" s="7">
        <v>848</v>
      </c>
      <c r="G47" s="84" t="s">
        <v>155</v>
      </c>
      <c r="H47" s="85">
        <f t="shared" si="0"/>
        <v>0.57996750232126282</v>
      </c>
      <c r="I47" s="85"/>
      <c r="J47" s="85">
        <f t="shared" si="1"/>
        <v>9.8421541318477246E-2</v>
      </c>
      <c r="K47" s="7">
        <v>8616</v>
      </c>
    </row>
    <row r="48" spans="1:11" x14ac:dyDescent="0.2">
      <c r="A48" s="6" t="s">
        <v>157</v>
      </c>
      <c r="B48" s="8">
        <v>8852</v>
      </c>
      <c r="C48" s="8">
        <v>5103</v>
      </c>
      <c r="D48" s="8" t="s">
        <v>427</v>
      </c>
      <c r="E48" s="8">
        <v>884</v>
      </c>
      <c r="G48" s="84" t="s">
        <v>157</v>
      </c>
      <c r="H48" s="85">
        <f t="shared" si="0"/>
        <v>0.57647989154993218</v>
      </c>
      <c r="I48" s="85"/>
      <c r="J48" s="85">
        <f t="shared" si="1"/>
        <v>9.9864437415273385E-2</v>
      </c>
      <c r="K48" s="8">
        <v>8852</v>
      </c>
    </row>
    <row r="49" spans="1:11" x14ac:dyDescent="0.2">
      <c r="A49" s="6" t="s">
        <v>159</v>
      </c>
      <c r="B49" s="7">
        <v>9018</v>
      </c>
      <c r="C49" s="7">
        <v>5158</v>
      </c>
      <c r="D49" s="7" t="s">
        <v>427</v>
      </c>
      <c r="E49" s="7">
        <v>925</v>
      </c>
      <c r="G49" s="84" t="s">
        <v>159</v>
      </c>
      <c r="H49" s="85">
        <f t="shared" si="0"/>
        <v>0.5719671767575959</v>
      </c>
      <c r="I49" s="85"/>
      <c r="J49" s="85">
        <f t="shared" si="1"/>
        <v>0.10257263251275227</v>
      </c>
      <c r="K49" s="7">
        <v>9018</v>
      </c>
    </row>
    <row r="50" spans="1:11" x14ac:dyDescent="0.2">
      <c r="A50" s="6" t="s">
        <v>161</v>
      </c>
      <c r="B50" s="8">
        <v>9062</v>
      </c>
      <c r="C50" s="8">
        <v>5271</v>
      </c>
      <c r="D50" s="8" t="s">
        <v>427</v>
      </c>
      <c r="E50" s="8">
        <v>908</v>
      </c>
      <c r="G50" s="84" t="s">
        <v>161</v>
      </c>
      <c r="H50" s="85">
        <f t="shared" si="0"/>
        <v>0.58165967777532557</v>
      </c>
      <c r="I50" s="85"/>
      <c r="J50" s="85">
        <f t="shared" si="1"/>
        <v>0.10019863164864268</v>
      </c>
      <c r="K50" s="8">
        <v>9062</v>
      </c>
    </row>
    <row r="51" spans="1:11" x14ac:dyDescent="0.2">
      <c r="A51" s="6" t="s">
        <v>163</v>
      </c>
      <c r="B51" s="7">
        <v>9283</v>
      </c>
      <c r="C51" s="7">
        <v>5423</v>
      </c>
      <c r="D51" s="7" t="s">
        <v>427</v>
      </c>
      <c r="E51" s="7">
        <v>934</v>
      </c>
      <c r="G51" s="84" t="s">
        <v>163</v>
      </c>
      <c r="H51" s="85">
        <f t="shared" si="0"/>
        <v>0.5841861467198104</v>
      </c>
      <c r="I51" s="85"/>
      <c r="J51" s="85">
        <f t="shared" si="1"/>
        <v>0.10061402563826349</v>
      </c>
      <c r="K51" s="7">
        <v>9283</v>
      </c>
    </row>
    <row r="52" spans="1:11" x14ac:dyDescent="0.2">
      <c r="A52" s="6" t="s">
        <v>165</v>
      </c>
      <c r="B52" s="8">
        <v>9463</v>
      </c>
      <c r="C52" s="8">
        <v>5527</v>
      </c>
      <c r="D52" s="8" t="s">
        <v>427</v>
      </c>
      <c r="E52" s="8">
        <v>951</v>
      </c>
      <c r="G52" s="84" t="s">
        <v>165</v>
      </c>
      <c r="H52" s="85">
        <f t="shared" si="0"/>
        <v>0.5840642502377682</v>
      </c>
      <c r="I52" s="85"/>
      <c r="J52" s="85">
        <f t="shared" si="1"/>
        <v>0.1004966712459051</v>
      </c>
      <c r="K52" s="8">
        <v>9463</v>
      </c>
    </row>
    <row r="53" spans="1:11" x14ac:dyDescent="0.2">
      <c r="A53" s="6" t="s">
        <v>167</v>
      </c>
      <c r="B53" s="7">
        <v>9606</v>
      </c>
      <c r="C53" s="7">
        <v>5650</v>
      </c>
      <c r="D53" s="7" t="s">
        <v>427</v>
      </c>
      <c r="E53" s="7">
        <v>981</v>
      </c>
      <c r="G53" s="84" t="s">
        <v>167</v>
      </c>
      <c r="H53" s="85">
        <f t="shared" si="0"/>
        <v>0.58817405788049137</v>
      </c>
      <c r="I53" s="85"/>
      <c r="J53" s="85">
        <f t="shared" si="1"/>
        <v>0.10212367270455965</v>
      </c>
      <c r="K53" s="7">
        <v>9606</v>
      </c>
    </row>
    <row r="54" spans="1:11" x14ac:dyDescent="0.2">
      <c r="A54" s="6" t="s">
        <v>169</v>
      </c>
      <c r="B54" s="8">
        <v>9774</v>
      </c>
      <c r="C54" s="8">
        <v>5719</v>
      </c>
      <c r="D54" s="8" t="s">
        <v>427</v>
      </c>
      <c r="E54" s="8">
        <v>1010</v>
      </c>
      <c r="G54" s="84" t="s">
        <v>169</v>
      </c>
      <c r="H54" s="85">
        <f t="shared" si="0"/>
        <v>0.58512379783098012</v>
      </c>
      <c r="I54" s="85"/>
      <c r="J54" s="85">
        <f t="shared" si="1"/>
        <v>0.1033353795784735</v>
      </c>
      <c r="K54" s="8">
        <v>9774</v>
      </c>
    </row>
    <row r="55" spans="1:11" x14ac:dyDescent="0.2">
      <c r="A55" s="6" t="s">
        <v>171</v>
      </c>
      <c r="B55" s="7">
        <v>9956</v>
      </c>
      <c r="C55" s="7">
        <v>5762</v>
      </c>
      <c r="D55" s="7" t="s">
        <v>427</v>
      </c>
      <c r="E55" s="7">
        <v>1039</v>
      </c>
      <c r="G55" s="84" t="s">
        <v>171</v>
      </c>
      <c r="H55" s="85">
        <f t="shared" si="0"/>
        <v>0.57874648453194055</v>
      </c>
      <c r="I55" s="85"/>
      <c r="J55" s="85">
        <f t="shared" si="1"/>
        <v>0.10435918039373242</v>
      </c>
      <c r="K55" s="7">
        <v>9956</v>
      </c>
    </row>
    <row r="56" spans="1:11" x14ac:dyDescent="0.2">
      <c r="A56" s="6" t="s">
        <v>173</v>
      </c>
      <c r="B56" s="8">
        <v>10058</v>
      </c>
      <c r="C56" s="8">
        <v>5787</v>
      </c>
      <c r="D56" s="8" t="s">
        <v>427</v>
      </c>
      <c r="E56" s="8">
        <v>1080</v>
      </c>
      <c r="G56" s="84" t="s">
        <v>173</v>
      </c>
      <c r="H56" s="85">
        <f t="shared" si="0"/>
        <v>0.57536289520779482</v>
      </c>
      <c r="I56" s="85"/>
      <c r="J56" s="85">
        <f t="shared" si="1"/>
        <v>0.10737721216941738</v>
      </c>
      <c r="K56" s="8">
        <v>10058</v>
      </c>
    </row>
    <row r="57" spans="1:11" x14ac:dyDescent="0.2">
      <c r="A57" s="6" t="s">
        <v>175</v>
      </c>
      <c r="B57" s="7">
        <v>10160</v>
      </c>
      <c r="C57" s="7">
        <v>5752</v>
      </c>
      <c r="D57" s="7" t="s">
        <v>427</v>
      </c>
      <c r="E57" s="7">
        <v>1081</v>
      </c>
      <c r="G57" s="84" t="s">
        <v>175</v>
      </c>
      <c r="H57" s="85">
        <f t="shared" si="0"/>
        <v>0.56614173228346454</v>
      </c>
      <c r="I57" s="85"/>
      <c r="J57" s="85">
        <f t="shared" si="1"/>
        <v>0.10639763779527558</v>
      </c>
      <c r="K57" s="7">
        <v>10160</v>
      </c>
    </row>
    <row r="58" spans="1:11" x14ac:dyDescent="0.2">
      <c r="A58" s="6" t="s">
        <v>177</v>
      </c>
      <c r="B58" s="8">
        <v>10415</v>
      </c>
      <c r="C58" s="8">
        <v>5954</v>
      </c>
      <c r="D58" s="8" t="s">
        <v>427</v>
      </c>
      <c r="E58" s="8">
        <v>1108</v>
      </c>
      <c r="G58" s="84" t="s">
        <v>177</v>
      </c>
      <c r="H58" s="85">
        <f t="shared" si="0"/>
        <v>0.571675468074892</v>
      </c>
      <c r="I58" s="85"/>
      <c r="J58" s="85">
        <f t="shared" si="1"/>
        <v>0.10638502160345656</v>
      </c>
      <c r="K58" s="8">
        <v>10415</v>
      </c>
    </row>
    <row r="59" spans="1:11" x14ac:dyDescent="0.2">
      <c r="A59" s="6" t="s">
        <v>179</v>
      </c>
      <c r="B59" s="7">
        <v>10487</v>
      </c>
      <c r="C59" s="7">
        <v>6032</v>
      </c>
      <c r="D59" s="7" t="s">
        <v>427</v>
      </c>
      <c r="E59" s="7">
        <v>1121</v>
      </c>
      <c r="G59" s="84" t="s">
        <v>179</v>
      </c>
      <c r="H59" s="85">
        <f t="shared" si="0"/>
        <v>0.57518832840659861</v>
      </c>
      <c r="I59" s="85"/>
      <c r="J59" s="85">
        <f t="shared" si="1"/>
        <v>0.10689425002383904</v>
      </c>
      <c r="K59" s="7">
        <v>10487</v>
      </c>
    </row>
    <row r="60" spans="1:11" x14ac:dyDescent="0.2">
      <c r="A60" s="6" t="s">
        <v>181</v>
      </c>
      <c r="B60" s="8">
        <v>10622</v>
      </c>
      <c r="C60" s="8">
        <v>6138</v>
      </c>
      <c r="D60" s="8" t="s">
        <v>427</v>
      </c>
      <c r="E60" s="8">
        <v>1097</v>
      </c>
      <c r="G60" s="84" t="s">
        <v>181</v>
      </c>
      <c r="H60" s="85">
        <f t="shared" si="0"/>
        <v>0.57785727734889847</v>
      </c>
      <c r="I60" s="85"/>
      <c r="J60" s="85">
        <f t="shared" si="1"/>
        <v>0.10327621916776501</v>
      </c>
      <c r="K60" s="8">
        <v>10622</v>
      </c>
    </row>
    <row r="61" spans="1:11" x14ac:dyDescent="0.2">
      <c r="A61" s="6" t="s">
        <v>183</v>
      </c>
      <c r="B61" s="7">
        <v>11101</v>
      </c>
      <c r="C61" s="7">
        <v>6300</v>
      </c>
      <c r="D61" s="7" t="s">
        <v>427</v>
      </c>
      <c r="E61" s="7">
        <v>1200</v>
      </c>
      <c r="G61" s="84" t="s">
        <v>183</v>
      </c>
      <c r="H61" s="85">
        <f t="shared" si="0"/>
        <v>0.56751643996036394</v>
      </c>
      <c r="I61" s="85"/>
      <c r="J61" s="85">
        <f t="shared" si="1"/>
        <v>0.1080983695162598</v>
      </c>
      <c r="K61" s="7">
        <v>11101</v>
      </c>
    </row>
    <row r="62" spans="1:11" x14ac:dyDescent="0.2">
      <c r="A62" s="6" t="s">
        <v>185</v>
      </c>
      <c r="B62" s="8">
        <v>11234</v>
      </c>
      <c r="C62" s="8">
        <v>6308</v>
      </c>
      <c r="D62" s="8" t="s">
        <v>427</v>
      </c>
      <c r="E62" s="8">
        <v>1204</v>
      </c>
      <c r="G62" s="84" t="s">
        <v>185</v>
      </c>
      <c r="H62" s="85">
        <f t="shared" si="0"/>
        <v>0.56150970268826772</v>
      </c>
      <c r="I62" s="85"/>
      <c r="J62" s="85">
        <f t="shared" si="1"/>
        <v>0.10717464838881965</v>
      </c>
      <c r="K62" s="8">
        <v>11234</v>
      </c>
    </row>
    <row r="63" spans="1:11" x14ac:dyDescent="0.2">
      <c r="A63" s="6" t="s">
        <v>187</v>
      </c>
      <c r="B63" s="7">
        <v>11589</v>
      </c>
      <c r="C63" s="7">
        <v>6408</v>
      </c>
      <c r="D63" s="7" t="s">
        <v>427</v>
      </c>
      <c r="E63" s="7">
        <v>1279</v>
      </c>
      <c r="G63" s="84" t="s">
        <v>187</v>
      </c>
      <c r="H63" s="85">
        <f t="shared" si="0"/>
        <v>0.55293813098628009</v>
      </c>
      <c r="I63" s="85"/>
      <c r="J63" s="85">
        <f t="shared" si="1"/>
        <v>0.11036327551988954</v>
      </c>
      <c r="K63" s="7">
        <v>11589</v>
      </c>
    </row>
    <row r="64" spans="1:11" x14ac:dyDescent="0.2">
      <c r="A64" s="6" t="s">
        <v>189</v>
      </c>
      <c r="B64" s="8">
        <v>11885</v>
      </c>
      <c r="C64" s="8">
        <v>6531</v>
      </c>
      <c r="D64" s="8" t="s">
        <v>427</v>
      </c>
      <c r="E64" s="8">
        <v>1362</v>
      </c>
      <c r="G64" s="84" t="s">
        <v>189</v>
      </c>
      <c r="H64" s="85">
        <f t="shared" si="0"/>
        <v>0.54951619688683218</v>
      </c>
      <c r="I64" s="85"/>
      <c r="J64" s="85">
        <f t="shared" si="1"/>
        <v>0.11459823306689104</v>
      </c>
      <c r="K64" s="8">
        <v>11885</v>
      </c>
    </row>
    <row r="65" spans="1:11" x14ac:dyDescent="0.2">
      <c r="A65" s="6" t="s">
        <v>191</v>
      </c>
      <c r="B65" s="7">
        <v>12092</v>
      </c>
      <c r="C65" s="7">
        <v>6700</v>
      </c>
      <c r="D65" s="7" t="s">
        <v>427</v>
      </c>
      <c r="E65" s="7">
        <v>1438</v>
      </c>
      <c r="G65" s="84" t="s">
        <v>191</v>
      </c>
      <c r="H65" s="85">
        <f t="shared" si="0"/>
        <v>0.55408534568309631</v>
      </c>
      <c r="I65" s="85"/>
      <c r="J65" s="85">
        <f t="shared" si="1"/>
        <v>0.11892160105855111</v>
      </c>
      <c r="K65" s="7">
        <v>12092</v>
      </c>
    </row>
    <row r="66" spans="1:11" x14ac:dyDescent="0.2">
      <c r="A66" s="6" t="s">
        <v>193</v>
      </c>
      <c r="B66" s="8">
        <v>12274</v>
      </c>
      <c r="C66" s="8">
        <v>6731</v>
      </c>
      <c r="D66" s="8" t="s">
        <v>427</v>
      </c>
      <c r="E66" s="8">
        <v>1472</v>
      </c>
      <c r="G66" s="84" t="s">
        <v>193</v>
      </c>
      <c r="H66" s="85">
        <f t="shared" si="0"/>
        <v>0.54839498126120256</v>
      </c>
      <c r="I66" s="85"/>
      <c r="J66" s="85">
        <f t="shared" si="1"/>
        <v>0.11992830373146489</v>
      </c>
      <c r="K66" s="8">
        <v>12274</v>
      </c>
    </row>
    <row r="67" spans="1:11" x14ac:dyDescent="0.2">
      <c r="A67" s="6" t="s">
        <v>195</v>
      </c>
      <c r="B67" s="7">
        <v>12545</v>
      </c>
      <c r="C67" s="7">
        <v>6823</v>
      </c>
      <c r="D67" s="7" t="s">
        <v>427</v>
      </c>
      <c r="E67" s="7">
        <v>1538</v>
      </c>
      <c r="G67" s="84" t="s">
        <v>195</v>
      </c>
      <c r="H67" s="85">
        <f t="shared" si="0"/>
        <v>0.5438820247110403</v>
      </c>
      <c r="I67" s="85"/>
      <c r="J67" s="85">
        <f t="shared" si="1"/>
        <v>0.12259864487843762</v>
      </c>
      <c r="K67" s="7">
        <v>12545</v>
      </c>
    </row>
    <row r="68" spans="1:11" x14ac:dyDescent="0.2">
      <c r="A68" s="6" t="s">
        <v>197</v>
      </c>
      <c r="B68" s="8">
        <v>12874</v>
      </c>
      <c r="C68" s="8">
        <v>7070</v>
      </c>
      <c r="D68" s="8" t="s">
        <v>427</v>
      </c>
      <c r="E68" s="8">
        <v>1555</v>
      </c>
      <c r="G68" s="84" t="s">
        <v>197</v>
      </c>
      <c r="H68" s="85">
        <f t="shared" si="0"/>
        <v>0.54916886748485316</v>
      </c>
      <c r="I68" s="85"/>
      <c r="J68" s="85">
        <f t="shared" si="1"/>
        <v>0.12078608047226969</v>
      </c>
      <c r="K68" s="8">
        <v>12874</v>
      </c>
    </row>
    <row r="69" spans="1:11" x14ac:dyDescent="0.2">
      <c r="A69" s="6" t="s">
        <v>199</v>
      </c>
      <c r="B69" s="7">
        <v>13228</v>
      </c>
      <c r="C69" s="7">
        <v>7246</v>
      </c>
      <c r="D69" s="7" t="s">
        <v>427</v>
      </c>
      <c r="E69" s="7">
        <v>1589</v>
      </c>
      <c r="G69" s="84" t="s">
        <v>199</v>
      </c>
      <c r="H69" s="85">
        <f t="shared" si="0"/>
        <v>0.54777744179014209</v>
      </c>
      <c r="I69" s="85"/>
      <c r="J69" s="85">
        <f t="shared" si="1"/>
        <v>0.12012397943755669</v>
      </c>
      <c r="K69" s="7">
        <v>13228</v>
      </c>
    </row>
    <row r="70" spans="1:11" x14ac:dyDescent="0.2">
      <c r="A70" s="6" t="s">
        <v>200</v>
      </c>
      <c r="B70" s="8">
        <v>13806</v>
      </c>
      <c r="C70" s="8">
        <v>7609</v>
      </c>
      <c r="D70" s="8" t="s">
        <v>427</v>
      </c>
      <c r="E70" s="8">
        <v>1590</v>
      </c>
      <c r="G70" s="84" t="s">
        <v>200</v>
      </c>
      <c r="H70" s="85">
        <f t="shared" si="0"/>
        <v>0.55113718673040712</v>
      </c>
      <c r="I70" s="85"/>
      <c r="J70" s="85">
        <f t="shared" si="1"/>
        <v>0.11516731855714907</v>
      </c>
      <c r="K70" s="8">
        <v>13806</v>
      </c>
    </row>
    <row r="71" spans="1:11" x14ac:dyDescent="0.2">
      <c r="A71" s="6" t="s">
        <v>201</v>
      </c>
      <c r="B71" s="7">
        <v>14258</v>
      </c>
      <c r="C71" s="7">
        <v>7826</v>
      </c>
      <c r="D71" s="7" t="s">
        <v>427</v>
      </c>
      <c r="E71" s="7">
        <v>1690</v>
      </c>
      <c r="G71" s="84" t="s">
        <v>201</v>
      </c>
      <c r="H71" s="85">
        <f t="shared" si="0"/>
        <v>0.54888483658297094</v>
      </c>
      <c r="I71" s="85"/>
      <c r="J71" s="85">
        <f t="shared" si="1"/>
        <v>0.11852994809931267</v>
      </c>
      <c r="K71" s="7">
        <v>14258</v>
      </c>
    </row>
    <row r="72" spans="1:11" x14ac:dyDescent="0.2">
      <c r="A72" s="6" t="s">
        <v>202</v>
      </c>
      <c r="B72" s="8">
        <v>14765</v>
      </c>
      <c r="C72" s="8">
        <v>7987</v>
      </c>
      <c r="D72" s="8" t="s">
        <v>427</v>
      </c>
      <c r="E72" s="8">
        <v>1664</v>
      </c>
      <c r="G72" s="84" t="s">
        <v>202</v>
      </c>
      <c r="H72" s="85">
        <f t="shared" si="0"/>
        <v>0.54094141550965125</v>
      </c>
      <c r="I72" s="85"/>
      <c r="J72" s="85">
        <f t="shared" si="1"/>
        <v>0.11269895022011514</v>
      </c>
      <c r="K72" s="8">
        <v>14765</v>
      </c>
    </row>
    <row r="73" spans="1:11" x14ac:dyDescent="0.2">
      <c r="A73" s="6" t="s">
        <v>203</v>
      </c>
      <c r="B73" s="7">
        <v>14992</v>
      </c>
      <c r="C73" s="7">
        <v>8099</v>
      </c>
      <c r="D73" s="7" t="s">
        <v>427</v>
      </c>
      <c r="E73" s="7">
        <v>1649</v>
      </c>
      <c r="G73" s="84" t="s">
        <v>203</v>
      </c>
      <c r="H73" s="85">
        <f t="shared" ref="H73:H136" si="2">C73/$B73</f>
        <v>0.54022145144076839</v>
      </c>
      <c r="I73" s="85"/>
      <c r="J73" s="85">
        <f t="shared" ref="J73:J136" si="3">E73/$B73</f>
        <v>0.10999199573105656</v>
      </c>
      <c r="K73" s="7">
        <v>14992</v>
      </c>
    </row>
    <row r="74" spans="1:11" x14ac:dyDescent="0.2">
      <c r="A74" s="6" t="s">
        <v>204</v>
      </c>
      <c r="B74" s="8">
        <v>15499</v>
      </c>
      <c r="C74" s="8">
        <v>8280</v>
      </c>
      <c r="D74" s="8" t="s">
        <v>427</v>
      </c>
      <c r="E74" s="8">
        <v>1700</v>
      </c>
      <c r="G74" s="84" t="s">
        <v>204</v>
      </c>
      <c r="H74" s="85">
        <f t="shared" si="2"/>
        <v>0.53422801471062653</v>
      </c>
      <c r="I74" s="85"/>
      <c r="J74" s="85">
        <f t="shared" si="3"/>
        <v>0.10968449577392089</v>
      </c>
      <c r="K74" s="8">
        <v>15499</v>
      </c>
    </row>
    <row r="75" spans="1:11" x14ac:dyDescent="0.2">
      <c r="A75" s="6" t="s">
        <v>205</v>
      </c>
      <c r="B75" s="7">
        <v>15996</v>
      </c>
      <c r="C75" s="7">
        <v>8530</v>
      </c>
      <c r="D75" s="7" t="s">
        <v>427</v>
      </c>
      <c r="E75" s="7">
        <v>1663</v>
      </c>
      <c r="G75" s="84" t="s">
        <v>205</v>
      </c>
      <c r="H75" s="85">
        <f t="shared" si="2"/>
        <v>0.5332583145786447</v>
      </c>
      <c r="I75" s="85"/>
      <c r="J75" s="85">
        <f t="shared" si="3"/>
        <v>0.10396349087271818</v>
      </c>
      <c r="K75" s="7">
        <v>15996</v>
      </c>
    </row>
    <row r="76" spans="1:11" x14ac:dyDescent="0.2">
      <c r="A76" s="6" t="s">
        <v>206</v>
      </c>
      <c r="B76" s="8">
        <v>16398</v>
      </c>
      <c r="C76" s="8">
        <v>8731</v>
      </c>
      <c r="D76" s="8" t="s">
        <v>427</v>
      </c>
      <c r="E76" s="8">
        <v>1649</v>
      </c>
      <c r="G76" s="84" t="s">
        <v>206</v>
      </c>
      <c r="H76" s="85">
        <f t="shared" si="2"/>
        <v>0.53244298085132336</v>
      </c>
      <c r="I76" s="85"/>
      <c r="J76" s="85">
        <f t="shared" si="3"/>
        <v>0.10056104402975972</v>
      </c>
      <c r="K76" s="8">
        <v>16398</v>
      </c>
    </row>
    <row r="77" spans="1:11" x14ac:dyDescent="0.2">
      <c r="A77" s="6" t="s">
        <v>207</v>
      </c>
      <c r="B77" s="7">
        <v>16596</v>
      </c>
      <c r="C77" s="7">
        <v>9022</v>
      </c>
      <c r="D77" s="7" t="s">
        <v>427</v>
      </c>
      <c r="E77" s="7">
        <v>1645</v>
      </c>
      <c r="G77" s="84" t="s">
        <v>207</v>
      </c>
      <c r="H77" s="85">
        <f t="shared" si="2"/>
        <v>0.54362496987225839</v>
      </c>
      <c r="I77" s="85"/>
      <c r="J77" s="85">
        <f t="shared" si="3"/>
        <v>9.9120269944564951E-2</v>
      </c>
      <c r="K77" s="7">
        <v>16596</v>
      </c>
    </row>
    <row r="78" spans="1:11" x14ac:dyDescent="0.2">
      <c r="A78" s="6" t="s">
        <v>208</v>
      </c>
      <c r="B78" s="8">
        <v>17383</v>
      </c>
      <c r="C78" s="8">
        <v>9340</v>
      </c>
      <c r="D78" s="8" t="s">
        <v>427</v>
      </c>
      <c r="E78" s="8">
        <v>1709</v>
      </c>
      <c r="G78" s="84" t="s">
        <v>208</v>
      </c>
      <c r="H78" s="85">
        <f t="shared" si="2"/>
        <v>0.53730656388425468</v>
      </c>
      <c r="I78" s="85"/>
      <c r="J78" s="85">
        <f t="shared" si="3"/>
        <v>9.8314445147557952E-2</v>
      </c>
      <c r="K78" s="8">
        <v>17383</v>
      </c>
    </row>
    <row r="79" spans="1:11" x14ac:dyDescent="0.2">
      <c r="A79" s="6" t="s">
        <v>209</v>
      </c>
      <c r="B79" s="7">
        <v>17753</v>
      </c>
      <c r="C79" s="7">
        <v>9591</v>
      </c>
      <c r="D79" s="7" t="s">
        <v>427</v>
      </c>
      <c r="E79" s="7">
        <v>1690</v>
      </c>
      <c r="G79" s="84" t="s">
        <v>209</v>
      </c>
      <c r="H79" s="85">
        <f t="shared" si="2"/>
        <v>0.54024671886441733</v>
      </c>
      <c r="I79" s="85"/>
      <c r="J79" s="85">
        <f t="shared" si="3"/>
        <v>9.5195178279727372E-2</v>
      </c>
      <c r="K79" s="7">
        <v>17753</v>
      </c>
    </row>
    <row r="80" spans="1:11" x14ac:dyDescent="0.2">
      <c r="A80" s="6" t="s">
        <v>210</v>
      </c>
      <c r="B80" s="8">
        <v>18821</v>
      </c>
      <c r="C80" s="8">
        <v>10049</v>
      </c>
      <c r="D80" s="8" t="s">
        <v>427</v>
      </c>
      <c r="E80" s="8">
        <v>1814</v>
      </c>
      <c r="G80" s="84" t="s">
        <v>210</v>
      </c>
      <c r="H80" s="85">
        <f t="shared" si="2"/>
        <v>0.53392487115456144</v>
      </c>
      <c r="I80" s="85"/>
      <c r="J80" s="85">
        <f t="shared" si="3"/>
        <v>9.6381701291110997E-2</v>
      </c>
      <c r="K80" s="8">
        <v>18821</v>
      </c>
    </row>
    <row r="81" spans="1:11" x14ac:dyDescent="0.2">
      <c r="A81" s="6" t="s">
        <v>211</v>
      </c>
      <c r="B81" s="7">
        <v>20040</v>
      </c>
      <c r="C81" s="7">
        <v>10452</v>
      </c>
      <c r="D81" s="7" t="s">
        <v>427</v>
      </c>
      <c r="E81" s="7">
        <v>1908</v>
      </c>
      <c r="G81" s="84" t="s">
        <v>211</v>
      </c>
      <c r="H81" s="85">
        <f t="shared" si="2"/>
        <v>0.52155688622754492</v>
      </c>
      <c r="I81" s="85"/>
      <c r="J81" s="85">
        <f t="shared" si="3"/>
        <v>9.5209580838323357E-2</v>
      </c>
      <c r="K81" s="7">
        <v>20040</v>
      </c>
    </row>
    <row r="82" spans="1:11" x14ac:dyDescent="0.2">
      <c r="A82" s="6" t="s">
        <v>212</v>
      </c>
      <c r="B82" s="8">
        <v>19862</v>
      </c>
      <c r="C82" s="8">
        <v>10816</v>
      </c>
      <c r="D82" s="8" t="s">
        <v>427</v>
      </c>
      <c r="E82" s="8">
        <v>1593</v>
      </c>
      <c r="G82" s="84" t="s">
        <v>212</v>
      </c>
      <c r="H82" s="85">
        <f t="shared" si="2"/>
        <v>0.54455744638002213</v>
      </c>
      <c r="I82" s="85"/>
      <c r="J82" s="85">
        <f t="shared" si="3"/>
        <v>8.020340348403987E-2</v>
      </c>
      <c r="K82" s="8">
        <v>19862</v>
      </c>
    </row>
    <row r="83" spans="1:11" x14ac:dyDescent="0.2">
      <c r="A83" s="6" t="s">
        <v>213</v>
      </c>
      <c r="B83" s="7">
        <v>20547</v>
      </c>
      <c r="C83" s="7">
        <v>11169</v>
      </c>
      <c r="D83" s="7" t="s">
        <v>427</v>
      </c>
      <c r="E83" s="7">
        <v>1743</v>
      </c>
      <c r="G83" s="84" t="s">
        <v>213</v>
      </c>
      <c r="H83" s="85">
        <f t="shared" si="2"/>
        <v>0.54358300481822164</v>
      </c>
      <c r="I83" s="85"/>
      <c r="J83" s="85">
        <f t="shared" si="3"/>
        <v>8.4829902175500072E-2</v>
      </c>
      <c r="K83" s="7">
        <v>20547</v>
      </c>
    </row>
    <row r="84" spans="1:11" x14ac:dyDescent="0.2">
      <c r="A84" s="6" t="s">
        <v>214</v>
      </c>
      <c r="B84" s="8">
        <v>21297</v>
      </c>
      <c r="C84" s="8">
        <v>11612</v>
      </c>
      <c r="D84" s="8" t="s">
        <v>427</v>
      </c>
      <c r="E84" s="8">
        <v>1704</v>
      </c>
      <c r="G84" s="84" t="s">
        <v>214</v>
      </c>
      <c r="H84" s="85">
        <f t="shared" si="2"/>
        <v>0.54524111377189277</v>
      </c>
      <c r="I84" s="85"/>
      <c r="J84" s="85">
        <f t="shared" si="3"/>
        <v>8.0011269192844056E-2</v>
      </c>
      <c r="K84" s="8">
        <v>21297</v>
      </c>
    </row>
    <row r="85" spans="1:11" x14ac:dyDescent="0.2">
      <c r="A85" s="6" t="s">
        <v>215</v>
      </c>
      <c r="B85" s="7">
        <v>21119</v>
      </c>
      <c r="C85" s="7">
        <v>11908</v>
      </c>
      <c r="D85" s="7" t="s">
        <v>427</v>
      </c>
      <c r="E85" s="7">
        <v>1613</v>
      </c>
      <c r="G85" s="84" t="s">
        <v>215</v>
      </c>
      <c r="H85" s="85">
        <f t="shared" si="2"/>
        <v>0.56385245513518634</v>
      </c>
      <c r="I85" s="85"/>
      <c r="J85" s="85">
        <f t="shared" si="3"/>
        <v>7.6376722382688569E-2</v>
      </c>
      <c r="K85" s="7">
        <v>21119</v>
      </c>
    </row>
    <row r="86" spans="1:11" x14ac:dyDescent="0.2">
      <c r="A86" s="6" t="s">
        <v>216</v>
      </c>
      <c r="B86" s="8">
        <v>22634</v>
      </c>
      <c r="C86" s="8">
        <v>12481</v>
      </c>
      <c r="D86" s="8" t="s">
        <v>427</v>
      </c>
      <c r="E86" s="8">
        <v>1817</v>
      </c>
      <c r="G86" s="84" t="s">
        <v>216</v>
      </c>
      <c r="H86" s="85">
        <f t="shared" si="2"/>
        <v>0.55142705664045244</v>
      </c>
      <c r="I86" s="85"/>
      <c r="J86" s="85">
        <f t="shared" si="3"/>
        <v>8.0277458690465667E-2</v>
      </c>
      <c r="K86" s="8">
        <v>22634</v>
      </c>
    </row>
    <row r="87" spans="1:11" x14ac:dyDescent="0.2">
      <c r="A87" s="6" t="s">
        <v>217</v>
      </c>
      <c r="B87" s="7">
        <v>23880</v>
      </c>
      <c r="C87" s="7">
        <v>13645</v>
      </c>
      <c r="D87" s="7" t="s">
        <v>427</v>
      </c>
      <c r="E87" s="7">
        <v>1662</v>
      </c>
      <c r="G87" s="84" t="s">
        <v>217</v>
      </c>
      <c r="H87" s="85">
        <f t="shared" si="2"/>
        <v>0.57139865996649919</v>
      </c>
      <c r="I87" s="85"/>
      <c r="J87" s="85">
        <f t="shared" si="3"/>
        <v>6.9597989949748737E-2</v>
      </c>
      <c r="K87" s="7">
        <v>23880</v>
      </c>
    </row>
    <row r="88" spans="1:11" x14ac:dyDescent="0.2">
      <c r="A88" s="6" t="s">
        <v>218</v>
      </c>
      <c r="B88" s="8">
        <v>24979</v>
      </c>
      <c r="C88" s="8">
        <v>14622</v>
      </c>
      <c r="D88" s="8" t="s">
        <v>427</v>
      </c>
      <c r="E88" s="8">
        <v>1666</v>
      </c>
      <c r="G88" s="84" t="s">
        <v>218</v>
      </c>
      <c r="H88" s="85">
        <f t="shared" si="2"/>
        <v>0.58537171223828011</v>
      </c>
      <c r="I88" s="85"/>
      <c r="J88" s="85">
        <f t="shared" si="3"/>
        <v>6.6696024660715003E-2</v>
      </c>
      <c r="K88" s="8">
        <v>24979</v>
      </c>
    </row>
    <row r="89" spans="1:11" x14ac:dyDescent="0.2">
      <c r="A89" s="6" t="s">
        <v>219</v>
      </c>
      <c r="B89" s="7">
        <v>26799</v>
      </c>
      <c r="C89" s="7">
        <v>16236</v>
      </c>
      <c r="D89" s="7" t="s">
        <v>427</v>
      </c>
      <c r="E89" s="7">
        <v>1780</v>
      </c>
      <c r="G89" s="84" t="s">
        <v>219</v>
      </c>
      <c r="H89" s="85">
        <f t="shared" si="2"/>
        <v>0.60584350162319489</v>
      </c>
      <c r="I89" s="85"/>
      <c r="J89" s="85">
        <f t="shared" si="3"/>
        <v>6.6420388820478377E-2</v>
      </c>
      <c r="K89" s="7">
        <v>26799</v>
      </c>
    </row>
    <row r="90" spans="1:11" x14ac:dyDescent="0.2">
      <c r="A90" s="6" t="s">
        <v>220</v>
      </c>
      <c r="B90" s="8">
        <v>28112</v>
      </c>
      <c r="C90" s="8">
        <v>16711</v>
      </c>
      <c r="D90" s="8" t="s">
        <v>427</v>
      </c>
      <c r="E90" s="8">
        <v>2050</v>
      </c>
      <c r="G90" s="84" t="s">
        <v>220</v>
      </c>
      <c r="H90" s="85">
        <f t="shared" si="2"/>
        <v>0.59444365395560617</v>
      </c>
      <c r="I90" s="85"/>
      <c r="J90" s="85">
        <f t="shared" si="3"/>
        <v>7.2922595332953893E-2</v>
      </c>
      <c r="K90" s="8">
        <v>28112</v>
      </c>
    </row>
    <row r="91" spans="1:11" x14ac:dyDescent="0.2">
      <c r="A91" s="6" t="s">
        <v>221</v>
      </c>
      <c r="B91" s="7">
        <v>29242</v>
      </c>
      <c r="C91" s="7">
        <v>17761</v>
      </c>
      <c r="D91" s="7" t="s">
        <v>427</v>
      </c>
      <c r="E91" s="7">
        <v>2231</v>
      </c>
      <c r="G91" s="84" t="s">
        <v>221</v>
      </c>
      <c r="H91" s="85">
        <f t="shared" si="2"/>
        <v>0.60737979618357163</v>
      </c>
      <c r="I91" s="85"/>
      <c r="J91" s="85">
        <f t="shared" si="3"/>
        <v>7.6294371110047193E-2</v>
      </c>
      <c r="K91" s="7">
        <v>29242</v>
      </c>
    </row>
    <row r="92" spans="1:11" x14ac:dyDescent="0.2">
      <c r="A92" s="6" t="s">
        <v>222</v>
      </c>
      <c r="B92" s="8">
        <v>30874</v>
      </c>
      <c r="C92" s="8">
        <v>18161</v>
      </c>
      <c r="D92" s="8" t="s">
        <v>427</v>
      </c>
      <c r="E92" s="8">
        <v>2273</v>
      </c>
      <c r="G92" s="84" t="s">
        <v>222</v>
      </c>
      <c r="H92" s="85">
        <f t="shared" si="2"/>
        <v>0.58822957828593636</v>
      </c>
      <c r="I92" s="85"/>
      <c r="J92" s="85">
        <f t="shared" si="3"/>
        <v>7.3621817710695078E-2</v>
      </c>
      <c r="K92" s="8">
        <v>30874</v>
      </c>
    </row>
    <row r="93" spans="1:11" x14ac:dyDescent="0.2">
      <c r="A93" s="6" t="s">
        <v>223</v>
      </c>
      <c r="B93" s="7">
        <v>32430</v>
      </c>
      <c r="C93" s="7">
        <v>18704</v>
      </c>
      <c r="D93" s="7" t="s">
        <v>427</v>
      </c>
      <c r="E93" s="7">
        <v>2603</v>
      </c>
      <c r="G93" s="84" t="s">
        <v>223</v>
      </c>
      <c r="H93" s="85">
        <f t="shared" si="2"/>
        <v>0.576749922910885</v>
      </c>
      <c r="I93" s="85"/>
      <c r="J93" s="85">
        <f t="shared" si="3"/>
        <v>8.0265186555658341E-2</v>
      </c>
      <c r="K93" s="7">
        <v>32430</v>
      </c>
    </row>
    <row r="94" spans="1:11" x14ac:dyDescent="0.2">
      <c r="A94" s="6" t="s">
        <v>224</v>
      </c>
      <c r="B94" s="8">
        <v>33299</v>
      </c>
      <c r="C94" s="8">
        <v>19325</v>
      </c>
      <c r="D94" s="8" t="s">
        <v>427</v>
      </c>
      <c r="E94" s="8">
        <v>2425</v>
      </c>
      <c r="G94" s="84" t="s">
        <v>224</v>
      </c>
      <c r="H94" s="85">
        <f t="shared" si="2"/>
        <v>0.58034775819093665</v>
      </c>
      <c r="I94" s="85"/>
      <c r="J94" s="85">
        <f t="shared" si="3"/>
        <v>7.282500976005285E-2</v>
      </c>
      <c r="K94" s="8">
        <v>33299</v>
      </c>
    </row>
    <row r="95" spans="1:11" x14ac:dyDescent="0.2">
      <c r="A95" s="6" t="s">
        <v>225</v>
      </c>
      <c r="B95" s="7">
        <v>34523</v>
      </c>
      <c r="C95" s="7">
        <v>19892</v>
      </c>
      <c r="D95" s="7" t="s">
        <v>427</v>
      </c>
      <c r="E95" s="7">
        <v>2618</v>
      </c>
      <c r="G95" s="84" t="s">
        <v>225</v>
      </c>
      <c r="H95" s="85">
        <f t="shared" si="2"/>
        <v>0.57619557975842195</v>
      </c>
      <c r="I95" s="85"/>
      <c r="J95" s="85">
        <f t="shared" si="3"/>
        <v>7.5833502302812619E-2</v>
      </c>
      <c r="K95" s="7">
        <v>34523</v>
      </c>
    </row>
    <row r="96" spans="1:11" x14ac:dyDescent="0.2">
      <c r="A96" s="6" t="s">
        <v>226</v>
      </c>
      <c r="B96" s="8">
        <v>36649</v>
      </c>
      <c r="C96" s="8">
        <v>20451</v>
      </c>
      <c r="D96" s="8" t="s">
        <v>427</v>
      </c>
      <c r="E96" s="8">
        <v>2902</v>
      </c>
      <c r="G96" s="84" t="s">
        <v>226</v>
      </c>
      <c r="H96" s="85">
        <f t="shared" si="2"/>
        <v>0.55802341127998034</v>
      </c>
      <c r="I96" s="85"/>
      <c r="J96" s="85">
        <f t="shared" si="3"/>
        <v>7.9183606646838933E-2</v>
      </c>
      <c r="K96" s="8">
        <v>36649</v>
      </c>
    </row>
    <row r="97" spans="1:11" x14ac:dyDescent="0.2">
      <c r="A97" s="6" t="s">
        <v>227</v>
      </c>
      <c r="B97" s="7">
        <v>38007</v>
      </c>
      <c r="C97" s="7">
        <v>21028</v>
      </c>
      <c r="D97" s="7" t="s">
        <v>427</v>
      </c>
      <c r="E97" s="7">
        <v>3048</v>
      </c>
      <c r="G97" s="84" t="s">
        <v>227</v>
      </c>
      <c r="H97" s="85">
        <f t="shared" si="2"/>
        <v>0.55326650353882179</v>
      </c>
      <c r="I97" s="85"/>
      <c r="J97" s="85">
        <f t="shared" si="3"/>
        <v>8.0195753413844814E-2</v>
      </c>
      <c r="K97" s="7">
        <v>38007</v>
      </c>
    </row>
    <row r="98" spans="1:11" x14ac:dyDescent="0.2">
      <c r="A98" s="6" t="s">
        <v>228</v>
      </c>
      <c r="B98" s="8">
        <v>39205</v>
      </c>
      <c r="C98" s="8">
        <v>21383</v>
      </c>
      <c r="D98" s="8" t="s">
        <v>427</v>
      </c>
      <c r="E98" s="8">
        <v>3445</v>
      </c>
      <c r="G98" s="84" t="s">
        <v>228</v>
      </c>
      <c r="H98" s="85">
        <f t="shared" si="2"/>
        <v>0.54541512562173189</v>
      </c>
      <c r="I98" s="85"/>
      <c r="J98" s="85">
        <f t="shared" si="3"/>
        <v>8.7871444968753987E-2</v>
      </c>
      <c r="K98" s="8">
        <v>39205</v>
      </c>
    </row>
    <row r="99" spans="1:11" x14ac:dyDescent="0.2">
      <c r="A99" s="6" t="s">
        <v>229</v>
      </c>
      <c r="B99" s="7">
        <v>40298</v>
      </c>
      <c r="C99" s="7">
        <v>21854</v>
      </c>
      <c r="D99" s="7" t="s">
        <v>427</v>
      </c>
      <c r="E99" s="7">
        <v>3638</v>
      </c>
      <c r="G99" s="84" t="s">
        <v>229</v>
      </c>
      <c r="H99" s="85">
        <f t="shared" si="2"/>
        <v>0.54230979204923324</v>
      </c>
      <c r="I99" s="85"/>
      <c r="J99" s="85">
        <f t="shared" si="3"/>
        <v>9.0277433123231929E-2</v>
      </c>
      <c r="K99" s="7">
        <v>40298</v>
      </c>
    </row>
    <row r="100" spans="1:11" x14ac:dyDescent="0.2">
      <c r="A100" s="6" t="s">
        <v>230</v>
      </c>
      <c r="B100" s="8">
        <v>42121</v>
      </c>
      <c r="C100" s="8">
        <v>22618</v>
      </c>
      <c r="D100" s="8" t="s">
        <v>427</v>
      </c>
      <c r="E100" s="8">
        <v>3731</v>
      </c>
      <c r="G100" s="84" t="s">
        <v>230</v>
      </c>
      <c r="H100" s="85">
        <f t="shared" si="2"/>
        <v>0.53697680491916144</v>
      </c>
      <c r="I100" s="85"/>
      <c r="J100" s="85">
        <f t="shared" si="3"/>
        <v>8.8578143918710384E-2</v>
      </c>
      <c r="K100" s="8">
        <v>42121</v>
      </c>
    </row>
    <row r="101" spans="1:11" x14ac:dyDescent="0.2">
      <c r="A101" s="6" t="s">
        <v>231</v>
      </c>
      <c r="B101" s="7">
        <v>44092</v>
      </c>
      <c r="C101" s="7">
        <v>23548</v>
      </c>
      <c r="D101" s="7" t="s">
        <v>427</v>
      </c>
      <c r="E101" s="7">
        <v>3696</v>
      </c>
      <c r="G101" s="84" t="s">
        <v>231</v>
      </c>
      <c r="H101" s="85">
        <f t="shared" si="2"/>
        <v>0.53406513653270438</v>
      </c>
      <c r="I101" s="85"/>
      <c r="J101" s="85">
        <f t="shared" si="3"/>
        <v>8.3824730109770484E-2</v>
      </c>
      <c r="K101" s="7">
        <v>44092</v>
      </c>
    </row>
    <row r="102" spans="1:11" x14ac:dyDescent="0.2">
      <c r="A102" s="6" t="s">
        <v>232</v>
      </c>
      <c r="B102" s="8">
        <v>45856</v>
      </c>
      <c r="C102" s="8">
        <v>24469</v>
      </c>
      <c r="D102" s="8" t="s">
        <v>427</v>
      </c>
      <c r="E102" s="8">
        <v>3979</v>
      </c>
      <c r="G102" s="84" t="s">
        <v>232</v>
      </c>
      <c r="H102" s="85">
        <f t="shared" si="2"/>
        <v>0.53360519888346125</v>
      </c>
      <c r="I102" s="85"/>
      <c r="J102" s="85">
        <f t="shared" si="3"/>
        <v>8.6771632937892529E-2</v>
      </c>
      <c r="K102" s="8">
        <v>45856</v>
      </c>
    </row>
    <row r="103" spans="1:11" x14ac:dyDescent="0.2">
      <c r="A103" s="6" t="s">
        <v>233</v>
      </c>
      <c r="B103" s="7">
        <v>47154</v>
      </c>
      <c r="C103" s="7">
        <v>25151</v>
      </c>
      <c r="D103" s="7" t="s">
        <v>427</v>
      </c>
      <c r="E103" s="7">
        <v>4044</v>
      </c>
      <c r="G103" s="84" t="s">
        <v>233</v>
      </c>
      <c r="H103" s="85">
        <f t="shared" si="2"/>
        <v>0.53337998897230354</v>
      </c>
      <c r="I103" s="85"/>
      <c r="J103" s="85">
        <f t="shared" si="3"/>
        <v>8.5761547270645125E-2</v>
      </c>
      <c r="K103" s="7">
        <v>47154</v>
      </c>
    </row>
    <row r="104" spans="1:11" x14ac:dyDescent="0.2">
      <c r="A104" s="6" t="s">
        <v>234</v>
      </c>
      <c r="B104" s="8">
        <v>48858</v>
      </c>
      <c r="C104" s="8">
        <v>25971</v>
      </c>
      <c r="D104" s="8" t="s">
        <v>427</v>
      </c>
      <c r="E104" s="8">
        <v>4253</v>
      </c>
      <c r="G104" s="84" t="s">
        <v>234</v>
      </c>
      <c r="H104" s="85">
        <f t="shared" si="2"/>
        <v>0.53156084980965246</v>
      </c>
      <c r="I104" s="85"/>
      <c r="J104" s="85">
        <f t="shared" si="3"/>
        <v>8.7048180441278808E-2</v>
      </c>
      <c r="K104" s="8">
        <v>48858</v>
      </c>
    </row>
    <row r="105" spans="1:11" x14ac:dyDescent="0.2">
      <c r="A105" s="6" t="s">
        <v>235</v>
      </c>
      <c r="B105" s="7">
        <v>50402</v>
      </c>
      <c r="C105" s="7">
        <v>27013</v>
      </c>
      <c r="D105" s="7" t="s">
        <v>427</v>
      </c>
      <c r="E105" s="7">
        <v>4383</v>
      </c>
      <c r="G105" s="84" t="s">
        <v>235</v>
      </c>
      <c r="H105" s="85">
        <f t="shared" si="2"/>
        <v>0.53595095432720918</v>
      </c>
      <c r="I105" s="85"/>
      <c r="J105" s="85">
        <f t="shared" si="3"/>
        <v>8.696083488750446E-2</v>
      </c>
      <c r="K105" s="7">
        <v>50402</v>
      </c>
    </row>
    <row r="106" spans="1:11" x14ac:dyDescent="0.2">
      <c r="A106" s="6" t="s">
        <v>236</v>
      </c>
      <c r="B106" s="8">
        <v>53904</v>
      </c>
      <c r="C106" s="8">
        <v>28230</v>
      </c>
      <c r="D106" s="8" t="s">
        <v>427</v>
      </c>
      <c r="E106" s="8">
        <v>4942</v>
      </c>
      <c r="G106" s="84" t="s">
        <v>236</v>
      </c>
      <c r="H106" s="85">
        <f t="shared" si="2"/>
        <v>0.52370881567230632</v>
      </c>
      <c r="I106" s="85"/>
      <c r="J106" s="85">
        <f t="shared" si="3"/>
        <v>9.1681507865835565E-2</v>
      </c>
      <c r="K106" s="8">
        <v>53904</v>
      </c>
    </row>
    <row r="107" spans="1:11" x14ac:dyDescent="0.2">
      <c r="A107" s="6" t="s">
        <v>237</v>
      </c>
      <c r="B107" s="7">
        <v>56698</v>
      </c>
      <c r="C107" s="7">
        <v>29725</v>
      </c>
      <c r="D107" s="7" t="s">
        <v>427</v>
      </c>
      <c r="E107" s="7">
        <v>5565</v>
      </c>
      <c r="G107" s="84" t="s">
        <v>237</v>
      </c>
      <c r="H107" s="85">
        <f t="shared" si="2"/>
        <v>0.52426893364845317</v>
      </c>
      <c r="I107" s="85"/>
      <c r="J107" s="85">
        <f t="shared" si="3"/>
        <v>9.8151610286077107E-2</v>
      </c>
      <c r="K107" s="7">
        <v>56698</v>
      </c>
    </row>
    <row r="108" spans="1:11" x14ac:dyDescent="0.2">
      <c r="A108" s="6" t="s">
        <v>238</v>
      </c>
      <c r="B108" s="8">
        <v>59717</v>
      </c>
      <c r="C108" s="8">
        <v>31262</v>
      </c>
      <c r="D108" s="8" t="s">
        <v>427</v>
      </c>
      <c r="E108" s="8">
        <v>6067</v>
      </c>
      <c r="G108" s="84" t="s">
        <v>238</v>
      </c>
      <c r="H108" s="85">
        <f t="shared" si="2"/>
        <v>0.5235025202203728</v>
      </c>
      <c r="I108" s="85"/>
      <c r="J108" s="85">
        <f t="shared" si="3"/>
        <v>0.10159586047524155</v>
      </c>
      <c r="K108" s="8">
        <v>59717</v>
      </c>
    </row>
    <row r="109" spans="1:11" x14ac:dyDescent="0.2">
      <c r="A109" s="6" t="s">
        <v>239</v>
      </c>
      <c r="B109" s="7">
        <v>62025</v>
      </c>
      <c r="C109" s="7">
        <v>32659</v>
      </c>
      <c r="D109" s="7" t="s">
        <v>427</v>
      </c>
      <c r="E109" s="7">
        <v>6466</v>
      </c>
      <c r="G109" s="84" t="s">
        <v>239</v>
      </c>
      <c r="H109" s="85">
        <f t="shared" si="2"/>
        <v>0.52654574768238616</v>
      </c>
      <c r="I109" s="85"/>
      <c r="J109" s="85">
        <f t="shared" si="3"/>
        <v>0.10424828698105602</v>
      </c>
      <c r="K109" s="7">
        <v>62025</v>
      </c>
    </row>
    <row r="110" spans="1:11" x14ac:dyDescent="0.2">
      <c r="A110" s="6" t="s">
        <v>240</v>
      </c>
      <c r="B110" s="8">
        <v>63624</v>
      </c>
      <c r="C110" s="8">
        <v>34170</v>
      </c>
      <c r="D110" s="8" t="s">
        <v>427</v>
      </c>
      <c r="E110" s="8">
        <v>6623</v>
      </c>
      <c r="G110" s="84" t="s">
        <v>240</v>
      </c>
      <c r="H110" s="85">
        <f t="shared" si="2"/>
        <v>0.53706148623161076</v>
      </c>
      <c r="I110" s="85"/>
      <c r="J110" s="85">
        <f t="shared" si="3"/>
        <v>0.1040959386395071</v>
      </c>
      <c r="K110" s="8">
        <v>63624</v>
      </c>
    </row>
    <row r="111" spans="1:11" x14ac:dyDescent="0.2">
      <c r="A111" s="6" t="s">
        <v>241</v>
      </c>
      <c r="B111" s="7">
        <v>65948</v>
      </c>
      <c r="C111" s="7">
        <v>35316</v>
      </c>
      <c r="D111" s="7" t="s">
        <v>427</v>
      </c>
      <c r="E111" s="7">
        <v>6765</v>
      </c>
      <c r="G111" s="84" t="s">
        <v>241</v>
      </c>
      <c r="H111" s="85">
        <f t="shared" si="2"/>
        <v>0.53551282828895497</v>
      </c>
      <c r="I111" s="85"/>
      <c r="J111" s="85">
        <f t="shared" si="3"/>
        <v>0.10258082125310851</v>
      </c>
      <c r="K111" s="7">
        <v>65948</v>
      </c>
    </row>
    <row r="112" spans="1:11" x14ac:dyDescent="0.2">
      <c r="A112" s="6" t="s">
        <v>242</v>
      </c>
      <c r="B112" s="8">
        <v>68066</v>
      </c>
      <c r="C112" s="8">
        <v>36056</v>
      </c>
      <c r="D112" s="8" t="s">
        <v>427</v>
      </c>
      <c r="E112" s="8">
        <v>6834</v>
      </c>
      <c r="G112" s="84" t="s">
        <v>242</v>
      </c>
      <c r="H112" s="85">
        <f t="shared" si="2"/>
        <v>0.52972115299856026</v>
      </c>
      <c r="I112" s="85"/>
      <c r="J112" s="85">
        <f t="shared" si="3"/>
        <v>0.10040255046572444</v>
      </c>
      <c r="K112" s="8">
        <v>68066</v>
      </c>
    </row>
    <row r="113" spans="1:11" x14ac:dyDescent="0.2">
      <c r="A113" s="6" t="s">
        <v>243</v>
      </c>
      <c r="B113" s="7">
        <v>69863</v>
      </c>
      <c r="C113" s="7">
        <v>36534</v>
      </c>
      <c r="D113" s="7" t="s">
        <v>427</v>
      </c>
      <c r="E113" s="7">
        <v>6810</v>
      </c>
      <c r="G113" s="84" t="s">
        <v>243</v>
      </c>
      <c r="H113" s="85">
        <f t="shared" si="2"/>
        <v>0.52293774959563721</v>
      </c>
      <c r="I113" s="85"/>
      <c r="J113" s="85">
        <f t="shared" si="3"/>
        <v>9.7476489701272484E-2</v>
      </c>
      <c r="K113" s="7">
        <v>69863</v>
      </c>
    </row>
    <row r="114" spans="1:11" x14ac:dyDescent="0.2">
      <c r="A114" s="6" t="s">
        <v>244</v>
      </c>
      <c r="B114" s="8">
        <v>71249</v>
      </c>
      <c r="C114" s="8">
        <v>37068</v>
      </c>
      <c r="D114" s="8" t="s">
        <v>427</v>
      </c>
      <c r="E114" s="8">
        <v>7512</v>
      </c>
      <c r="G114" s="84" t="s">
        <v>244</v>
      </c>
      <c r="H114" s="85">
        <f t="shared" si="2"/>
        <v>0.52025993347275046</v>
      </c>
      <c r="I114" s="85"/>
      <c r="J114" s="85">
        <f t="shared" si="3"/>
        <v>0.10543305870959592</v>
      </c>
      <c r="K114" s="8">
        <v>71249</v>
      </c>
    </row>
    <row r="115" spans="1:11" x14ac:dyDescent="0.2">
      <c r="A115" s="9" t="s">
        <v>245</v>
      </c>
      <c r="B115" s="7">
        <v>73221</v>
      </c>
      <c r="C115" s="7">
        <v>37883</v>
      </c>
      <c r="D115" s="7" t="s">
        <v>427</v>
      </c>
      <c r="E115" s="7">
        <v>7774</v>
      </c>
      <c r="G115" s="86" t="s">
        <v>245</v>
      </c>
      <c r="H115" s="85">
        <f t="shared" si="2"/>
        <v>0.51737889403313253</v>
      </c>
      <c r="I115" s="85"/>
      <c r="J115" s="85">
        <f t="shared" si="3"/>
        <v>0.10617172669043035</v>
      </c>
      <c r="K115" s="7">
        <v>73221</v>
      </c>
    </row>
    <row r="116" spans="1:11" x14ac:dyDescent="0.2">
      <c r="A116" t="s">
        <v>246</v>
      </c>
      <c r="B116" s="8">
        <v>75507</v>
      </c>
      <c r="C116" s="8">
        <v>38565</v>
      </c>
      <c r="D116" s="8" t="s">
        <v>427</v>
      </c>
      <c r="E116" s="8">
        <v>7970</v>
      </c>
      <c r="G116" s="87" t="s">
        <v>246</v>
      </c>
      <c r="H116" s="85">
        <f t="shared" si="2"/>
        <v>0.51074734792800669</v>
      </c>
      <c r="I116" s="85"/>
      <c r="J116" s="85">
        <f t="shared" si="3"/>
        <v>0.10555312752460037</v>
      </c>
      <c r="K116" s="8">
        <v>75507</v>
      </c>
    </row>
    <row r="117" spans="1:11" x14ac:dyDescent="0.2">
      <c r="A117" t="s">
        <v>247</v>
      </c>
      <c r="B117" s="7">
        <v>77381</v>
      </c>
      <c r="C117" s="7">
        <v>39175</v>
      </c>
      <c r="D117" s="7" t="s">
        <v>427</v>
      </c>
      <c r="E117" s="7">
        <v>8636</v>
      </c>
      <c r="G117" s="87" t="s">
        <v>247</v>
      </c>
      <c r="H117" s="85">
        <f t="shared" si="2"/>
        <v>0.50626122691616804</v>
      </c>
      <c r="I117" s="85"/>
      <c r="J117" s="85">
        <f t="shared" si="3"/>
        <v>0.1116036236285393</v>
      </c>
      <c r="K117" s="7">
        <v>77381</v>
      </c>
    </row>
    <row r="118" spans="1:11" x14ac:dyDescent="0.2">
      <c r="A118" t="s">
        <v>248</v>
      </c>
      <c r="B118" s="8">
        <v>78901</v>
      </c>
      <c r="C118" s="8">
        <v>39625</v>
      </c>
      <c r="D118" s="8" t="s">
        <v>427</v>
      </c>
      <c r="E118" s="8">
        <v>8694</v>
      </c>
      <c r="G118" s="87" t="s">
        <v>248</v>
      </c>
      <c r="H118" s="85">
        <f t="shared" si="2"/>
        <v>0.50221163229870347</v>
      </c>
      <c r="I118" s="85"/>
      <c r="J118" s="85">
        <f t="shared" si="3"/>
        <v>0.11018871750674897</v>
      </c>
      <c r="K118" s="8">
        <v>78901</v>
      </c>
    </row>
    <row r="119" spans="1:11" x14ac:dyDescent="0.2">
      <c r="A119" t="s">
        <v>249</v>
      </c>
      <c r="B119" s="7">
        <v>80348</v>
      </c>
      <c r="C119" s="7">
        <v>39950</v>
      </c>
      <c r="D119" s="7" t="s">
        <v>427</v>
      </c>
      <c r="E119" s="7">
        <v>8903</v>
      </c>
      <c r="G119" s="87" t="s">
        <v>249</v>
      </c>
      <c r="H119" s="85">
        <f t="shared" si="2"/>
        <v>0.49721212724647784</v>
      </c>
      <c r="I119" s="85"/>
      <c r="J119" s="85">
        <f t="shared" si="3"/>
        <v>0.1108054960919998</v>
      </c>
      <c r="K119" s="7">
        <v>80348</v>
      </c>
    </row>
    <row r="120" spans="1:11" x14ac:dyDescent="0.2">
      <c r="A120" t="s">
        <v>250</v>
      </c>
      <c r="B120" s="8">
        <v>82582</v>
      </c>
      <c r="C120" s="8">
        <v>40437</v>
      </c>
      <c r="D120" s="8" t="s">
        <v>427</v>
      </c>
      <c r="E120" s="8">
        <v>8963</v>
      </c>
      <c r="G120" s="87" t="s">
        <v>250</v>
      </c>
      <c r="H120" s="85">
        <f t="shared" si="2"/>
        <v>0.4896587634109128</v>
      </c>
      <c r="I120" s="85"/>
      <c r="J120" s="85">
        <f t="shared" si="3"/>
        <v>0.1085345474800804</v>
      </c>
      <c r="K120" s="8">
        <v>82582</v>
      </c>
    </row>
    <row r="121" spans="1:11" x14ac:dyDescent="0.2">
      <c r="A121" t="s">
        <v>251</v>
      </c>
      <c r="B121" s="7">
        <v>85542</v>
      </c>
      <c r="C121" s="7">
        <v>41502</v>
      </c>
      <c r="D121" s="7" t="s">
        <v>427</v>
      </c>
      <c r="E121" s="7">
        <v>9159</v>
      </c>
      <c r="G121" s="87" t="s">
        <v>251</v>
      </c>
      <c r="H121" s="85">
        <f t="shared" si="2"/>
        <v>0.48516518201585185</v>
      </c>
      <c r="I121" s="85"/>
      <c r="J121" s="85">
        <f t="shared" si="3"/>
        <v>0.10707021112435997</v>
      </c>
      <c r="K121" s="7">
        <v>85542</v>
      </c>
    </row>
    <row r="122" spans="1:11" x14ac:dyDescent="0.2">
      <c r="A122" t="s">
        <v>252</v>
      </c>
      <c r="B122" s="8">
        <v>86316</v>
      </c>
      <c r="C122" s="8">
        <v>42144</v>
      </c>
      <c r="D122" s="8" t="s">
        <v>427</v>
      </c>
      <c r="E122" s="8">
        <v>9320</v>
      </c>
      <c r="G122" s="87" t="s">
        <v>252</v>
      </c>
      <c r="H122" s="85">
        <f t="shared" si="2"/>
        <v>0.48825246767690811</v>
      </c>
      <c r="I122" s="85"/>
      <c r="J122" s="85">
        <f t="shared" si="3"/>
        <v>0.10797534640159415</v>
      </c>
      <c r="K122" s="8">
        <v>86316</v>
      </c>
    </row>
    <row r="123" spans="1:11" x14ac:dyDescent="0.2">
      <c r="A123" t="s">
        <v>253</v>
      </c>
      <c r="B123" s="7">
        <v>88459</v>
      </c>
      <c r="C123" s="7">
        <v>43079</v>
      </c>
      <c r="D123" s="7" t="s">
        <v>427</v>
      </c>
      <c r="E123" s="7">
        <v>9198</v>
      </c>
      <c r="G123" s="87" t="s">
        <v>253</v>
      </c>
      <c r="H123" s="85">
        <f t="shared" si="2"/>
        <v>0.48699397460970617</v>
      </c>
      <c r="I123" s="85"/>
      <c r="J123" s="85">
        <f t="shared" si="3"/>
        <v>0.10398037508902429</v>
      </c>
      <c r="K123" s="7">
        <v>88459</v>
      </c>
    </row>
    <row r="124" spans="1:11" x14ac:dyDescent="0.2">
      <c r="A124" t="s">
        <v>254</v>
      </c>
      <c r="B124" s="8">
        <v>90734</v>
      </c>
      <c r="C124" s="8">
        <v>43775</v>
      </c>
      <c r="D124" s="8" t="s">
        <v>427</v>
      </c>
      <c r="E124" s="8">
        <v>9346</v>
      </c>
      <c r="G124" s="87" t="s">
        <v>254</v>
      </c>
      <c r="H124" s="85">
        <f t="shared" si="2"/>
        <v>0.48245420680230122</v>
      </c>
      <c r="I124" s="85"/>
      <c r="J124" s="85">
        <f t="shared" si="3"/>
        <v>0.10300438644829943</v>
      </c>
      <c r="K124" s="8">
        <v>90734</v>
      </c>
    </row>
    <row r="125" spans="1:11" x14ac:dyDescent="0.2">
      <c r="A125" t="s">
        <v>255</v>
      </c>
      <c r="B125" s="7">
        <v>91524</v>
      </c>
      <c r="C125" s="7">
        <v>44379</v>
      </c>
      <c r="D125" s="7" t="s">
        <v>427</v>
      </c>
      <c r="E125" s="7">
        <v>9840</v>
      </c>
      <c r="G125" s="87" t="s">
        <v>255</v>
      </c>
      <c r="H125" s="85">
        <f t="shared" si="2"/>
        <v>0.48488920938770158</v>
      </c>
      <c r="I125" s="85"/>
      <c r="J125" s="85">
        <f t="shared" si="3"/>
        <v>0.10751278353218828</v>
      </c>
      <c r="K125" s="7">
        <v>91524</v>
      </c>
    </row>
    <row r="126" spans="1:11" x14ac:dyDescent="0.2">
      <c r="A126" t="s">
        <v>256</v>
      </c>
      <c r="B126" s="8">
        <v>93419</v>
      </c>
      <c r="C126" s="8">
        <v>44960</v>
      </c>
      <c r="D126" s="8" t="s">
        <v>427</v>
      </c>
      <c r="E126" s="8">
        <v>9982</v>
      </c>
      <c r="G126" s="87" t="s">
        <v>256</v>
      </c>
      <c r="H126" s="85">
        <f t="shared" si="2"/>
        <v>0.48127254627003074</v>
      </c>
      <c r="I126" s="85"/>
      <c r="J126" s="85">
        <f t="shared" si="3"/>
        <v>0.10685192519722969</v>
      </c>
      <c r="K126" s="8">
        <v>93419</v>
      </c>
    </row>
    <row r="127" spans="1:11" x14ac:dyDescent="0.2">
      <c r="A127" t="s">
        <v>257</v>
      </c>
      <c r="B127" s="7">
        <v>94742</v>
      </c>
      <c r="C127" s="7">
        <v>45838</v>
      </c>
      <c r="D127" s="7" t="s">
        <v>427</v>
      </c>
      <c r="E127" s="7">
        <v>10041</v>
      </c>
      <c r="G127" s="87" t="s">
        <v>257</v>
      </c>
      <c r="H127" s="85">
        <f t="shared" si="2"/>
        <v>0.48381921428722213</v>
      </c>
      <c r="I127" s="85"/>
      <c r="J127" s="85">
        <f t="shared" si="3"/>
        <v>0.10598256317156066</v>
      </c>
      <c r="K127" s="7">
        <v>94742</v>
      </c>
    </row>
    <row r="128" spans="1:11" x14ac:dyDescent="0.2">
      <c r="A128" t="s">
        <v>258</v>
      </c>
      <c r="B128" s="8">
        <v>97959</v>
      </c>
      <c r="C128" s="8">
        <v>47041</v>
      </c>
      <c r="D128" s="8" t="s">
        <v>427</v>
      </c>
      <c r="E128" s="8">
        <v>9988</v>
      </c>
      <c r="G128" s="87" t="s">
        <v>258</v>
      </c>
      <c r="H128" s="85">
        <f t="shared" si="2"/>
        <v>0.48021110872916223</v>
      </c>
      <c r="I128" s="85"/>
      <c r="J128" s="85">
        <f t="shared" si="3"/>
        <v>0.10196102451025429</v>
      </c>
      <c r="K128" s="8">
        <v>97959</v>
      </c>
    </row>
    <row r="129" spans="1:11" x14ac:dyDescent="0.2">
      <c r="A129" t="s">
        <v>259</v>
      </c>
      <c r="B129" s="7">
        <v>98784</v>
      </c>
      <c r="C129" s="7">
        <v>47710</v>
      </c>
      <c r="D129" s="7" t="s">
        <v>427</v>
      </c>
      <c r="E129" s="7">
        <v>10148</v>
      </c>
      <c r="G129" s="87" t="s">
        <v>259</v>
      </c>
      <c r="H129" s="85">
        <f t="shared" si="2"/>
        <v>0.482972951085196</v>
      </c>
      <c r="I129" s="85"/>
      <c r="J129" s="85">
        <f t="shared" si="3"/>
        <v>0.10272918691286038</v>
      </c>
      <c r="K129" s="7">
        <v>98784</v>
      </c>
    </row>
    <row r="130" spans="1:11" x14ac:dyDescent="0.2">
      <c r="A130" t="s">
        <v>260</v>
      </c>
      <c r="B130" s="8">
        <v>103424</v>
      </c>
      <c r="C130" s="8">
        <v>48682</v>
      </c>
      <c r="D130" s="8" t="s">
        <v>427</v>
      </c>
      <c r="E130" s="8">
        <v>10358</v>
      </c>
      <c r="G130" s="87" t="s">
        <v>260</v>
      </c>
      <c r="H130" s="85">
        <f t="shared" si="2"/>
        <v>0.470703125</v>
      </c>
      <c r="I130" s="85"/>
      <c r="J130" s="85">
        <f t="shared" si="3"/>
        <v>0.1001508353960396</v>
      </c>
      <c r="K130" s="8">
        <v>103424</v>
      </c>
    </row>
    <row r="131" spans="1:11" x14ac:dyDescent="0.2">
      <c r="A131" t="s">
        <v>261</v>
      </c>
      <c r="B131" s="7">
        <v>105007</v>
      </c>
      <c r="C131" s="7">
        <v>49932</v>
      </c>
      <c r="D131" s="7" t="s">
        <v>427</v>
      </c>
      <c r="E131" s="7">
        <v>10810</v>
      </c>
      <c r="G131" s="87" t="s">
        <v>261</v>
      </c>
      <c r="H131" s="85">
        <f t="shared" si="2"/>
        <v>0.47551115639909719</v>
      </c>
      <c r="I131" s="85"/>
      <c r="J131" s="85">
        <f t="shared" si="3"/>
        <v>0.1029455179178531</v>
      </c>
      <c r="K131" s="7">
        <v>105007</v>
      </c>
    </row>
    <row r="132" spans="1:11" x14ac:dyDescent="0.2">
      <c r="A132" t="s">
        <v>262</v>
      </c>
      <c r="B132" s="8">
        <v>107213</v>
      </c>
      <c r="C132" s="8">
        <v>50484</v>
      </c>
      <c r="D132" s="8" t="s">
        <v>427</v>
      </c>
      <c r="E132" s="8">
        <v>11230</v>
      </c>
      <c r="G132" s="87" t="s">
        <v>262</v>
      </c>
      <c r="H132" s="85">
        <f t="shared" si="2"/>
        <v>0.47087573335323141</v>
      </c>
      <c r="I132" s="85"/>
      <c r="J132" s="85">
        <f t="shared" si="3"/>
        <v>0.10474476043017171</v>
      </c>
      <c r="K132" s="8">
        <v>107213</v>
      </c>
    </row>
    <row r="133" spans="1:11" x14ac:dyDescent="0.2">
      <c r="A133" t="s">
        <v>263</v>
      </c>
      <c r="B133" s="7">
        <v>108513</v>
      </c>
      <c r="C133" s="7">
        <v>51709</v>
      </c>
      <c r="D133" s="7" t="s">
        <v>427</v>
      </c>
      <c r="E133" s="7">
        <v>11435</v>
      </c>
      <c r="G133" s="87" t="s">
        <v>263</v>
      </c>
      <c r="H133" s="85">
        <f t="shared" si="2"/>
        <v>0.4765235501737119</v>
      </c>
      <c r="I133" s="85"/>
      <c r="J133" s="85">
        <f t="shared" si="3"/>
        <v>0.10537907900435893</v>
      </c>
      <c r="K133" s="7">
        <v>108513</v>
      </c>
    </row>
    <row r="134" spans="1:11" x14ac:dyDescent="0.2">
      <c r="A134" t="s">
        <v>264</v>
      </c>
      <c r="B134" s="8">
        <v>110330</v>
      </c>
      <c r="C134" s="8">
        <v>52711</v>
      </c>
      <c r="D134" s="8" t="s">
        <v>427</v>
      </c>
      <c r="E134" s="8">
        <v>12131</v>
      </c>
      <c r="G134" s="87" t="s">
        <v>264</v>
      </c>
      <c r="H134" s="85">
        <f t="shared" si="2"/>
        <v>0.477757636182362</v>
      </c>
      <c r="I134" s="85"/>
      <c r="J134" s="85">
        <f t="shared" si="3"/>
        <v>0.10995196229493338</v>
      </c>
      <c r="K134" s="8">
        <v>110330</v>
      </c>
    </row>
    <row r="135" spans="1:11" x14ac:dyDescent="0.2">
      <c r="A135" t="s">
        <v>265</v>
      </c>
      <c r="B135" s="7">
        <v>112166</v>
      </c>
      <c r="C135" s="7">
        <v>53471</v>
      </c>
      <c r="D135" s="7" t="s">
        <v>427</v>
      </c>
      <c r="E135" s="7">
        <v>12286</v>
      </c>
      <c r="G135" s="87" t="s">
        <v>265</v>
      </c>
      <c r="H135" s="85">
        <f t="shared" si="2"/>
        <v>0.47671308596187795</v>
      </c>
      <c r="I135" s="85"/>
      <c r="J135" s="85">
        <f t="shared" si="3"/>
        <v>0.10953408341208566</v>
      </c>
      <c r="K135" s="7">
        <v>112166</v>
      </c>
    </row>
    <row r="136" spans="1:11" x14ac:dyDescent="0.2">
      <c r="A136" t="s">
        <v>266</v>
      </c>
      <c r="B136" s="8">
        <v>115626</v>
      </c>
      <c r="C136" s="8">
        <v>54260</v>
      </c>
      <c r="D136" s="8" t="s">
        <v>427</v>
      </c>
      <c r="E136" s="8">
        <v>12567</v>
      </c>
      <c r="G136" s="87" t="s">
        <v>266</v>
      </c>
      <c r="H136" s="85">
        <f t="shared" si="2"/>
        <v>0.46927161711033849</v>
      </c>
      <c r="I136" s="85"/>
      <c r="J136" s="85">
        <f t="shared" si="3"/>
        <v>0.10868662757511287</v>
      </c>
      <c r="K136" s="8">
        <v>115626</v>
      </c>
    </row>
    <row r="137" spans="1:11" x14ac:dyDescent="0.2">
      <c r="A137" t="s">
        <v>267</v>
      </c>
      <c r="B137" s="7">
        <v>117982</v>
      </c>
      <c r="C137" s="7">
        <v>55104</v>
      </c>
      <c r="D137" s="7" t="s">
        <v>427</v>
      </c>
      <c r="E137" s="7">
        <v>13203</v>
      </c>
      <c r="G137" s="87" t="s">
        <v>267</v>
      </c>
      <c r="H137" s="85">
        <f t="shared" ref="H137:I200" si="4">C137/$B137</f>
        <v>0.4670542964180977</v>
      </c>
      <c r="I137" s="85"/>
      <c r="J137" s="85">
        <f t="shared" ref="J137:J200" si="5">E137/$B137</f>
        <v>0.11190690105270296</v>
      </c>
      <c r="K137" s="7">
        <v>117982</v>
      </c>
    </row>
    <row r="138" spans="1:11" x14ac:dyDescent="0.2">
      <c r="A138" t="s">
        <v>268</v>
      </c>
      <c r="B138" s="8">
        <v>121829</v>
      </c>
      <c r="C138" s="8">
        <v>56450</v>
      </c>
      <c r="D138" s="8" t="s">
        <v>427</v>
      </c>
      <c r="E138" s="8">
        <v>12992</v>
      </c>
      <c r="G138" s="87" t="s">
        <v>268</v>
      </c>
      <c r="H138" s="85">
        <f t="shared" si="4"/>
        <v>0.46335437375337563</v>
      </c>
      <c r="I138" s="85"/>
      <c r="J138" s="85">
        <f t="shared" si="5"/>
        <v>0.10664127588669364</v>
      </c>
      <c r="K138" s="8">
        <v>121829</v>
      </c>
    </row>
    <row r="139" spans="1:11" x14ac:dyDescent="0.2">
      <c r="A139" t="s">
        <v>269</v>
      </c>
      <c r="B139" s="7">
        <v>126800</v>
      </c>
      <c r="C139" s="7">
        <v>57854</v>
      </c>
      <c r="D139" s="7" t="s">
        <v>427</v>
      </c>
      <c r="E139" s="7">
        <v>13495</v>
      </c>
      <c r="G139" s="87" t="s">
        <v>269</v>
      </c>
      <c r="H139" s="85">
        <f t="shared" si="4"/>
        <v>0.45626182965299683</v>
      </c>
      <c r="I139" s="85"/>
      <c r="J139" s="85">
        <f t="shared" si="5"/>
        <v>0.10642744479495268</v>
      </c>
      <c r="K139" s="7">
        <v>126800</v>
      </c>
    </row>
    <row r="140" spans="1:11" x14ac:dyDescent="0.2">
      <c r="A140" t="s">
        <v>270</v>
      </c>
      <c r="B140" s="8">
        <v>129529</v>
      </c>
      <c r="C140" s="8">
        <v>59481</v>
      </c>
      <c r="D140" s="8" t="s">
        <v>427</v>
      </c>
      <c r="E140" s="8">
        <v>14143</v>
      </c>
      <c r="G140" s="87" t="s">
        <v>270</v>
      </c>
      <c r="H140" s="85">
        <f t="shared" si="4"/>
        <v>0.45920990666182865</v>
      </c>
      <c r="I140" s="85"/>
      <c r="J140" s="85">
        <f t="shared" si="5"/>
        <v>0.10918790386708768</v>
      </c>
      <c r="K140" s="8">
        <v>129529</v>
      </c>
    </row>
    <row r="141" spans="1:11" x14ac:dyDescent="0.2">
      <c r="A141" t="s">
        <v>271</v>
      </c>
      <c r="B141" s="7">
        <v>133105</v>
      </c>
      <c r="C141" s="7">
        <v>61119</v>
      </c>
      <c r="D141" s="7" t="s">
        <v>427</v>
      </c>
      <c r="E141" s="7">
        <v>14274</v>
      </c>
      <c r="G141" s="87" t="s">
        <v>271</v>
      </c>
      <c r="H141" s="85">
        <f t="shared" si="4"/>
        <v>0.45917884376995605</v>
      </c>
      <c r="I141" s="85"/>
      <c r="J141" s="85">
        <f t="shared" si="5"/>
        <v>0.10723864618158596</v>
      </c>
      <c r="K141" s="7">
        <v>133105</v>
      </c>
    </row>
    <row r="142" spans="1:11" x14ac:dyDescent="0.2">
      <c r="A142" t="s">
        <v>272</v>
      </c>
      <c r="B142" s="8">
        <v>136147</v>
      </c>
      <c r="C142" s="8">
        <v>62669</v>
      </c>
      <c r="D142" s="8" t="s">
        <v>427</v>
      </c>
      <c r="E142" s="8">
        <v>14934</v>
      </c>
      <c r="G142" s="87" t="s">
        <v>272</v>
      </c>
      <c r="H142" s="85">
        <f t="shared" si="4"/>
        <v>0.4603039361866218</v>
      </c>
      <c r="I142" s="85"/>
      <c r="J142" s="85">
        <f t="shared" si="5"/>
        <v>0.10969026126172446</v>
      </c>
      <c r="K142" s="8">
        <v>136147</v>
      </c>
    </row>
    <row r="143" spans="1:11" x14ac:dyDescent="0.2">
      <c r="A143" t="s">
        <v>273</v>
      </c>
      <c r="B143" s="7">
        <v>140831</v>
      </c>
      <c r="C143" s="7">
        <v>64621</v>
      </c>
      <c r="D143" s="7" t="s">
        <v>427</v>
      </c>
      <c r="E143" s="7">
        <v>15044</v>
      </c>
      <c r="G143" s="87" t="s">
        <v>273</v>
      </c>
      <c r="H143" s="85">
        <f t="shared" si="4"/>
        <v>0.45885493960846691</v>
      </c>
      <c r="I143" s="85"/>
      <c r="J143" s="85">
        <f t="shared" si="5"/>
        <v>0.10682307162485533</v>
      </c>
      <c r="K143" s="7">
        <v>140831</v>
      </c>
    </row>
    <row r="144" spans="1:11" x14ac:dyDescent="0.2">
      <c r="A144" t="s">
        <v>274</v>
      </c>
      <c r="B144" s="8">
        <v>145524</v>
      </c>
      <c r="C144" s="8">
        <v>66750</v>
      </c>
      <c r="D144" s="8" t="s">
        <v>427</v>
      </c>
      <c r="E144" s="8">
        <v>15702</v>
      </c>
      <c r="G144" s="87" t="s">
        <v>274</v>
      </c>
      <c r="H144" s="85">
        <f t="shared" si="4"/>
        <v>0.45868722684917951</v>
      </c>
      <c r="I144" s="85"/>
      <c r="J144" s="85">
        <f t="shared" si="5"/>
        <v>0.10789972787993733</v>
      </c>
      <c r="K144" s="8">
        <v>145524</v>
      </c>
    </row>
    <row r="145" spans="1:11" x14ac:dyDescent="0.2">
      <c r="A145" t="s">
        <v>275</v>
      </c>
      <c r="B145" s="7">
        <v>148564</v>
      </c>
      <c r="C145" s="7">
        <v>68381</v>
      </c>
      <c r="D145" s="7" t="s">
        <v>427</v>
      </c>
      <c r="E145" s="7">
        <v>15583</v>
      </c>
      <c r="G145" s="87" t="s">
        <v>275</v>
      </c>
      <c r="H145" s="85">
        <f t="shared" si="4"/>
        <v>0.4602797447564686</v>
      </c>
      <c r="I145" s="85"/>
      <c r="J145" s="85">
        <f t="shared" si="5"/>
        <v>0.10489082146415013</v>
      </c>
      <c r="K145" s="7">
        <v>148564</v>
      </c>
    </row>
    <row r="146" spans="1:11" x14ac:dyDescent="0.2">
      <c r="A146" t="s">
        <v>276</v>
      </c>
      <c r="B146" s="8">
        <v>151393</v>
      </c>
      <c r="C146" s="8">
        <v>70161</v>
      </c>
      <c r="D146" s="8" t="s">
        <v>427</v>
      </c>
      <c r="E146" s="8">
        <v>16131</v>
      </c>
      <c r="G146" s="87" t="s">
        <v>276</v>
      </c>
      <c r="H146" s="85">
        <f t="shared" si="4"/>
        <v>0.46343622228240405</v>
      </c>
      <c r="I146" s="85"/>
      <c r="J146" s="85">
        <f t="shared" si="5"/>
        <v>0.10655050101391741</v>
      </c>
      <c r="K146" s="8">
        <v>151393</v>
      </c>
    </row>
    <row r="147" spans="1:11" x14ac:dyDescent="0.2">
      <c r="A147" t="s">
        <v>277</v>
      </c>
      <c r="B147" s="7">
        <v>155573</v>
      </c>
      <c r="C147" s="7">
        <v>72002</v>
      </c>
      <c r="D147" s="7" t="s">
        <v>427</v>
      </c>
      <c r="E147" s="7">
        <v>16096</v>
      </c>
      <c r="G147" s="87" t="s">
        <v>277</v>
      </c>
      <c r="H147" s="85">
        <f t="shared" si="4"/>
        <v>0.46281809825612413</v>
      </c>
      <c r="I147" s="85"/>
      <c r="J147" s="85">
        <f t="shared" si="5"/>
        <v>0.10346268311339371</v>
      </c>
      <c r="K147" s="7">
        <v>155573</v>
      </c>
    </row>
    <row r="148" spans="1:11" x14ac:dyDescent="0.2">
      <c r="A148" t="s">
        <v>278</v>
      </c>
      <c r="B148" s="8">
        <v>158994</v>
      </c>
      <c r="C148" s="8">
        <v>74286</v>
      </c>
      <c r="D148" s="8" t="s">
        <v>427</v>
      </c>
      <c r="E148" s="8">
        <v>16445</v>
      </c>
      <c r="G148" s="87" t="s">
        <v>278</v>
      </c>
      <c r="H148" s="85">
        <f t="shared" si="4"/>
        <v>0.46722517830861543</v>
      </c>
      <c r="I148" s="85"/>
      <c r="J148" s="85">
        <f t="shared" si="5"/>
        <v>0.10343157603431576</v>
      </c>
      <c r="K148" s="8">
        <v>158994</v>
      </c>
    </row>
    <row r="149" spans="1:11" x14ac:dyDescent="0.2">
      <c r="A149" t="s">
        <v>279</v>
      </c>
      <c r="B149" s="7">
        <v>162181</v>
      </c>
      <c r="C149" s="7">
        <v>76337</v>
      </c>
      <c r="D149" s="7" t="s">
        <v>427</v>
      </c>
      <c r="E149" s="7">
        <v>16787</v>
      </c>
      <c r="G149" s="87" t="s">
        <v>279</v>
      </c>
      <c r="H149" s="85">
        <f t="shared" si="4"/>
        <v>0.47069015482701426</v>
      </c>
      <c r="I149" s="85"/>
      <c r="J149" s="85">
        <f t="shared" si="5"/>
        <v>0.10350780917616736</v>
      </c>
      <c r="K149" s="7">
        <v>162181</v>
      </c>
    </row>
    <row r="150" spans="1:11" x14ac:dyDescent="0.2">
      <c r="A150" t="s">
        <v>280</v>
      </c>
      <c r="B150" s="8">
        <v>166693</v>
      </c>
      <c r="C150" s="8">
        <v>78196</v>
      </c>
      <c r="D150" s="8" t="s">
        <v>427</v>
      </c>
      <c r="E150" s="8">
        <v>17127</v>
      </c>
      <c r="G150" s="87" t="s">
        <v>280</v>
      </c>
      <c r="H150" s="85">
        <f t="shared" si="4"/>
        <v>0.46910188190265939</v>
      </c>
      <c r="I150" s="85"/>
      <c r="J150" s="85">
        <f t="shared" si="5"/>
        <v>0.1027457661689453</v>
      </c>
      <c r="K150" s="8">
        <v>166693</v>
      </c>
    </row>
    <row r="151" spans="1:11" x14ac:dyDescent="0.2">
      <c r="A151" t="s">
        <v>281</v>
      </c>
      <c r="B151" s="7">
        <v>169806</v>
      </c>
      <c r="C151" s="7">
        <v>79530</v>
      </c>
      <c r="D151" s="7" t="s">
        <v>427</v>
      </c>
      <c r="E151" s="7">
        <v>17099</v>
      </c>
      <c r="G151" s="87" t="s">
        <v>281</v>
      </c>
      <c r="H151" s="85">
        <f t="shared" si="4"/>
        <v>0.46835800855093462</v>
      </c>
      <c r="I151" s="85"/>
      <c r="J151" s="85">
        <f t="shared" si="5"/>
        <v>0.1006972662921216</v>
      </c>
      <c r="K151" s="7">
        <v>169806</v>
      </c>
    </row>
    <row r="152" spans="1:11" x14ac:dyDescent="0.2">
      <c r="A152" t="s">
        <v>282</v>
      </c>
      <c r="B152" s="8">
        <v>170251</v>
      </c>
      <c r="C152" s="8">
        <v>80408</v>
      </c>
      <c r="D152" s="8" t="s">
        <v>427</v>
      </c>
      <c r="E152" s="8">
        <v>16959</v>
      </c>
      <c r="G152" s="87" t="s">
        <v>282</v>
      </c>
      <c r="H152" s="85">
        <f t="shared" si="4"/>
        <v>0.47229091165396975</v>
      </c>
      <c r="I152" s="85"/>
      <c r="J152" s="85">
        <f t="shared" si="5"/>
        <v>9.9611749710721231E-2</v>
      </c>
      <c r="K152" s="8">
        <v>170251</v>
      </c>
    </row>
    <row r="153" spans="1:11" x14ac:dyDescent="0.2">
      <c r="A153" t="s">
        <v>283</v>
      </c>
      <c r="B153" s="7">
        <v>173302</v>
      </c>
      <c r="C153" s="7">
        <v>81768</v>
      </c>
      <c r="D153" s="7" t="s">
        <v>427</v>
      </c>
      <c r="E153" s="7">
        <v>17830</v>
      </c>
      <c r="G153" s="87" t="s">
        <v>283</v>
      </c>
      <c r="H153" s="85">
        <f t="shared" si="4"/>
        <v>0.47182375275530575</v>
      </c>
      <c r="I153" s="85"/>
      <c r="J153" s="85">
        <f t="shared" si="5"/>
        <v>0.10288398287382719</v>
      </c>
      <c r="K153" s="7">
        <v>173302</v>
      </c>
    </row>
    <row r="154" spans="1:11" x14ac:dyDescent="0.2">
      <c r="A154" t="s">
        <v>284</v>
      </c>
      <c r="B154" s="8">
        <v>175408</v>
      </c>
      <c r="C154" s="8">
        <v>83073</v>
      </c>
      <c r="D154" s="8" t="s">
        <v>427</v>
      </c>
      <c r="E154" s="8">
        <v>18785</v>
      </c>
      <c r="G154" s="87" t="s">
        <v>284</v>
      </c>
      <c r="H154" s="85">
        <f t="shared" si="4"/>
        <v>0.47359869561251483</v>
      </c>
      <c r="I154" s="85"/>
      <c r="J154" s="85">
        <f t="shared" si="5"/>
        <v>0.10709317705007754</v>
      </c>
      <c r="K154" s="8">
        <v>175408</v>
      </c>
    </row>
    <row r="155" spans="1:11" x14ac:dyDescent="0.2">
      <c r="A155" t="s">
        <v>285</v>
      </c>
      <c r="B155" s="7">
        <v>177054</v>
      </c>
      <c r="C155" s="7">
        <v>84502</v>
      </c>
      <c r="D155" s="7" t="s">
        <v>427</v>
      </c>
      <c r="E155" s="7">
        <v>19461</v>
      </c>
      <c r="G155" s="87" t="s">
        <v>285</v>
      </c>
      <c r="H155" s="85">
        <f t="shared" si="4"/>
        <v>0.47726682255131203</v>
      </c>
      <c r="I155" s="85"/>
      <c r="J155" s="85">
        <f t="shared" si="5"/>
        <v>0.10991561896370598</v>
      </c>
      <c r="K155" s="7">
        <v>177054</v>
      </c>
    </row>
    <row r="156" spans="1:11" x14ac:dyDescent="0.2">
      <c r="A156" t="s">
        <v>286</v>
      </c>
      <c r="B156" s="8">
        <v>179700</v>
      </c>
      <c r="C156" s="8">
        <v>85702</v>
      </c>
      <c r="D156" s="8" t="s">
        <v>427</v>
      </c>
      <c r="E156" s="8">
        <v>19858</v>
      </c>
      <c r="G156" s="87" t="s">
        <v>286</v>
      </c>
      <c r="H156" s="85">
        <f t="shared" si="4"/>
        <v>0.47691708402893712</v>
      </c>
      <c r="I156" s="85"/>
      <c r="J156" s="85">
        <f t="shared" si="5"/>
        <v>0.11050639955481358</v>
      </c>
      <c r="K156" s="8">
        <v>179700</v>
      </c>
    </row>
    <row r="157" spans="1:11" x14ac:dyDescent="0.2">
      <c r="A157" t="s">
        <v>287</v>
      </c>
      <c r="B157" s="7">
        <v>181341</v>
      </c>
      <c r="C157" s="7">
        <v>86515</v>
      </c>
      <c r="D157" s="7" t="s">
        <v>427</v>
      </c>
      <c r="E157" s="7">
        <v>19853</v>
      </c>
      <c r="G157" s="87" t="s">
        <v>287</v>
      </c>
      <c r="H157" s="85">
        <f t="shared" si="4"/>
        <v>0.477084608555153</v>
      </c>
      <c r="I157" s="85"/>
      <c r="J157" s="85">
        <f t="shared" si="5"/>
        <v>0.10947882718193899</v>
      </c>
      <c r="K157" s="7">
        <v>181341</v>
      </c>
    </row>
    <row r="158" spans="1:11" x14ac:dyDescent="0.2">
      <c r="A158" t="s">
        <v>288</v>
      </c>
      <c r="B158" s="8">
        <v>181762</v>
      </c>
      <c r="C158" s="8">
        <v>86317</v>
      </c>
      <c r="D158" s="8" t="s">
        <v>427</v>
      </c>
      <c r="E158" s="8">
        <v>19310</v>
      </c>
      <c r="G158" s="87" t="s">
        <v>288</v>
      </c>
      <c r="H158" s="85">
        <f t="shared" si="4"/>
        <v>0.47489024108449512</v>
      </c>
      <c r="I158" s="85"/>
      <c r="J158" s="85">
        <f t="shared" si="5"/>
        <v>0.10623782748869401</v>
      </c>
      <c r="K158" s="8">
        <v>181762</v>
      </c>
    </row>
    <row r="159" spans="1:11" x14ac:dyDescent="0.2">
      <c r="A159" t="s">
        <v>289</v>
      </c>
      <c r="B159" s="7">
        <v>182216</v>
      </c>
      <c r="C159" s="7">
        <v>86469</v>
      </c>
      <c r="D159" s="7" t="s">
        <v>427</v>
      </c>
      <c r="E159" s="7">
        <v>19921</v>
      </c>
      <c r="G159" s="87" t="s">
        <v>289</v>
      </c>
      <c r="H159" s="85">
        <f t="shared" si="4"/>
        <v>0.47454120384598497</v>
      </c>
      <c r="I159" s="85"/>
      <c r="J159" s="85">
        <f t="shared" si="5"/>
        <v>0.10932629406857795</v>
      </c>
      <c r="K159" s="7">
        <v>182216</v>
      </c>
    </row>
    <row r="160" spans="1:11" x14ac:dyDescent="0.2">
      <c r="A160" t="s">
        <v>290</v>
      </c>
      <c r="B160" s="8">
        <v>185259</v>
      </c>
      <c r="C160" s="8">
        <v>87251</v>
      </c>
      <c r="D160" s="8" t="s">
        <v>427</v>
      </c>
      <c r="E160" s="8">
        <v>19977</v>
      </c>
      <c r="G160" s="87" t="s">
        <v>290</v>
      </c>
      <c r="H160" s="85">
        <f t="shared" si="4"/>
        <v>0.47096767228582687</v>
      </c>
      <c r="I160" s="85"/>
      <c r="J160" s="85">
        <f t="shared" si="5"/>
        <v>0.10783281783880945</v>
      </c>
      <c r="K160" s="8">
        <v>185259</v>
      </c>
    </row>
    <row r="161" spans="1:11" x14ac:dyDescent="0.2">
      <c r="A161" t="s">
        <v>291</v>
      </c>
      <c r="B161" s="7">
        <v>189690</v>
      </c>
      <c r="C161" s="7">
        <v>87667</v>
      </c>
      <c r="D161" s="7" t="s">
        <v>427</v>
      </c>
      <c r="E161" s="7">
        <v>20026</v>
      </c>
      <c r="G161" s="87" t="s">
        <v>291</v>
      </c>
      <c r="H161" s="85">
        <f t="shared" si="4"/>
        <v>0.46215931256260212</v>
      </c>
      <c r="I161" s="85"/>
      <c r="J161" s="85">
        <f t="shared" si="5"/>
        <v>0.10557224945964469</v>
      </c>
      <c r="K161" s="7">
        <v>189690</v>
      </c>
    </row>
    <row r="162" spans="1:11" x14ac:dyDescent="0.2">
      <c r="A162" t="s">
        <v>292</v>
      </c>
      <c r="B162" s="8">
        <v>190122</v>
      </c>
      <c r="C162" s="8">
        <v>88852</v>
      </c>
      <c r="D162" s="8" t="s">
        <v>427</v>
      </c>
      <c r="E162" s="8">
        <v>19610</v>
      </c>
      <c r="G162" s="87" t="s">
        <v>292</v>
      </c>
      <c r="H162" s="85">
        <f t="shared" si="4"/>
        <v>0.46734202249082168</v>
      </c>
      <c r="I162" s="85"/>
      <c r="J162" s="85">
        <f t="shared" si="5"/>
        <v>0.10314429681993667</v>
      </c>
      <c r="K162" s="8">
        <v>190122</v>
      </c>
    </row>
    <row r="163" spans="1:11" x14ac:dyDescent="0.2">
      <c r="A163" t="s">
        <v>293</v>
      </c>
      <c r="B163" s="7">
        <v>193481</v>
      </c>
      <c r="C163" s="7">
        <v>89851</v>
      </c>
      <c r="D163" s="7" t="s">
        <v>427</v>
      </c>
      <c r="E163" s="7">
        <v>20055</v>
      </c>
      <c r="G163" s="87" t="s">
        <v>293</v>
      </c>
      <c r="H163" s="85">
        <f t="shared" si="4"/>
        <v>0.46439185242995434</v>
      </c>
      <c r="I163" s="85"/>
      <c r="J163" s="85">
        <f t="shared" si="5"/>
        <v>0.10365358872447424</v>
      </c>
      <c r="K163" s="7">
        <v>193481</v>
      </c>
    </row>
    <row r="164" spans="1:11" x14ac:dyDescent="0.2">
      <c r="A164" t="s">
        <v>294</v>
      </c>
      <c r="B164" s="8">
        <v>195866</v>
      </c>
      <c r="C164" s="8">
        <v>90956</v>
      </c>
      <c r="D164" s="8" t="s">
        <v>427</v>
      </c>
      <c r="E164" s="8">
        <v>21167</v>
      </c>
      <c r="G164" s="87" t="s">
        <v>294</v>
      </c>
      <c r="H164" s="85">
        <f t="shared" si="4"/>
        <v>0.46437870789213032</v>
      </c>
      <c r="I164" s="85"/>
      <c r="J164" s="85">
        <f t="shared" si="5"/>
        <v>0.1080687817181134</v>
      </c>
      <c r="K164" s="8">
        <v>195866</v>
      </c>
    </row>
    <row r="165" spans="1:11" x14ac:dyDescent="0.2">
      <c r="A165" t="s">
        <v>295</v>
      </c>
      <c r="B165" s="7">
        <v>198814</v>
      </c>
      <c r="C165" s="7">
        <v>91426</v>
      </c>
      <c r="D165" s="7" t="s">
        <v>427</v>
      </c>
      <c r="E165" s="7">
        <v>20948</v>
      </c>
      <c r="G165" s="87" t="s">
        <v>295</v>
      </c>
      <c r="H165" s="85">
        <f t="shared" si="4"/>
        <v>0.45985695172372165</v>
      </c>
      <c r="I165" s="85"/>
      <c r="J165" s="85">
        <f t="shared" si="5"/>
        <v>0.10536481334312472</v>
      </c>
      <c r="K165" s="7">
        <v>198814</v>
      </c>
    </row>
    <row r="166" spans="1:11" x14ac:dyDescent="0.2">
      <c r="A166" t="s">
        <v>296</v>
      </c>
      <c r="B166" s="8">
        <v>200550</v>
      </c>
      <c r="C166" s="8">
        <v>91461</v>
      </c>
      <c r="D166" s="8" t="s">
        <v>427</v>
      </c>
      <c r="E166" s="8">
        <v>21026</v>
      </c>
      <c r="G166" s="87" t="s">
        <v>296</v>
      </c>
      <c r="H166" s="85">
        <f t="shared" si="4"/>
        <v>0.45605086013462975</v>
      </c>
      <c r="I166" s="85"/>
      <c r="J166" s="85">
        <f t="shared" si="5"/>
        <v>0.10484168536524557</v>
      </c>
      <c r="K166" s="8">
        <v>200550</v>
      </c>
    </row>
    <row r="167" spans="1:11" x14ac:dyDescent="0.2">
      <c r="A167" t="s">
        <v>297</v>
      </c>
      <c r="B167" s="7">
        <v>202863</v>
      </c>
      <c r="C167" s="7">
        <v>93024</v>
      </c>
      <c r="D167" s="7" t="s">
        <v>427</v>
      </c>
      <c r="E167" s="7">
        <v>21999</v>
      </c>
      <c r="G167" s="87" t="s">
        <v>297</v>
      </c>
      <c r="H167" s="85">
        <f t="shared" si="4"/>
        <v>0.45855577409384657</v>
      </c>
      <c r="I167" s="85"/>
      <c r="J167" s="85">
        <f t="shared" si="5"/>
        <v>0.10844264355747475</v>
      </c>
      <c r="K167" s="7">
        <v>202863</v>
      </c>
    </row>
    <row r="168" spans="1:11" x14ac:dyDescent="0.2">
      <c r="A168" t="s">
        <v>298</v>
      </c>
      <c r="B168" s="8">
        <v>207259</v>
      </c>
      <c r="C168" s="8">
        <v>94125</v>
      </c>
      <c r="D168" s="8" t="s">
        <v>427</v>
      </c>
      <c r="E168" s="8">
        <v>22366</v>
      </c>
      <c r="G168" s="87" t="s">
        <v>298</v>
      </c>
      <c r="H168" s="85">
        <f t="shared" si="4"/>
        <v>0.45414191904814749</v>
      </c>
      <c r="I168" s="85"/>
      <c r="J168" s="85">
        <f t="shared" si="5"/>
        <v>0.10791328723963736</v>
      </c>
      <c r="K168" s="8">
        <v>207259</v>
      </c>
    </row>
    <row r="169" spans="1:11" x14ac:dyDescent="0.2">
      <c r="A169" t="s">
        <v>299</v>
      </c>
      <c r="B169" s="7">
        <v>208283</v>
      </c>
      <c r="C169" s="7">
        <v>94982</v>
      </c>
      <c r="D169" s="7">
        <v>90839</v>
      </c>
      <c r="E169" s="7">
        <v>22462</v>
      </c>
      <c r="G169" s="87" t="s">
        <v>299</v>
      </c>
      <c r="H169" s="85">
        <f t="shared" si="4"/>
        <v>0.45602377534412314</v>
      </c>
      <c r="I169" s="85">
        <f t="shared" si="4"/>
        <v>0.4361325696288223</v>
      </c>
      <c r="J169" s="85">
        <f t="shared" si="5"/>
        <v>0.10784365502705454</v>
      </c>
      <c r="K169" s="7">
        <v>208283</v>
      </c>
    </row>
    <row r="170" spans="1:11" x14ac:dyDescent="0.2">
      <c r="A170" t="s">
        <v>300</v>
      </c>
      <c r="B170" s="8">
        <v>210739</v>
      </c>
      <c r="C170" s="8">
        <v>96207</v>
      </c>
      <c r="D170" s="8">
        <v>91007</v>
      </c>
      <c r="E170" s="8">
        <v>23525</v>
      </c>
      <c r="G170" s="87" t="s">
        <v>300</v>
      </c>
      <c r="H170" s="85">
        <f t="shared" si="4"/>
        <v>0.45652204860040146</v>
      </c>
      <c r="I170" s="85">
        <f t="shared" si="4"/>
        <v>0.43184697659189802</v>
      </c>
      <c r="J170" s="85">
        <f t="shared" si="5"/>
        <v>0.11163097480770053</v>
      </c>
      <c r="K170" s="8">
        <v>210739</v>
      </c>
    </row>
    <row r="171" spans="1:11" x14ac:dyDescent="0.2">
      <c r="A171" t="s">
        <v>301</v>
      </c>
      <c r="B171" s="7">
        <v>214461</v>
      </c>
      <c r="C171" s="7">
        <v>97087</v>
      </c>
      <c r="D171" s="7">
        <v>93872</v>
      </c>
      <c r="E171" s="7">
        <v>23502</v>
      </c>
      <c r="G171" s="87" t="s">
        <v>301</v>
      </c>
      <c r="H171" s="85">
        <f t="shared" si="4"/>
        <v>0.45270235613934467</v>
      </c>
      <c r="I171" s="85">
        <f t="shared" si="4"/>
        <v>0.43771128550179289</v>
      </c>
      <c r="J171" s="85">
        <f t="shared" si="5"/>
        <v>0.10958635835886245</v>
      </c>
      <c r="K171" s="7">
        <v>214461</v>
      </c>
    </row>
    <row r="172" spans="1:11" x14ac:dyDescent="0.2">
      <c r="A172" t="s">
        <v>302</v>
      </c>
      <c r="B172" s="8">
        <v>216698</v>
      </c>
      <c r="C172" s="8">
        <v>98565</v>
      </c>
      <c r="D172" s="8">
        <v>94135</v>
      </c>
      <c r="E172" s="8">
        <v>23998</v>
      </c>
      <c r="G172" s="87" t="s">
        <v>302</v>
      </c>
      <c r="H172" s="85">
        <f t="shared" si="4"/>
        <v>0.45484960636461802</v>
      </c>
      <c r="I172" s="85">
        <f t="shared" si="4"/>
        <v>0.43440640891932553</v>
      </c>
      <c r="J172" s="85">
        <f t="shared" si="5"/>
        <v>0.11074398471605645</v>
      </c>
      <c r="K172" s="8">
        <v>216698</v>
      </c>
    </row>
    <row r="173" spans="1:11" x14ac:dyDescent="0.2">
      <c r="A173" t="s">
        <v>303</v>
      </c>
      <c r="B173" s="7">
        <v>220219</v>
      </c>
      <c r="C173" s="7">
        <v>99401</v>
      </c>
      <c r="D173" s="7">
        <v>96771</v>
      </c>
      <c r="E173" s="7">
        <v>24047</v>
      </c>
      <c r="G173" s="87" t="s">
        <v>303</v>
      </c>
      <c r="H173" s="85">
        <f t="shared" si="4"/>
        <v>0.45137340556446082</v>
      </c>
      <c r="I173" s="85">
        <f t="shared" si="4"/>
        <v>0.43943074848219271</v>
      </c>
      <c r="J173" s="85">
        <f t="shared" si="5"/>
        <v>0.10919584595334644</v>
      </c>
      <c r="K173" s="7">
        <v>220219</v>
      </c>
    </row>
    <row r="174" spans="1:11" x14ac:dyDescent="0.2">
      <c r="A174" t="s">
        <v>304</v>
      </c>
      <c r="B174" s="8">
        <v>224881</v>
      </c>
      <c r="C174" s="8">
        <v>100733</v>
      </c>
      <c r="D174" s="8">
        <v>99969</v>
      </c>
      <c r="E174" s="8">
        <v>24179</v>
      </c>
      <c r="G174" s="87" t="s">
        <v>304</v>
      </c>
      <c r="H174" s="85">
        <f t="shared" si="4"/>
        <v>0.44793913225216891</v>
      </c>
      <c r="I174" s="85">
        <f t="shared" si="4"/>
        <v>0.44454177987468929</v>
      </c>
      <c r="J174" s="85">
        <f t="shared" si="5"/>
        <v>0.10751908787314179</v>
      </c>
      <c r="K174" s="8">
        <v>224881</v>
      </c>
    </row>
    <row r="175" spans="1:11" x14ac:dyDescent="0.2">
      <c r="A175" t="s">
        <v>305</v>
      </c>
      <c r="B175" s="7">
        <v>229294</v>
      </c>
      <c r="C175" s="7">
        <v>102145</v>
      </c>
      <c r="D175" s="7">
        <v>102707</v>
      </c>
      <c r="E175" s="7">
        <v>24442</v>
      </c>
      <c r="G175" s="87" t="s">
        <v>305</v>
      </c>
      <c r="H175" s="85">
        <f t="shared" si="4"/>
        <v>0.44547611363576894</v>
      </c>
      <c r="I175" s="85">
        <f t="shared" si="4"/>
        <v>0.44792711540642144</v>
      </c>
      <c r="J175" s="85">
        <f t="shared" si="5"/>
        <v>0.10659677095780963</v>
      </c>
      <c r="K175" s="7">
        <v>229294</v>
      </c>
    </row>
    <row r="176" spans="1:11" x14ac:dyDescent="0.2">
      <c r="A176" t="s">
        <v>306</v>
      </c>
      <c r="B176" s="8">
        <v>232871</v>
      </c>
      <c r="C176" s="8">
        <v>102999</v>
      </c>
      <c r="D176" s="8">
        <v>105108</v>
      </c>
      <c r="E176" s="8">
        <v>24764</v>
      </c>
      <c r="G176" s="87" t="s">
        <v>306</v>
      </c>
      <c r="H176" s="85">
        <f t="shared" si="4"/>
        <v>0.44230067290474123</v>
      </c>
      <c r="I176" s="85">
        <f t="shared" si="4"/>
        <v>0.451357189173405</v>
      </c>
      <c r="J176" s="85">
        <f t="shared" si="5"/>
        <v>0.10634213792185374</v>
      </c>
      <c r="K176" s="8">
        <v>232871</v>
      </c>
    </row>
    <row r="177" spans="1:11" x14ac:dyDescent="0.2">
      <c r="A177" t="s">
        <v>307</v>
      </c>
      <c r="B177" s="7">
        <v>233985</v>
      </c>
      <c r="C177" s="7">
        <v>106229</v>
      </c>
      <c r="D177" s="7">
        <v>102801</v>
      </c>
      <c r="E177" s="7">
        <v>24955</v>
      </c>
      <c r="G177" s="87" t="s">
        <v>307</v>
      </c>
      <c r="H177" s="85">
        <f t="shared" si="4"/>
        <v>0.45399918798213562</v>
      </c>
      <c r="I177" s="85">
        <f t="shared" si="4"/>
        <v>0.43934867619719215</v>
      </c>
      <c r="J177" s="85">
        <f t="shared" si="5"/>
        <v>0.10665213582067226</v>
      </c>
      <c r="K177" s="7">
        <v>233985</v>
      </c>
    </row>
    <row r="178" spans="1:11" x14ac:dyDescent="0.2">
      <c r="A178" t="s">
        <v>308</v>
      </c>
      <c r="B178" s="8">
        <v>235563</v>
      </c>
      <c r="C178" s="8">
        <v>109262</v>
      </c>
      <c r="D178" s="8">
        <v>99864</v>
      </c>
      <c r="E178" s="8">
        <v>26437</v>
      </c>
      <c r="G178" s="87" t="s">
        <v>308</v>
      </c>
      <c r="H178" s="85">
        <f t="shared" si="4"/>
        <v>0.46383345432007572</v>
      </c>
      <c r="I178" s="85">
        <f t="shared" si="4"/>
        <v>0.42393754537002842</v>
      </c>
      <c r="J178" s="85">
        <f t="shared" si="5"/>
        <v>0.11222900030989587</v>
      </c>
      <c r="K178" s="8">
        <v>235563</v>
      </c>
    </row>
    <row r="179" spans="1:11" x14ac:dyDescent="0.2">
      <c r="A179" t="s">
        <v>309</v>
      </c>
      <c r="B179" s="7">
        <v>242589</v>
      </c>
      <c r="C179" s="7">
        <v>111487</v>
      </c>
      <c r="D179" s="7">
        <v>104826</v>
      </c>
      <c r="E179" s="7">
        <v>26276</v>
      </c>
      <c r="G179" s="87" t="s">
        <v>309</v>
      </c>
      <c r="H179" s="85">
        <f t="shared" si="4"/>
        <v>0.45957153869301576</v>
      </c>
      <c r="I179" s="85">
        <f t="shared" si="4"/>
        <v>0.43211357481171858</v>
      </c>
      <c r="J179" s="85">
        <f t="shared" si="5"/>
        <v>0.10831488649526566</v>
      </c>
      <c r="K179" s="7">
        <v>242589</v>
      </c>
    </row>
    <row r="180" spans="1:11" x14ac:dyDescent="0.2">
      <c r="A180" t="s">
        <v>310</v>
      </c>
      <c r="B180" s="8">
        <v>239613</v>
      </c>
      <c r="C180" s="8">
        <v>112096</v>
      </c>
      <c r="D180" s="8">
        <v>99997</v>
      </c>
      <c r="E180" s="8">
        <v>27520</v>
      </c>
      <c r="G180" s="87" t="s">
        <v>310</v>
      </c>
      <c r="H180" s="85">
        <f t="shared" si="4"/>
        <v>0.46782102807443671</v>
      </c>
      <c r="I180" s="85">
        <f t="shared" si="4"/>
        <v>0.41732710662610123</v>
      </c>
      <c r="J180" s="85">
        <f t="shared" si="5"/>
        <v>0.11485186529946205</v>
      </c>
      <c r="K180" s="8">
        <v>239613</v>
      </c>
    </row>
    <row r="181" spans="1:11" x14ac:dyDescent="0.2">
      <c r="A181" t="s">
        <v>311</v>
      </c>
      <c r="B181" s="7">
        <v>243273</v>
      </c>
      <c r="C181" s="7">
        <v>112461</v>
      </c>
      <c r="D181" s="7">
        <v>103526</v>
      </c>
      <c r="E181" s="7">
        <v>27286</v>
      </c>
      <c r="G181" s="87" t="s">
        <v>311</v>
      </c>
      <c r="H181" s="85">
        <f t="shared" si="4"/>
        <v>0.46228311403238337</v>
      </c>
      <c r="I181" s="85">
        <f t="shared" si="4"/>
        <v>0.42555482934809863</v>
      </c>
      <c r="J181" s="85">
        <f t="shared" si="5"/>
        <v>0.11216205661951799</v>
      </c>
      <c r="K181" s="7">
        <v>243273</v>
      </c>
    </row>
    <row r="182" spans="1:11" x14ac:dyDescent="0.2">
      <c r="A182" t="s">
        <v>312</v>
      </c>
      <c r="B182" s="8">
        <v>246876</v>
      </c>
      <c r="C182" s="8">
        <v>114936</v>
      </c>
      <c r="D182" s="8">
        <v>103934</v>
      </c>
      <c r="E182" s="8">
        <v>28006</v>
      </c>
      <c r="G182" s="87" t="s">
        <v>312</v>
      </c>
      <c r="H182" s="85">
        <f t="shared" si="4"/>
        <v>0.46556165848442133</v>
      </c>
      <c r="I182" s="85">
        <f t="shared" si="4"/>
        <v>0.42099677570926297</v>
      </c>
      <c r="J182" s="85">
        <f t="shared" si="5"/>
        <v>0.11344156580631572</v>
      </c>
      <c r="K182" s="8">
        <v>246876</v>
      </c>
    </row>
    <row r="183" spans="1:11" x14ac:dyDescent="0.2">
      <c r="A183" t="s">
        <v>313</v>
      </c>
      <c r="B183" s="7">
        <v>250242</v>
      </c>
      <c r="C183" s="7">
        <v>117472</v>
      </c>
      <c r="D183" s="7">
        <v>104109</v>
      </c>
      <c r="E183" s="7">
        <v>28661</v>
      </c>
      <c r="G183" s="87" t="s">
        <v>313</v>
      </c>
      <c r="H183" s="85">
        <f t="shared" si="4"/>
        <v>0.46943358828653864</v>
      </c>
      <c r="I183" s="85">
        <f t="shared" si="4"/>
        <v>0.41603327978516796</v>
      </c>
      <c r="J183" s="85">
        <f t="shared" si="5"/>
        <v>0.11453313192829341</v>
      </c>
      <c r="K183" s="7">
        <v>250242</v>
      </c>
    </row>
    <row r="184" spans="1:11" x14ac:dyDescent="0.2">
      <c r="A184" t="s">
        <v>314</v>
      </c>
      <c r="B184" s="8">
        <v>256856</v>
      </c>
      <c r="C184" s="8">
        <v>118665</v>
      </c>
      <c r="D184" s="8">
        <v>109516</v>
      </c>
      <c r="E184" s="8">
        <v>28675</v>
      </c>
      <c r="G184" s="87" t="s">
        <v>314</v>
      </c>
      <c r="H184" s="85">
        <f t="shared" si="4"/>
        <v>0.46199037593048242</v>
      </c>
      <c r="I184" s="85">
        <f t="shared" si="4"/>
        <v>0.42637119631233067</v>
      </c>
      <c r="J184" s="85">
        <f t="shared" si="5"/>
        <v>0.11163842775718691</v>
      </c>
      <c r="K184" s="8">
        <v>256856</v>
      </c>
    </row>
    <row r="185" spans="1:11" x14ac:dyDescent="0.2">
      <c r="A185" t="s">
        <v>315</v>
      </c>
      <c r="B185" s="7">
        <v>257971</v>
      </c>
      <c r="C185" s="7">
        <v>121536</v>
      </c>
      <c r="D185" s="7">
        <v>106729</v>
      </c>
      <c r="E185" s="7">
        <v>29706</v>
      </c>
      <c r="G185" s="87" t="s">
        <v>315</v>
      </c>
      <c r="H185" s="85">
        <f t="shared" si="4"/>
        <v>0.47112272309678221</v>
      </c>
      <c r="I185" s="85">
        <f t="shared" si="4"/>
        <v>0.41372479852386507</v>
      </c>
      <c r="J185" s="85">
        <f t="shared" si="5"/>
        <v>0.11515247837935272</v>
      </c>
      <c r="K185" s="7">
        <v>257971</v>
      </c>
    </row>
    <row r="186" spans="1:11" x14ac:dyDescent="0.2">
      <c r="A186" t="s">
        <v>316</v>
      </c>
      <c r="B186" s="8">
        <v>256599</v>
      </c>
      <c r="C186" s="8">
        <v>124573</v>
      </c>
      <c r="D186" s="8">
        <v>102209</v>
      </c>
      <c r="E186" s="8">
        <v>29817</v>
      </c>
      <c r="G186" s="87" t="s">
        <v>316</v>
      </c>
      <c r="H186" s="85">
        <f t="shared" si="4"/>
        <v>0.48547734012993038</v>
      </c>
      <c r="I186" s="85">
        <f t="shared" si="4"/>
        <v>0.39832189525290435</v>
      </c>
      <c r="J186" s="85">
        <f t="shared" si="5"/>
        <v>0.1162007646171653</v>
      </c>
      <c r="K186" s="8">
        <v>256599</v>
      </c>
    </row>
    <row r="187" spans="1:11" x14ac:dyDescent="0.2">
      <c r="A187" t="s">
        <v>317</v>
      </c>
      <c r="B187" s="7">
        <v>260238</v>
      </c>
      <c r="C187" s="7">
        <v>126727</v>
      </c>
      <c r="D187" s="7">
        <v>102722</v>
      </c>
      <c r="E187" s="7">
        <v>30789</v>
      </c>
      <c r="G187" s="87" t="s">
        <v>317</v>
      </c>
      <c r="H187" s="85">
        <f t="shared" si="4"/>
        <v>0.48696577748061393</v>
      </c>
      <c r="I187" s="85">
        <f t="shared" si="4"/>
        <v>0.39472329175600795</v>
      </c>
      <c r="J187" s="85">
        <f t="shared" si="5"/>
        <v>0.11831093076337813</v>
      </c>
      <c r="K187" s="7">
        <v>260238</v>
      </c>
    </row>
    <row r="188" spans="1:11" x14ac:dyDescent="0.2">
      <c r="A188" t="s">
        <v>318</v>
      </c>
      <c r="B188" s="8">
        <v>264944</v>
      </c>
      <c r="C188" s="8">
        <v>128380</v>
      </c>
      <c r="D188" s="8">
        <v>105041</v>
      </c>
      <c r="E188" s="8">
        <v>31523</v>
      </c>
      <c r="G188" s="87" t="s">
        <v>318</v>
      </c>
      <c r="H188" s="85">
        <f t="shared" si="4"/>
        <v>0.48455522676490126</v>
      </c>
      <c r="I188" s="85">
        <f t="shared" si="4"/>
        <v>0.39646491334017753</v>
      </c>
      <c r="J188" s="85">
        <f t="shared" si="5"/>
        <v>0.11897985989492119</v>
      </c>
      <c r="K188" s="8">
        <v>264944</v>
      </c>
    </row>
    <row r="189" spans="1:11" x14ac:dyDescent="0.2">
      <c r="A189" t="s">
        <v>319</v>
      </c>
      <c r="B189" s="7">
        <v>270734</v>
      </c>
      <c r="C189" s="7">
        <v>129284</v>
      </c>
      <c r="D189" s="7">
        <v>109281</v>
      </c>
      <c r="E189" s="7">
        <v>32169</v>
      </c>
      <c r="G189" s="87" t="s">
        <v>319</v>
      </c>
      <c r="H189" s="85">
        <f t="shared" si="4"/>
        <v>0.47753145153545545</v>
      </c>
      <c r="I189" s="85">
        <f t="shared" si="4"/>
        <v>0.40364712226761323</v>
      </c>
      <c r="J189" s="85">
        <f t="shared" si="5"/>
        <v>0.1188214261969313</v>
      </c>
      <c r="K189" s="7">
        <v>270734</v>
      </c>
    </row>
    <row r="190" spans="1:11" x14ac:dyDescent="0.2">
      <c r="A190" t="s">
        <v>320</v>
      </c>
      <c r="B190" s="8">
        <v>273515</v>
      </c>
      <c r="C190" s="8">
        <v>132852</v>
      </c>
      <c r="D190" s="8">
        <v>108016</v>
      </c>
      <c r="E190" s="8">
        <v>32647</v>
      </c>
      <c r="G190" s="87" t="s">
        <v>320</v>
      </c>
      <c r="H190" s="85">
        <f t="shared" si="4"/>
        <v>0.48572107562656525</v>
      </c>
      <c r="I190" s="85">
        <f t="shared" si="4"/>
        <v>0.39491801180922437</v>
      </c>
      <c r="J190" s="85">
        <f t="shared" si="5"/>
        <v>0.11936091256421037</v>
      </c>
      <c r="K190" s="8">
        <v>273515</v>
      </c>
    </row>
    <row r="191" spans="1:11" x14ac:dyDescent="0.2">
      <c r="A191" t="s">
        <v>321</v>
      </c>
      <c r="B191" s="7">
        <v>275409</v>
      </c>
      <c r="C191" s="7">
        <v>135682</v>
      </c>
      <c r="D191" s="7">
        <v>107120</v>
      </c>
      <c r="E191" s="7">
        <v>32607</v>
      </c>
      <c r="G191" s="87" t="s">
        <v>321</v>
      </c>
      <c r="H191" s="85">
        <f t="shared" si="4"/>
        <v>0.49265637651638111</v>
      </c>
      <c r="I191" s="85">
        <f t="shared" si="4"/>
        <v>0.38894879978504698</v>
      </c>
      <c r="J191" s="85">
        <f t="shared" si="5"/>
        <v>0.11839482369857195</v>
      </c>
      <c r="K191" s="7">
        <v>275409</v>
      </c>
    </row>
    <row r="192" spans="1:11" x14ac:dyDescent="0.2">
      <c r="A192" t="s">
        <v>323</v>
      </c>
      <c r="B192" s="8">
        <v>276242</v>
      </c>
      <c r="C192" s="8">
        <v>138927</v>
      </c>
      <c r="D192" s="8">
        <v>104971</v>
      </c>
      <c r="E192" s="8">
        <v>32344</v>
      </c>
      <c r="G192" s="87" t="s">
        <v>323</v>
      </c>
      <c r="H192" s="85">
        <f t="shared" si="4"/>
        <v>0.50291773155421693</v>
      </c>
      <c r="I192" s="85">
        <f t="shared" si="4"/>
        <v>0.37999652478623813</v>
      </c>
      <c r="J192" s="85">
        <f t="shared" si="5"/>
        <v>0.1170857436595449</v>
      </c>
      <c r="K192" s="8">
        <v>276242</v>
      </c>
    </row>
    <row r="193" spans="1:11" x14ac:dyDescent="0.2">
      <c r="A193" t="s">
        <v>324</v>
      </c>
      <c r="B193" s="7">
        <v>278908</v>
      </c>
      <c r="C193" s="7">
        <v>141895</v>
      </c>
      <c r="D193" s="7">
        <v>104642</v>
      </c>
      <c r="E193" s="7">
        <v>32371</v>
      </c>
      <c r="G193" s="87" t="s">
        <v>324</v>
      </c>
      <c r="H193" s="85">
        <f t="shared" si="4"/>
        <v>0.50875198990348069</v>
      </c>
      <c r="I193" s="85">
        <f t="shared" si="4"/>
        <v>0.37518464870136387</v>
      </c>
      <c r="J193" s="85">
        <f t="shared" si="5"/>
        <v>0.1160633613951554</v>
      </c>
      <c r="K193" s="7">
        <v>278908</v>
      </c>
    </row>
    <row r="194" spans="1:11" x14ac:dyDescent="0.2">
      <c r="A194" t="s">
        <v>325</v>
      </c>
      <c r="B194" s="8">
        <v>285103</v>
      </c>
      <c r="C194" s="8">
        <v>141263</v>
      </c>
      <c r="D194" s="8">
        <v>110741</v>
      </c>
      <c r="E194" s="8">
        <v>33099</v>
      </c>
      <c r="G194" s="87" t="s">
        <v>325</v>
      </c>
      <c r="H194" s="85">
        <f t="shared" si="4"/>
        <v>0.4954805807024128</v>
      </c>
      <c r="I194" s="85">
        <f t="shared" si="4"/>
        <v>0.38842453429111584</v>
      </c>
      <c r="J194" s="85">
        <f t="shared" si="5"/>
        <v>0.11609488500647135</v>
      </c>
      <c r="K194" s="8">
        <v>285103</v>
      </c>
    </row>
    <row r="195" spans="1:11" x14ac:dyDescent="0.2">
      <c r="A195" t="s">
        <v>326</v>
      </c>
      <c r="B195" s="7">
        <v>285857</v>
      </c>
      <c r="C195" s="7">
        <v>142307</v>
      </c>
      <c r="D195" s="7">
        <v>110004</v>
      </c>
      <c r="E195" s="7">
        <v>33546</v>
      </c>
      <c r="G195" s="87" t="s">
        <v>326</v>
      </c>
      <c r="H195" s="85">
        <f t="shared" si="4"/>
        <v>0.49782583599492053</v>
      </c>
      <c r="I195" s="85">
        <f t="shared" si="4"/>
        <v>0.38482178152013069</v>
      </c>
      <c r="J195" s="85">
        <f t="shared" si="5"/>
        <v>0.11735238248494877</v>
      </c>
      <c r="K195" s="7">
        <v>285857</v>
      </c>
    </row>
    <row r="196" spans="1:11" x14ac:dyDescent="0.2">
      <c r="A196" t="s">
        <v>327</v>
      </c>
      <c r="B196" s="8">
        <v>288507</v>
      </c>
      <c r="C196" s="8">
        <v>143736</v>
      </c>
      <c r="D196" s="8">
        <v>111689</v>
      </c>
      <c r="E196" s="8">
        <v>33082</v>
      </c>
      <c r="G196" s="87" t="s">
        <v>327</v>
      </c>
      <c r="H196" s="85">
        <f t="shared" si="4"/>
        <v>0.49820628268984807</v>
      </c>
      <c r="I196" s="85">
        <f t="shared" si="4"/>
        <v>0.38712752203586048</v>
      </c>
      <c r="J196" s="85">
        <f t="shared" si="5"/>
        <v>0.11466619527429144</v>
      </c>
      <c r="K196" s="8">
        <v>288507</v>
      </c>
    </row>
    <row r="197" spans="1:11" x14ac:dyDescent="0.2">
      <c r="A197" t="s">
        <v>328</v>
      </c>
      <c r="B197" s="7">
        <v>291400</v>
      </c>
      <c r="C197" s="7">
        <v>144695</v>
      </c>
      <c r="D197" s="7">
        <v>112497</v>
      </c>
      <c r="E197" s="7">
        <v>34208</v>
      </c>
      <c r="G197" s="87" t="s">
        <v>328</v>
      </c>
      <c r="H197" s="85">
        <f t="shared" si="4"/>
        <v>0.49655113246396704</v>
      </c>
      <c r="I197" s="85">
        <f t="shared" si="4"/>
        <v>0.38605696636925191</v>
      </c>
      <c r="J197" s="85">
        <f t="shared" si="5"/>
        <v>0.11739190116678105</v>
      </c>
      <c r="K197" s="7">
        <v>291400</v>
      </c>
    </row>
    <row r="198" spans="1:11" x14ac:dyDescent="0.2">
      <c r="A198" t="s">
        <v>329</v>
      </c>
      <c r="B198" s="8">
        <v>294478</v>
      </c>
      <c r="C198" s="8">
        <v>145688</v>
      </c>
      <c r="D198" s="8">
        <v>114732</v>
      </c>
      <c r="E198" s="8">
        <v>34058</v>
      </c>
      <c r="G198" s="87" t="s">
        <v>329</v>
      </c>
      <c r="H198" s="85">
        <f t="shared" si="4"/>
        <v>0.49473305306338672</v>
      </c>
      <c r="I198" s="85">
        <f t="shared" si="4"/>
        <v>0.38961144805384446</v>
      </c>
      <c r="J198" s="85">
        <f t="shared" si="5"/>
        <v>0.11565549888276883</v>
      </c>
      <c r="K198" s="8">
        <v>294478</v>
      </c>
    </row>
    <row r="199" spans="1:11" x14ac:dyDescent="0.2">
      <c r="A199" t="s">
        <v>330</v>
      </c>
      <c r="B199" s="7">
        <v>298755</v>
      </c>
      <c r="C199" s="7">
        <v>146887</v>
      </c>
      <c r="D199" s="7">
        <v>117435</v>
      </c>
      <c r="E199" s="7">
        <v>34433</v>
      </c>
      <c r="G199" s="87" t="s">
        <v>330</v>
      </c>
      <c r="H199" s="85">
        <f t="shared" si="4"/>
        <v>0.49166373784539169</v>
      </c>
      <c r="I199" s="85">
        <f t="shared" si="4"/>
        <v>0.39308128734247128</v>
      </c>
      <c r="J199" s="85">
        <f t="shared" si="5"/>
        <v>0.11525497481213703</v>
      </c>
      <c r="K199" s="7">
        <v>298755</v>
      </c>
    </row>
    <row r="200" spans="1:11" x14ac:dyDescent="0.2">
      <c r="A200" t="s">
        <v>331</v>
      </c>
      <c r="B200" s="8">
        <v>303038</v>
      </c>
      <c r="C200" s="8">
        <v>149204</v>
      </c>
      <c r="D200" s="8">
        <v>119562</v>
      </c>
      <c r="E200" s="8">
        <v>34272</v>
      </c>
      <c r="G200" s="87" t="s">
        <v>331</v>
      </c>
      <c r="H200" s="85">
        <f t="shared" si="4"/>
        <v>0.4923606940383714</v>
      </c>
      <c r="I200" s="85">
        <f t="shared" si="4"/>
        <v>0.39454457856770436</v>
      </c>
      <c r="J200" s="85">
        <f t="shared" si="5"/>
        <v>0.11309472739392419</v>
      </c>
      <c r="K200" s="8">
        <v>303038</v>
      </c>
    </row>
    <row r="201" spans="1:11" x14ac:dyDescent="0.2">
      <c r="A201" t="s">
        <v>332</v>
      </c>
      <c r="B201" s="7">
        <v>307070</v>
      </c>
      <c r="C201" s="7">
        <v>150790</v>
      </c>
      <c r="D201" s="7">
        <v>121629</v>
      </c>
      <c r="E201" s="7">
        <v>34651</v>
      </c>
      <c r="G201" s="87" t="s">
        <v>332</v>
      </c>
      <c r="H201" s="85">
        <f t="shared" ref="H201:J264" si="6">C201/$B201</f>
        <v>0.4910606702054906</v>
      </c>
      <c r="I201" s="85">
        <f t="shared" si="6"/>
        <v>0.39609535285114145</v>
      </c>
      <c r="J201" s="85">
        <f t="shared" si="6"/>
        <v>0.11284397694336797</v>
      </c>
      <c r="K201" s="7">
        <v>307070</v>
      </c>
    </row>
    <row r="202" spans="1:11" x14ac:dyDescent="0.2">
      <c r="A202" t="s">
        <v>333</v>
      </c>
      <c r="B202" s="8">
        <v>310584</v>
      </c>
      <c r="C202" s="8">
        <v>152582</v>
      </c>
      <c r="D202" s="8">
        <v>122307</v>
      </c>
      <c r="E202" s="8">
        <v>35695</v>
      </c>
      <c r="G202" s="87" t="s">
        <v>333</v>
      </c>
      <c r="H202" s="85">
        <f t="shared" si="6"/>
        <v>0.49127450222806068</v>
      </c>
      <c r="I202" s="85">
        <f t="shared" si="6"/>
        <v>0.39379684722973496</v>
      </c>
      <c r="J202" s="85">
        <f t="shared" si="6"/>
        <v>0.11492865054220436</v>
      </c>
      <c r="K202" s="8">
        <v>310584</v>
      </c>
    </row>
    <row r="203" spans="1:11" x14ac:dyDescent="0.2">
      <c r="A203" t="s">
        <v>334</v>
      </c>
      <c r="B203" s="7">
        <v>316568</v>
      </c>
      <c r="C203" s="7">
        <v>155898</v>
      </c>
      <c r="D203" s="7">
        <v>125426</v>
      </c>
      <c r="E203" s="7">
        <v>35244</v>
      </c>
      <c r="G203" s="87" t="s">
        <v>334</v>
      </c>
      <c r="H203" s="85">
        <f t="shared" si="6"/>
        <v>0.49246291476080967</v>
      </c>
      <c r="I203" s="85">
        <f t="shared" si="6"/>
        <v>0.39620555457279322</v>
      </c>
      <c r="J203" s="85">
        <f t="shared" si="6"/>
        <v>0.1113315306663971</v>
      </c>
      <c r="K203" s="7">
        <v>316568</v>
      </c>
    </row>
    <row r="204" spans="1:11" x14ac:dyDescent="0.2">
      <c r="A204" t="s">
        <v>335</v>
      </c>
      <c r="B204" s="8">
        <v>321966</v>
      </c>
      <c r="C204" s="8">
        <v>158021</v>
      </c>
      <c r="D204" s="8">
        <v>126851</v>
      </c>
      <c r="E204" s="8">
        <v>37094</v>
      </c>
      <c r="G204" s="87" t="s">
        <v>335</v>
      </c>
      <c r="H204" s="85">
        <f t="shared" si="6"/>
        <v>0.49080027083605099</v>
      </c>
      <c r="I204" s="85">
        <f t="shared" si="6"/>
        <v>0.39398880627146965</v>
      </c>
      <c r="J204" s="85">
        <f t="shared" si="6"/>
        <v>0.11521092289247933</v>
      </c>
      <c r="K204" s="8">
        <v>321966</v>
      </c>
    </row>
    <row r="205" spans="1:11" x14ac:dyDescent="0.2">
      <c r="A205" t="s">
        <v>336</v>
      </c>
      <c r="B205" s="7">
        <v>322897</v>
      </c>
      <c r="C205" s="7">
        <v>161365</v>
      </c>
      <c r="D205" s="7">
        <v>123833</v>
      </c>
      <c r="E205" s="7">
        <v>37699</v>
      </c>
      <c r="G205" s="87" t="s">
        <v>336</v>
      </c>
      <c r="H205" s="85">
        <f t="shared" si="6"/>
        <v>0.49974140360548408</v>
      </c>
      <c r="I205" s="85">
        <f t="shared" si="6"/>
        <v>0.38350619547409853</v>
      </c>
      <c r="J205" s="85">
        <f t="shared" si="6"/>
        <v>0.11675240092041735</v>
      </c>
      <c r="K205" s="7">
        <v>322897</v>
      </c>
    </row>
    <row r="206" spans="1:11" x14ac:dyDescent="0.2">
      <c r="A206" t="s">
        <v>337</v>
      </c>
      <c r="B206" s="8">
        <v>329033</v>
      </c>
      <c r="C206" s="8">
        <v>162566</v>
      </c>
      <c r="D206" s="8">
        <v>128794</v>
      </c>
      <c r="E206" s="8">
        <v>37673</v>
      </c>
      <c r="G206" s="87" t="s">
        <v>337</v>
      </c>
      <c r="H206" s="85">
        <f t="shared" si="6"/>
        <v>0.49407202317092813</v>
      </c>
      <c r="I206" s="85">
        <f t="shared" si="6"/>
        <v>0.39143186245756506</v>
      </c>
      <c r="J206" s="85">
        <f t="shared" si="6"/>
        <v>0.11449611437150681</v>
      </c>
      <c r="K206" s="8">
        <v>329033</v>
      </c>
    </row>
    <row r="207" spans="1:11" x14ac:dyDescent="0.2">
      <c r="A207" t="s">
        <v>338</v>
      </c>
      <c r="B207" s="7">
        <v>330791</v>
      </c>
      <c r="C207" s="7">
        <v>165584</v>
      </c>
      <c r="D207" s="7">
        <v>127656</v>
      </c>
      <c r="E207" s="7">
        <v>37551</v>
      </c>
      <c r="G207" s="87" t="s">
        <v>338</v>
      </c>
      <c r="H207" s="85">
        <f t="shared" si="6"/>
        <v>0.50056984621709777</v>
      </c>
      <c r="I207" s="85">
        <f t="shared" si="6"/>
        <v>0.38591134583468112</v>
      </c>
      <c r="J207" s="85">
        <f t="shared" si="6"/>
        <v>0.11351880794822108</v>
      </c>
      <c r="K207" s="7">
        <v>330791</v>
      </c>
    </row>
    <row r="208" spans="1:11" x14ac:dyDescent="0.2">
      <c r="A208" t="s">
        <v>339</v>
      </c>
      <c r="B208" s="8">
        <v>334738</v>
      </c>
      <c r="C208" s="8">
        <v>168205</v>
      </c>
      <c r="D208" s="8">
        <v>128526</v>
      </c>
      <c r="E208" s="8">
        <v>38007</v>
      </c>
      <c r="G208" s="87" t="s">
        <v>339</v>
      </c>
      <c r="H208" s="85">
        <f t="shared" si="6"/>
        <v>0.50249747563766289</v>
      </c>
      <c r="I208" s="85">
        <f t="shared" si="6"/>
        <v>0.3839599925912206</v>
      </c>
      <c r="J208" s="85">
        <f t="shared" si="6"/>
        <v>0.11354253177111652</v>
      </c>
      <c r="K208" s="8">
        <v>334738</v>
      </c>
    </row>
    <row r="209" spans="1:11" x14ac:dyDescent="0.2">
      <c r="A209" t="s">
        <v>340</v>
      </c>
      <c r="B209" s="7">
        <v>337926</v>
      </c>
      <c r="C209" s="7">
        <v>170118</v>
      </c>
      <c r="D209" s="7">
        <v>130601</v>
      </c>
      <c r="E209" s="7">
        <v>37207</v>
      </c>
      <c r="G209" s="87" t="s">
        <v>340</v>
      </c>
      <c r="H209" s="85">
        <f t="shared" si="6"/>
        <v>0.50341790806271192</v>
      </c>
      <c r="I209" s="85">
        <f t="shared" si="6"/>
        <v>0.38647810467380433</v>
      </c>
      <c r="J209" s="85">
        <f t="shared" si="6"/>
        <v>0.11010398726348372</v>
      </c>
      <c r="K209" s="7">
        <v>337926</v>
      </c>
    </row>
    <row r="210" spans="1:11" x14ac:dyDescent="0.2">
      <c r="A210" t="s">
        <v>341</v>
      </c>
      <c r="B210" s="8">
        <v>346983</v>
      </c>
      <c r="C210" s="8">
        <v>171650</v>
      </c>
      <c r="D210" s="8">
        <v>136782</v>
      </c>
      <c r="E210" s="8">
        <v>38551</v>
      </c>
      <c r="G210" s="87" t="s">
        <v>341</v>
      </c>
      <c r="H210" s="85">
        <f t="shared" si="6"/>
        <v>0.4946928235677252</v>
      </c>
      <c r="I210" s="85">
        <f t="shared" si="6"/>
        <v>0.39420375061602442</v>
      </c>
      <c r="J210" s="85">
        <f t="shared" si="6"/>
        <v>0.11110342581625036</v>
      </c>
      <c r="K210" s="8">
        <v>346983</v>
      </c>
    </row>
    <row r="211" spans="1:11" x14ac:dyDescent="0.2">
      <c r="A211" t="s">
        <v>342</v>
      </c>
      <c r="B211" s="7">
        <v>349720</v>
      </c>
      <c r="C211" s="7">
        <v>174854</v>
      </c>
      <c r="D211" s="7">
        <v>135626</v>
      </c>
      <c r="E211" s="7">
        <v>39240</v>
      </c>
      <c r="G211" s="87" t="s">
        <v>342</v>
      </c>
      <c r="H211" s="85">
        <f t="shared" si="6"/>
        <v>0.49998284341759119</v>
      </c>
      <c r="I211" s="85">
        <f t="shared" si="6"/>
        <v>0.38781310762896032</v>
      </c>
      <c r="J211" s="85">
        <f t="shared" si="6"/>
        <v>0.11220404895344847</v>
      </c>
      <c r="K211" s="7">
        <v>349720</v>
      </c>
    </row>
    <row r="212" spans="1:11" x14ac:dyDescent="0.2">
      <c r="A212" t="s">
        <v>343</v>
      </c>
      <c r="B212" s="8">
        <v>358409</v>
      </c>
      <c r="C212" s="8">
        <v>176941</v>
      </c>
      <c r="D212" s="8">
        <v>142750</v>
      </c>
      <c r="E212" s="8">
        <v>38718</v>
      </c>
      <c r="G212" s="87" t="s">
        <v>343</v>
      </c>
      <c r="H212" s="85">
        <f t="shared" si="6"/>
        <v>0.49368458939368154</v>
      </c>
      <c r="I212" s="85">
        <f t="shared" si="6"/>
        <v>0.39828798941990856</v>
      </c>
      <c r="J212" s="85">
        <f t="shared" si="6"/>
        <v>0.10802742118640994</v>
      </c>
      <c r="K212" s="8">
        <v>358409</v>
      </c>
    </row>
    <row r="213" spans="1:11" x14ac:dyDescent="0.2">
      <c r="A213" t="s">
        <v>344</v>
      </c>
      <c r="B213" s="7">
        <v>361619</v>
      </c>
      <c r="C213" s="7">
        <v>180530</v>
      </c>
      <c r="D213" s="7">
        <v>142292</v>
      </c>
      <c r="E213" s="7">
        <v>38797</v>
      </c>
      <c r="G213" s="87" t="s">
        <v>344</v>
      </c>
      <c r="H213" s="85">
        <f t="shared" si="6"/>
        <v>0.4992270870723054</v>
      </c>
      <c r="I213" s="85">
        <f t="shared" si="6"/>
        <v>0.39348596174426675</v>
      </c>
      <c r="J213" s="85">
        <f t="shared" si="6"/>
        <v>0.10728695118342786</v>
      </c>
      <c r="K213" s="7">
        <v>361619</v>
      </c>
    </row>
    <row r="214" spans="1:11" x14ac:dyDescent="0.2">
      <c r="A214" t="s">
        <v>345</v>
      </c>
      <c r="B214" s="8">
        <v>366410</v>
      </c>
      <c r="C214" s="8">
        <v>182247</v>
      </c>
      <c r="D214" s="8">
        <v>143915</v>
      </c>
      <c r="E214" s="8">
        <v>40248</v>
      </c>
      <c r="G214" s="87" t="s">
        <v>345</v>
      </c>
      <c r="H214" s="85">
        <f t="shared" si="6"/>
        <v>0.49738544253704864</v>
      </c>
      <c r="I214" s="85">
        <f t="shared" si="6"/>
        <v>0.39277039382112933</v>
      </c>
      <c r="J214" s="85">
        <f t="shared" si="6"/>
        <v>0.10984416364182201</v>
      </c>
      <c r="K214" s="8">
        <v>366410</v>
      </c>
    </row>
    <row r="215" spans="1:11" x14ac:dyDescent="0.2">
      <c r="A215" t="s">
        <v>346</v>
      </c>
      <c r="B215" s="7">
        <v>369568</v>
      </c>
      <c r="C215" s="7">
        <v>185647</v>
      </c>
      <c r="D215" s="7">
        <v>143111</v>
      </c>
      <c r="E215" s="7">
        <v>40810</v>
      </c>
      <c r="G215" s="87" t="s">
        <v>346</v>
      </c>
      <c r="H215" s="85">
        <f t="shared" si="6"/>
        <v>0.50233515888821545</v>
      </c>
      <c r="I215" s="85">
        <f t="shared" si="6"/>
        <v>0.38723861373279073</v>
      </c>
      <c r="J215" s="85">
        <f t="shared" si="6"/>
        <v>0.11042622737899385</v>
      </c>
      <c r="K215" s="7">
        <v>369568</v>
      </c>
    </row>
    <row r="216" spans="1:11" x14ac:dyDescent="0.2">
      <c r="A216" t="s">
        <v>347</v>
      </c>
      <c r="B216" s="8">
        <v>373122</v>
      </c>
      <c r="C216" s="8">
        <v>191257</v>
      </c>
      <c r="D216" s="8">
        <v>140137</v>
      </c>
      <c r="E216" s="8">
        <v>41728</v>
      </c>
      <c r="G216" s="87" t="s">
        <v>347</v>
      </c>
      <c r="H216" s="85">
        <f t="shared" si="6"/>
        <v>0.51258569583139024</v>
      </c>
      <c r="I216" s="85">
        <f t="shared" si="6"/>
        <v>0.37557956914896468</v>
      </c>
      <c r="J216" s="85">
        <f t="shared" si="6"/>
        <v>0.11183473501964505</v>
      </c>
      <c r="K216" s="8">
        <v>373122</v>
      </c>
    </row>
    <row r="217" spans="1:11" x14ac:dyDescent="0.2">
      <c r="A217" t="s">
        <v>348</v>
      </c>
      <c r="B217" s="7">
        <v>378624</v>
      </c>
      <c r="C217" s="7">
        <v>191729</v>
      </c>
      <c r="D217" s="7">
        <v>144775</v>
      </c>
      <c r="E217" s="7">
        <v>42120</v>
      </c>
      <c r="G217" s="87" t="s">
        <v>348</v>
      </c>
      <c r="H217" s="85">
        <f t="shared" si="6"/>
        <v>0.50638364181879647</v>
      </c>
      <c r="I217" s="85">
        <f t="shared" si="6"/>
        <v>0.38237142917511835</v>
      </c>
      <c r="J217" s="85">
        <f t="shared" si="6"/>
        <v>0.11124492900608519</v>
      </c>
      <c r="K217" s="7">
        <v>378624</v>
      </c>
    </row>
    <row r="218" spans="1:11" x14ac:dyDescent="0.2">
      <c r="A218" t="s">
        <v>349</v>
      </c>
      <c r="B218" s="8">
        <v>383376</v>
      </c>
      <c r="C218" s="8">
        <v>195108</v>
      </c>
      <c r="D218" s="8">
        <v>145281</v>
      </c>
      <c r="E218" s="8">
        <v>42987</v>
      </c>
      <c r="G218" s="87" t="s">
        <v>349</v>
      </c>
      <c r="H218" s="85">
        <f t="shared" si="6"/>
        <v>0.50892074621259542</v>
      </c>
      <c r="I218" s="85">
        <f t="shared" si="6"/>
        <v>0.37895173406786026</v>
      </c>
      <c r="J218" s="85">
        <f t="shared" si="6"/>
        <v>0.11212751971954427</v>
      </c>
      <c r="K218" s="8">
        <v>383376</v>
      </c>
    </row>
    <row r="219" spans="1:11" x14ac:dyDescent="0.2">
      <c r="A219" t="s">
        <v>350</v>
      </c>
      <c r="B219" s="7">
        <v>389461</v>
      </c>
      <c r="C219" s="7">
        <v>199247</v>
      </c>
      <c r="D219" s="7">
        <v>147325</v>
      </c>
      <c r="E219" s="7">
        <v>42889</v>
      </c>
      <c r="G219" s="87" t="s">
        <v>350</v>
      </c>
      <c r="H219" s="85">
        <f t="shared" si="6"/>
        <v>0.51159679659837576</v>
      </c>
      <c r="I219" s="85">
        <f t="shared" si="6"/>
        <v>0.37827921152567268</v>
      </c>
      <c r="J219" s="85">
        <f t="shared" si="6"/>
        <v>0.11012399187595164</v>
      </c>
      <c r="K219" s="7">
        <v>389461</v>
      </c>
    </row>
    <row r="220" spans="1:11" x14ac:dyDescent="0.2">
      <c r="A220" t="s">
        <v>351</v>
      </c>
      <c r="B220" s="8">
        <v>394624</v>
      </c>
      <c r="C220" s="8">
        <v>199850</v>
      </c>
      <c r="D220" s="8">
        <v>152232</v>
      </c>
      <c r="E220" s="8">
        <v>42542</v>
      </c>
      <c r="G220" s="87" t="s">
        <v>351</v>
      </c>
      <c r="H220" s="85">
        <f t="shared" si="6"/>
        <v>0.50643143853389561</v>
      </c>
      <c r="I220" s="85">
        <f t="shared" si="6"/>
        <v>0.38576467726240676</v>
      </c>
      <c r="J220" s="85">
        <f t="shared" si="6"/>
        <v>0.1078038842036977</v>
      </c>
      <c r="K220" s="8">
        <v>394624</v>
      </c>
    </row>
    <row r="221" spans="1:11" x14ac:dyDescent="0.2">
      <c r="A221" t="s">
        <v>352</v>
      </c>
      <c r="B221" s="7">
        <v>400688</v>
      </c>
      <c r="C221" s="7">
        <v>203870</v>
      </c>
      <c r="D221" s="7">
        <v>154475</v>
      </c>
      <c r="E221" s="7">
        <v>42343</v>
      </c>
      <c r="G221" s="87" t="s">
        <v>352</v>
      </c>
      <c r="H221" s="85">
        <f t="shared" si="6"/>
        <v>0.50879986423351831</v>
      </c>
      <c r="I221" s="85">
        <f t="shared" si="6"/>
        <v>0.38552439803537913</v>
      </c>
      <c r="J221" s="85">
        <f t="shared" si="6"/>
        <v>0.1056757377311025</v>
      </c>
      <c r="K221" s="7">
        <v>400688</v>
      </c>
    </row>
    <row r="222" spans="1:11" x14ac:dyDescent="0.2">
      <c r="A222" t="s">
        <v>353</v>
      </c>
      <c r="B222" s="8">
        <v>398915</v>
      </c>
      <c r="C222" s="8">
        <v>198747</v>
      </c>
      <c r="D222" s="8">
        <v>155376</v>
      </c>
      <c r="E222" s="8">
        <v>44792</v>
      </c>
      <c r="G222" s="87" t="s">
        <v>353</v>
      </c>
      <c r="H222" s="85">
        <f t="shared" si="6"/>
        <v>0.49821891881729191</v>
      </c>
      <c r="I222" s="85">
        <f t="shared" si="6"/>
        <v>0.38949650928142587</v>
      </c>
      <c r="J222" s="85">
        <f t="shared" si="6"/>
        <v>0.11228457190128223</v>
      </c>
      <c r="K222" s="8">
        <v>398915</v>
      </c>
    </row>
    <row r="223" spans="1:11" x14ac:dyDescent="0.2">
      <c r="A223" t="s">
        <v>354</v>
      </c>
      <c r="B223" s="7">
        <v>397188</v>
      </c>
      <c r="C223" s="7">
        <v>197898</v>
      </c>
      <c r="D223" s="7">
        <v>157505</v>
      </c>
      <c r="E223" s="7">
        <v>41785</v>
      </c>
      <c r="G223" s="87" t="s">
        <v>354</v>
      </c>
      <c r="H223" s="85">
        <f t="shared" si="6"/>
        <v>0.49824768119882779</v>
      </c>
      <c r="I223" s="85">
        <f t="shared" si="6"/>
        <v>0.39655024824516349</v>
      </c>
      <c r="J223" s="85">
        <f t="shared" si="6"/>
        <v>0.10520207055600875</v>
      </c>
      <c r="K223" s="7">
        <v>397188</v>
      </c>
    </row>
    <row r="224" spans="1:11" x14ac:dyDescent="0.2">
      <c r="A224" t="s">
        <v>355</v>
      </c>
      <c r="B224" s="8">
        <v>392468</v>
      </c>
      <c r="C224" s="8">
        <v>196672</v>
      </c>
      <c r="D224" s="8">
        <v>155997</v>
      </c>
      <c r="E224" s="8">
        <v>39799</v>
      </c>
      <c r="G224" s="87" t="s">
        <v>355</v>
      </c>
      <c r="H224" s="85">
        <f t="shared" si="6"/>
        <v>0.50111601455405286</v>
      </c>
      <c r="I224" s="85">
        <f t="shared" si="6"/>
        <v>0.39747699175474177</v>
      </c>
      <c r="J224" s="85">
        <f t="shared" si="6"/>
        <v>0.1014069936912054</v>
      </c>
      <c r="K224" s="8">
        <v>392468</v>
      </c>
    </row>
    <row r="225" spans="1:11" x14ac:dyDescent="0.2">
      <c r="A225" t="s">
        <v>356</v>
      </c>
      <c r="B225" s="7">
        <v>384441</v>
      </c>
      <c r="C225" s="7">
        <v>195094</v>
      </c>
      <c r="D225" s="7">
        <v>152704</v>
      </c>
      <c r="E225" s="7">
        <v>36643</v>
      </c>
      <c r="G225" s="87" t="s">
        <v>356</v>
      </c>
      <c r="H225" s="85">
        <f t="shared" si="6"/>
        <v>0.5074744889332824</v>
      </c>
      <c r="I225" s="85">
        <f t="shared" si="6"/>
        <v>0.39721049523854113</v>
      </c>
      <c r="J225" s="85">
        <f t="shared" si="6"/>
        <v>9.5315015828176489E-2</v>
      </c>
      <c r="K225" s="7">
        <v>384441</v>
      </c>
    </row>
    <row r="226" spans="1:11" x14ac:dyDescent="0.2">
      <c r="A226" t="s">
        <v>357</v>
      </c>
      <c r="B226" s="8">
        <v>385619</v>
      </c>
      <c r="C226" s="8">
        <v>196719</v>
      </c>
      <c r="D226" s="8">
        <v>149664</v>
      </c>
      <c r="E226" s="8">
        <v>39236</v>
      </c>
      <c r="G226" s="87" t="s">
        <v>357</v>
      </c>
      <c r="H226" s="85">
        <f t="shared" si="6"/>
        <v>0.51013824526281126</v>
      </c>
      <c r="I226" s="85">
        <f t="shared" si="6"/>
        <v>0.3881136562254453</v>
      </c>
      <c r="J226" s="85">
        <f t="shared" si="6"/>
        <v>0.10174809851174346</v>
      </c>
      <c r="K226" s="8">
        <v>385619</v>
      </c>
    </row>
    <row r="227" spans="1:11" x14ac:dyDescent="0.2">
      <c r="A227" t="s">
        <v>358</v>
      </c>
      <c r="B227" s="7">
        <v>389776</v>
      </c>
      <c r="C227" s="7">
        <v>196871</v>
      </c>
      <c r="D227" s="7">
        <v>152650</v>
      </c>
      <c r="E227" s="7">
        <v>40255</v>
      </c>
      <c r="G227" s="87" t="s">
        <v>358</v>
      </c>
      <c r="H227" s="85">
        <f t="shared" si="6"/>
        <v>0.50508753745741142</v>
      </c>
      <c r="I227" s="85">
        <f t="shared" si="6"/>
        <v>0.39163519559952381</v>
      </c>
      <c r="J227" s="85">
        <f t="shared" si="6"/>
        <v>0.10327726694306473</v>
      </c>
      <c r="K227" s="7">
        <v>389776</v>
      </c>
    </row>
    <row r="228" spans="1:11" x14ac:dyDescent="0.2">
      <c r="A228" t="s">
        <v>359</v>
      </c>
      <c r="B228" s="8">
        <v>388677</v>
      </c>
      <c r="C228" s="8">
        <v>200674</v>
      </c>
      <c r="D228" s="8">
        <v>147160</v>
      </c>
      <c r="E228" s="8">
        <v>40843</v>
      </c>
      <c r="G228" s="87" t="s">
        <v>359</v>
      </c>
      <c r="H228" s="85">
        <f t="shared" si="6"/>
        <v>0.51630016697669268</v>
      </c>
      <c r="I228" s="85">
        <f t="shared" si="6"/>
        <v>0.37861772114120468</v>
      </c>
      <c r="J228" s="85">
        <f t="shared" si="6"/>
        <v>0.10508211188210262</v>
      </c>
      <c r="K228" s="8">
        <v>388677</v>
      </c>
    </row>
    <row r="229" spans="1:11" x14ac:dyDescent="0.2">
      <c r="A229" t="s">
        <v>360</v>
      </c>
      <c r="B229" s="7">
        <v>394878</v>
      </c>
      <c r="C229" s="7">
        <v>201882</v>
      </c>
      <c r="D229" s="7">
        <v>149447</v>
      </c>
      <c r="E229" s="7">
        <v>43549</v>
      </c>
      <c r="G229" s="87" t="s">
        <v>360</v>
      </c>
      <c r="H229" s="85">
        <f t="shared" si="6"/>
        <v>0.5112515764362664</v>
      </c>
      <c r="I229" s="85">
        <f t="shared" si="6"/>
        <v>0.37846372803752043</v>
      </c>
      <c r="J229" s="85">
        <f t="shared" si="6"/>
        <v>0.11028469552621316</v>
      </c>
      <c r="K229" s="7">
        <v>394878</v>
      </c>
    </row>
    <row r="230" spans="1:11" x14ac:dyDescent="0.2">
      <c r="A230" t="s">
        <v>361</v>
      </c>
      <c r="B230" s="8">
        <v>401588</v>
      </c>
      <c r="C230" s="8">
        <v>202322</v>
      </c>
      <c r="D230" s="8">
        <v>149869</v>
      </c>
      <c r="E230" s="8">
        <v>49397</v>
      </c>
      <c r="G230" s="87" t="s">
        <v>361</v>
      </c>
      <c r="H230" s="85">
        <f t="shared" si="6"/>
        <v>0.50380489456856281</v>
      </c>
      <c r="I230" s="85">
        <f t="shared" si="6"/>
        <v>0.37319093199996017</v>
      </c>
      <c r="J230" s="85">
        <f t="shared" si="6"/>
        <v>0.12300417343147704</v>
      </c>
      <c r="K230" s="8">
        <v>401588</v>
      </c>
    </row>
    <row r="231" spans="1:11" x14ac:dyDescent="0.2">
      <c r="A231" t="s">
        <v>362</v>
      </c>
      <c r="B231" s="7">
        <v>403451</v>
      </c>
      <c r="C231" s="7">
        <v>203437</v>
      </c>
      <c r="D231" s="7">
        <v>154917</v>
      </c>
      <c r="E231" s="7">
        <v>45097</v>
      </c>
      <c r="G231" s="87" t="s">
        <v>362</v>
      </c>
      <c r="H231" s="85">
        <f t="shared" si="6"/>
        <v>0.50424215084359691</v>
      </c>
      <c r="I231" s="85">
        <f t="shared" si="6"/>
        <v>0.38397971500876188</v>
      </c>
      <c r="J231" s="85">
        <f t="shared" si="6"/>
        <v>0.11177813414764122</v>
      </c>
      <c r="K231" s="7">
        <v>403451</v>
      </c>
    </row>
    <row r="232" spans="1:11" x14ac:dyDescent="0.2">
      <c r="A232" t="s">
        <v>363</v>
      </c>
      <c r="B232" s="8">
        <v>406110</v>
      </c>
      <c r="C232" s="8">
        <v>203826</v>
      </c>
      <c r="D232" s="8">
        <v>156902</v>
      </c>
      <c r="E232" s="8">
        <v>45382</v>
      </c>
      <c r="G232" s="87" t="s">
        <v>363</v>
      </c>
      <c r="H232" s="85">
        <f t="shared" si="6"/>
        <v>0.50189850040629391</v>
      </c>
      <c r="I232" s="85">
        <f t="shared" si="6"/>
        <v>0.38635345103543373</v>
      </c>
      <c r="J232" s="85">
        <f t="shared" si="6"/>
        <v>0.11174804855827239</v>
      </c>
      <c r="K232" s="8">
        <v>406110</v>
      </c>
    </row>
    <row r="233" spans="1:11" x14ac:dyDescent="0.2">
      <c r="A233" t="s">
        <v>364</v>
      </c>
      <c r="B233" s="7">
        <v>414242</v>
      </c>
      <c r="C233" s="7">
        <v>208405</v>
      </c>
      <c r="D233" s="7">
        <v>156809</v>
      </c>
      <c r="E233" s="7">
        <v>49028</v>
      </c>
      <c r="G233" s="87" t="s">
        <v>364</v>
      </c>
      <c r="H233" s="85">
        <f t="shared" si="6"/>
        <v>0.5030996374100164</v>
      </c>
      <c r="I233" s="85">
        <f t="shared" si="6"/>
        <v>0.3785444257221624</v>
      </c>
      <c r="J233" s="85">
        <f t="shared" si="6"/>
        <v>0.11835593686782123</v>
      </c>
      <c r="K233" s="7">
        <v>414242</v>
      </c>
    </row>
    <row r="234" spans="1:11" x14ac:dyDescent="0.2">
      <c r="A234" t="s">
        <v>365</v>
      </c>
      <c r="B234" s="8">
        <v>411759</v>
      </c>
      <c r="C234" s="8">
        <v>206188</v>
      </c>
      <c r="D234" s="8">
        <v>155584</v>
      </c>
      <c r="E234" s="8">
        <v>49987</v>
      </c>
      <c r="G234" s="87" t="s">
        <v>365</v>
      </c>
      <c r="H234" s="85">
        <f t="shared" si="6"/>
        <v>0.50074922466782756</v>
      </c>
      <c r="I234" s="85">
        <f t="shared" si="6"/>
        <v>0.37785209309328999</v>
      </c>
      <c r="J234" s="85">
        <f t="shared" si="6"/>
        <v>0.12139868223888245</v>
      </c>
      <c r="K234" s="8">
        <v>411759</v>
      </c>
    </row>
    <row r="235" spans="1:11" x14ac:dyDescent="0.2">
      <c r="A235" t="s">
        <v>366</v>
      </c>
      <c r="B235" s="7">
        <v>414864</v>
      </c>
      <c r="C235" s="7">
        <v>205121</v>
      </c>
      <c r="D235" s="7">
        <v>158691</v>
      </c>
      <c r="E235" s="7">
        <v>51052</v>
      </c>
      <c r="G235" s="87" t="s">
        <v>366</v>
      </c>
      <c r="H235" s="85">
        <f t="shared" si="6"/>
        <v>0.49442949978788231</v>
      </c>
      <c r="I235" s="85">
        <f t="shared" si="6"/>
        <v>0.38251330556519725</v>
      </c>
      <c r="J235" s="85">
        <f t="shared" si="6"/>
        <v>0.12305719464692044</v>
      </c>
      <c r="K235" s="7">
        <v>414864</v>
      </c>
    </row>
    <row r="236" spans="1:11" x14ac:dyDescent="0.2">
      <c r="A236" t="s">
        <v>367</v>
      </c>
      <c r="B236" s="8">
        <v>419276</v>
      </c>
      <c r="C236" s="8">
        <v>207984</v>
      </c>
      <c r="D236" s="8">
        <v>160989</v>
      </c>
      <c r="E236" s="8">
        <v>50303</v>
      </c>
      <c r="G236" s="87" t="s">
        <v>367</v>
      </c>
      <c r="H236" s="85">
        <f t="shared" si="6"/>
        <v>0.49605510451349472</v>
      </c>
      <c r="I236" s="85">
        <f t="shared" si="6"/>
        <v>0.38396903233192453</v>
      </c>
      <c r="J236" s="85">
        <f t="shared" si="6"/>
        <v>0.11997586315458075</v>
      </c>
      <c r="K236" s="8">
        <v>419276</v>
      </c>
    </row>
    <row r="237" spans="1:11" x14ac:dyDescent="0.2">
      <c r="A237" t="s">
        <v>368</v>
      </c>
      <c r="B237" s="7">
        <v>421447</v>
      </c>
      <c r="C237" s="7">
        <v>211271</v>
      </c>
      <c r="D237" s="7">
        <v>159284</v>
      </c>
      <c r="E237" s="7">
        <v>50892</v>
      </c>
      <c r="G237" s="87" t="s">
        <v>368</v>
      </c>
      <c r="H237" s="85">
        <f t="shared" si="6"/>
        <v>0.50129909573445774</v>
      </c>
      <c r="I237" s="85">
        <f t="shared" si="6"/>
        <v>0.37794550678970307</v>
      </c>
      <c r="J237" s="85">
        <f t="shared" si="6"/>
        <v>0.12075539747583919</v>
      </c>
      <c r="K237" s="7">
        <v>421447</v>
      </c>
    </row>
    <row r="238" spans="1:11" x14ac:dyDescent="0.2">
      <c r="A238" t="s">
        <v>369</v>
      </c>
      <c r="B238" s="8">
        <v>423697</v>
      </c>
      <c r="C238" s="8">
        <v>209479</v>
      </c>
      <c r="D238" s="8">
        <v>163093</v>
      </c>
      <c r="E238" s="8">
        <v>51125</v>
      </c>
      <c r="G238" s="87" t="s">
        <v>369</v>
      </c>
      <c r="H238" s="85">
        <f t="shared" si="6"/>
        <v>0.49440756011961379</v>
      </c>
      <c r="I238" s="85">
        <f t="shared" si="6"/>
        <v>0.38492838042280214</v>
      </c>
      <c r="J238" s="85">
        <f t="shared" si="6"/>
        <v>0.12066405945758407</v>
      </c>
      <c r="K238" s="8">
        <v>423697</v>
      </c>
    </row>
    <row r="239" spans="1:11" x14ac:dyDescent="0.2">
      <c r="A239" t="s">
        <v>370</v>
      </c>
      <c r="B239" s="7">
        <v>432624</v>
      </c>
      <c r="C239" s="7">
        <v>211683</v>
      </c>
      <c r="D239" s="7">
        <v>169653</v>
      </c>
      <c r="E239" s="7">
        <v>51288</v>
      </c>
      <c r="G239" s="87" t="s">
        <v>370</v>
      </c>
      <c r="H239" s="85">
        <f t="shared" si="6"/>
        <v>0.48930017752135802</v>
      </c>
      <c r="I239" s="85">
        <f t="shared" si="6"/>
        <v>0.39214884056363031</v>
      </c>
      <c r="J239" s="85">
        <f t="shared" si="6"/>
        <v>0.11855098191501165</v>
      </c>
      <c r="K239" s="7">
        <v>432624</v>
      </c>
    </row>
    <row r="240" spans="1:11" x14ac:dyDescent="0.2">
      <c r="A240" t="s">
        <v>371</v>
      </c>
      <c r="B240" s="8">
        <v>434002</v>
      </c>
      <c r="C240" s="8">
        <v>210660</v>
      </c>
      <c r="D240" s="8">
        <v>170561</v>
      </c>
      <c r="E240" s="8">
        <v>52781</v>
      </c>
      <c r="G240" s="87" t="s">
        <v>371</v>
      </c>
      <c r="H240" s="85">
        <f t="shared" si="6"/>
        <v>0.48538946825129836</v>
      </c>
      <c r="I240" s="85">
        <f t="shared" si="6"/>
        <v>0.39299588481159076</v>
      </c>
      <c r="J240" s="85">
        <f t="shared" si="6"/>
        <v>0.1216146469371109</v>
      </c>
      <c r="K240" s="8">
        <v>434002</v>
      </c>
    </row>
    <row r="241" spans="1:14" x14ac:dyDescent="0.2">
      <c r="A241" t="s">
        <v>372</v>
      </c>
      <c r="B241" s="7">
        <v>436035</v>
      </c>
      <c r="C241" s="7">
        <v>214787</v>
      </c>
      <c r="D241" s="7">
        <v>168547</v>
      </c>
      <c r="E241" s="7">
        <v>52701</v>
      </c>
      <c r="G241" s="87" t="s">
        <v>372</v>
      </c>
      <c r="H241" s="85">
        <f t="shared" si="6"/>
        <v>0.49259119107411103</v>
      </c>
      <c r="I241" s="85">
        <f t="shared" si="6"/>
        <v>0.38654465811230748</v>
      </c>
      <c r="J241" s="85">
        <f t="shared" si="6"/>
        <v>0.12086415081358148</v>
      </c>
      <c r="K241" s="7">
        <v>436035</v>
      </c>
    </row>
    <row r="242" spans="1:14" x14ac:dyDescent="0.2">
      <c r="A242" t="s">
        <v>373</v>
      </c>
      <c r="B242" s="8">
        <v>440203</v>
      </c>
      <c r="C242" s="8">
        <v>220495</v>
      </c>
      <c r="D242" s="8">
        <v>165752</v>
      </c>
      <c r="E242" s="8">
        <v>53956</v>
      </c>
      <c r="G242" s="87" t="s">
        <v>373</v>
      </c>
      <c r="H242" s="85">
        <f t="shared" si="6"/>
        <v>0.5008939057662033</v>
      </c>
      <c r="I242" s="85">
        <f t="shared" si="6"/>
        <v>0.37653537118102332</v>
      </c>
      <c r="J242" s="85">
        <f t="shared" si="6"/>
        <v>0.12257072305277338</v>
      </c>
      <c r="K242" s="8">
        <v>440203</v>
      </c>
    </row>
    <row r="243" spans="1:14" x14ac:dyDescent="0.2">
      <c r="A243" t="s">
        <v>374</v>
      </c>
      <c r="B243" s="7">
        <v>449241</v>
      </c>
      <c r="C243" s="7">
        <v>221223</v>
      </c>
      <c r="D243" s="7">
        <v>172906</v>
      </c>
      <c r="E243" s="7">
        <v>55112</v>
      </c>
      <c r="G243" s="87" t="s">
        <v>374</v>
      </c>
      <c r="H243" s="85">
        <f t="shared" si="6"/>
        <v>0.49243724415180273</v>
      </c>
      <c r="I243" s="85">
        <f t="shared" si="6"/>
        <v>0.3848847277964389</v>
      </c>
      <c r="J243" s="85">
        <f t="shared" si="6"/>
        <v>0.12267802805175841</v>
      </c>
      <c r="K243" s="7">
        <v>449241</v>
      </c>
    </row>
    <row r="244" spans="1:14" x14ac:dyDescent="0.2">
      <c r="A244" t="s">
        <v>375</v>
      </c>
      <c r="B244" s="8">
        <v>454857</v>
      </c>
      <c r="C244" s="8">
        <v>224494</v>
      </c>
      <c r="D244" s="8">
        <v>174956</v>
      </c>
      <c r="E244" s="8">
        <v>55407</v>
      </c>
      <c r="G244" s="87" t="s">
        <v>375</v>
      </c>
      <c r="H244" s="85">
        <f t="shared" si="6"/>
        <v>0.4935485218431287</v>
      </c>
      <c r="I244" s="85">
        <f t="shared" si="6"/>
        <v>0.38463956804006533</v>
      </c>
      <c r="J244" s="85">
        <f t="shared" si="6"/>
        <v>0.12181191011680594</v>
      </c>
      <c r="K244" s="8">
        <v>454857</v>
      </c>
    </row>
    <row r="245" spans="1:14" x14ac:dyDescent="0.2">
      <c r="A245" t="s">
        <v>376</v>
      </c>
      <c r="B245" s="7">
        <v>459591</v>
      </c>
      <c r="C245" s="7">
        <v>226678</v>
      </c>
      <c r="D245" s="7">
        <v>176556</v>
      </c>
      <c r="E245" s="7">
        <v>56357</v>
      </c>
      <c r="G245" s="87" t="s">
        <v>376</v>
      </c>
      <c r="H245" s="85">
        <f t="shared" si="6"/>
        <v>0.493216794932886</v>
      </c>
      <c r="I245" s="85">
        <f t="shared" si="6"/>
        <v>0.38415895872634581</v>
      </c>
      <c r="J245" s="85">
        <f t="shared" si="6"/>
        <v>0.12262424634076821</v>
      </c>
      <c r="K245" s="7">
        <v>459591</v>
      </c>
    </row>
    <row r="246" spans="1:14" x14ac:dyDescent="0.2">
      <c r="A246" t="s">
        <v>377</v>
      </c>
      <c r="B246" s="8">
        <v>463641</v>
      </c>
      <c r="C246" s="8">
        <v>224113</v>
      </c>
      <c r="D246" s="8">
        <v>182409</v>
      </c>
      <c r="E246" s="8">
        <v>57119</v>
      </c>
      <c r="G246" s="87" t="s">
        <v>377</v>
      </c>
      <c r="H246" s="85">
        <f t="shared" si="6"/>
        <v>0.48337614663069056</v>
      </c>
      <c r="I246" s="85">
        <f t="shared" si="6"/>
        <v>0.39342724219816627</v>
      </c>
      <c r="J246" s="85">
        <f t="shared" si="6"/>
        <v>0.12319661117114319</v>
      </c>
      <c r="K246" s="8">
        <v>463641</v>
      </c>
    </row>
    <row r="247" spans="1:14" x14ac:dyDescent="0.2">
      <c r="A247" t="s">
        <v>378</v>
      </c>
      <c r="B247" s="7">
        <v>468959</v>
      </c>
      <c r="C247" s="7">
        <v>225633</v>
      </c>
      <c r="D247" s="7">
        <v>186650</v>
      </c>
      <c r="E247" s="7">
        <v>56676</v>
      </c>
      <c r="G247" s="87" t="s">
        <v>378</v>
      </c>
      <c r="H247" s="85">
        <f t="shared" si="6"/>
        <v>0.48113587755006298</v>
      </c>
      <c r="I247" s="85">
        <f t="shared" si="6"/>
        <v>0.39800920762795894</v>
      </c>
      <c r="J247" s="85">
        <f t="shared" si="6"/>
        <v>0.12085491482197804</v>
      </c>
      <c r="K247" s="7">
        <v>468959</v>
      </c>
    </row>
    <row r="248" spans="1:14" x14ac:dyDescent="0.2">
      <c r="A248" t="s">
        <v>379</v>
      </c>
      <c r="B248" s="8">
        <v>470817</v>
      </c>
      <c r="C248" s="8">
        <v>227250</v>
      </c>
      <c r="D248" s="8">
        <v>185857</v>
      </c>
      <c r="E248" s="8">
        <v>57710</v>
      </c>
      <c r="G248" s="87" t="s">
        <v>379</v>
      </c>
      <c r="H248" s="85">
        <f t="shared" si="6"/>
        <v>0.48267161126297481</v>
      </c>
      <c r="I248" s="85">
        <f t="shared" si="6"/>
        <v>0.39475422510232211</v>
      </c>
      <c r="J248" s="85">
        <f t="shared" si="6"/>
        <v>0.12257416363470308</v>
      </c>
      <c r="K248" s="8">
        <v>470817</v>
      </c>
    </row>
    <row r="249" spans="1:14" x14ac:dyDescent="0.2">
      <c r="A249" t="s">
        <v>380</v>
      </c>
      <c r="B249" s="7">
        <v>473838</v>
      </c>
      <c r="C249" s="7">
        <v>231829</v>
      </c>
      <c r="D249" s="7">
        <v>184913</v>
      </c>
      <c r="E249" s="7">
        <v>57096</v>
      </c>
      <c r="G249" s="87" t="s">
        <v>380</v>
      </c>
      <c r="H249" s="85">
        <f t="shared" si="6"/>
        <v>0.4892579320358435</v>
      </c>
      <c r="I249" s="85">
        <f t="shared" si="6"/>
        <v>0.39024518928410129</v>
      </c>
      <c r="J249" s="85">
        <f t="shared" si="6"/>
        <v>0.12049687868005521</v>
      </c>
      <c r="K249" s="7">
        <v>473838</v>
      </c>
    </row>
    <row r="250" spans="1:14" x14ac:dyDescent="0.2">
      <c r="A250" t="s">
        <v>381</v>
      </c>
      <c r="B250" s="8">
        <v>480944</v>
      </c>
      <c r="C250" s="8">
        <v>231393</v>
      </c>
      <c r="D250" s="8">
        <v>191288</v>
      </c>
      <c r="E250" s="8">
        <v>58263</v>
      </c>
      <c r="G250" s="87" t="s">
        <v>381</v>
      </c>
      <c r="H250" s="85">
        <f t="shared" si="6"/>
        <v>0.48112254233341095</v>
      </c>
      <c r="I250" s="85">
        <f t="shared" si="6"/>
        <v>0.39773445557071091</v>
      </c>
      <c r="J250" s="85">
        <f t="shared" si="6"/>
        <v>0.12114300209587811</v>
      </c>
      <c r="K250" s="8">
        <v>480944</v>
      </c>
    </row>
    <row r="251" spans="1:14" x14ac:dyDescent="0.2">
      <c r="A251" t="s">
        <v>382</v>
      </c>
      <c r="B251" s="7">
        <v>481713</v>
      </c>
      <c r="C251" s="7">
        <v>232184</v>
      </c>
      <c r="D251" s="7">
        <v>190493</v>
      </c>
      <c r="E251" s="7">
        <v>59036</v>
      </c>
      <c r="G251" s="87" t="s">
        <v>382</v>
      </c>
      <c r="H251" s="85">
        <f t="shared" si="6"/>
        <v>0.48199654150915588</v>
      </c>
      <c r="I251" s="85">
        <f t="shared" si="6"/>
        <v>0.39544915748588888</v>
      </c>
      <c r="J251" s="85">
        <f t="shared" si="6"/>
        <v>0.12255430100495524</v>
      </c>
      <c r="K251" s="7">
        <v>481713</v>
      </c>
    </row>
    <row r="252" spans="1:14" x14ac:dyDescent="0.2">
      <c r="A252" t="s">
        <v>383</v>
      </c>
      <c r="B252" s="8">
        <v>483146</v>
      </c>
      <c r="C252" s="8">
        <v>234293</v>
      </c>
      <c r="D252" s="8">
        <v>189565</v>
      </c>
      <c r="E252" s="8">
        <v>59288</v>
      </c>
      <c r="G252" s="87" t="s">
        <v>383</v>
      </c>
      <c r="H252" s="85">
        <f t="shared" si="6"/>
        <v>0.4849320909207569</v>
      </c>
      <c r="I252" s="85">
        <f t="shared" si="6"/>
        <v>0.39235551986356093</v>
      </c>
      <c r="J252" s="85">
        <f t="shared" si="6"/>
        <v>0.12271238921568221</v>
      </c>
      <c r="K252" s="8">
        <v>483146</v>
      </c>
    </row>
    <row r="253" spans="1:14" x14ac:dyDescent="0.2">
      <c r="A253" t="s">
        <v>384</v>
      </c>
      <c r="B253" s="7">
        <v>489770</v>
      </c>
      <c r="C253" s="7">
        <v>236331</v>
      </c>
      <c r="D253" s="7">
        <v>193406</v>
      </c>
      <c r="E253" s="7">
        <v>60033</v>
      </c>
      <c r="G253" s="87" t="s">
        <v>384</v>
      </c>
      <c r="H253" s="85">
        <f t="shared" si="6"/>
        <v>0.48253465912571208</v>
      </c>
      <c r="I253" s="85">
        <f t="shared" si="6"/>
        <v>0.39489147967413274</v>
      </c>
      <c r="J253" s="85">
        <f t="shared" si="6"/>
        <v>0.12257386120015518</v>
      </c>
      <c r="K253" s="7">
        <v>489770</v>
      </c>
    </row>
    <row r="254" spans="1:14" x14ac:dyDescent="0.2">
      <c r="A254" t="s">
        <v>385</v>
      </c>
      <c r="B254" s="8">
        <v>497175</v>
      </c>
      <c r="C254" s="8">
        <v>241116</v>
      </c>
      <c r="D254" s="8">
        <v>195966</v>
      </c>
      <c r="E254" s="8">
        <v>60093</v>
      </c>
      <c r="G254" s="87" t="s">
        <v>385</v>
      </c>
      <c r="H254" s="85">
        <f t="shared" si="6"/>
        <v>0.48497209232161714</v>
      </c>
      <c r="I254" s="85">
        <f t="shared" si="6"/>
        <v>0.39415899834062451</v>
      </c>
      <c r="J254" s="85">
        <f t="shared" si="6"/>
        <v>0.12086890933775833</v>
      </c>
      <c r="K254" s="8">
        <v>497175</v>
      </c>
    </row>
    <row r="255" spans="1:14" x14ac:dyDescent="0.2">
      <c r="A255" t="s">
        <v>386</v>
      </c>
      <c r="B255" s="7">
        <v>500613</v>
      </c>
      <c r="C255" s="7">
        <v>243812</v>
      </c>
      <c r="D255" s="7">
        <v>196439</v>
      </c>
      <c r="E255" s="7">
        <v>60362</v>
      </c>
      <c r="G255" s="87" t="s">
        <v>386</v>
      </c>
      <c r="H255" s="85">
        <f t="shared" si="6"/>
        <v>0.48702690501445228</v>
      </c>
      <c r="I255" s="85">
        <f t="shared" si="6"/>
        <v>0.39239692137439497</v>
      </c>
      <c r="J255" s="85">
        <f t="shared" si="6"/>
        <v>0.12057617361115272</v>
      </c>
      <c r="K255" s="7">
        <v>500613</v>
      </c>
      <c r="N255" s="88">
        <f>AVERAGE(I193:I274)</f>
        <v>0.38860913731491303</v>
      </c>
    </row>
    <row r="256" spans="1:14" x14ac:dyDescent="0.2">
      <c r="A256" t="s">
        <v>387</v>
      </c>
      <c r="B256" s="8">
        <v>507154</v>
      </c>
      <c r="C256" s="8">
        <v>245562</v>
      </c>
      <c r="D256" s="8">
        <v>199989</v>
      </c>
      <c r="E256" s="8">
        <v>61603</v>
      </c>
      <c r="G256" s="87" t="s">
        <v>387</v>
      </c>
      <c r="H256" s="85">
        <f t="shared" si="6"/>
        <v>0.48419612188802613</v>
      </c>
      <c r="I256" s="85">
        <f t="shared" si="6"/>
        <v>0.39433584276176464</v>
      </c>
      <c r="J256" s="85">
        <f t="shared" si="6"/>
        <v>0.12146803535020921</v>
      </c>
      <c r="K256" s="8">
        <v>507154</v>
      </c>
    </row>
    <row r="257" spans="1:11" x14ac:dyDescent="0.2">
      <c r="A257" t="s">
        <v>388</v>
      </c>
      <c r="B257" s="7">
        <v>512085</v>
      </c>
      <c r="C257" s="7">
        <v>248421</v>
      </c>
      <c r="D257" s="7">
        <v>202051</v>
      </c>
      <c r="E257" s="7">
        <v>61613</v>
      </c>
      <c r="G257" s="87" t="s">
        <v>388</v>
      </c>
      <c r="H257" s="85">
        <f t="shared" si="6"/>
        <v>0.48511672866809219</v>
      </c>
      <c r="I257" s="85">
        <f t="shared" si="6"/>
        <v>0.39456535536092641</v>
      </c>
      <c r="J257" s="85">
        <f t="shared" si="6"/>
        <v>0.12031791597098138</v>
      </c>
      <c r="K257" s="7">
        <v>512085</v>
      </c>
    </row>
    <row r="258" spans="1:11" x14ac:dyDescent="0.2">
      <c r="A258" t="s">
        <v>389</v>
      </c>
      <c r="B258" s="8">
        <v>513953</v>
      </c>
      <c r="C258" s="8">
        <v>250707</v>
      </c>
      <c r="D258" s="8">
        <v>200810</v>
      </c>
      <c r="E258" s="8">
        <v>62436</v>
      </c>
      <c r="G258" s="87" t="s">
        <v>389</v>
      </c>
      <c r="H258" s="85">
        <f t="shared" si="6"/>
        <v>0.48780141374794972</v>
      </c>
      <c r="I258" s="85">
        <f t="shared" si="6"/>
        <v>0.39071666086198542</v>
      </c>
      <c r="J258" s="85">
        <f t="shared" si="6"/>
        <v>0.12148192539006485</v>
      </c>
      <c r="K258" s="8">
        <v>513953</v>
      </c>
    </row>
    <row r="259" spans="1:11" x14ac:dyDescent="0.2">
      <c r="A259" t="s">
        <v>390</v>
      </c>
      <c r="B259" s="7">
        <v>517482</v>
      </c>
      <c r="C259" s="7">
        <v>253280</v>
      </c>
      <c r="D259" s="7">
        <v>200522</v>
      </c>
      <c r="E259" s="7">
        <v>63680</v>
      </c>
      <c r="G259" s="87" t="s">
        <v>390</v>
      </c>
      <c r="H259" s="85">
        <f t="shared" si="6"/>
        <v>0.48944697593346242</v>
      </c>
      <c r="I259" s="85">
        <f t="shared" si="6"/>
        <v>0.3874956037118199</v>
      </c>
      <c r="J259" s="85">
        <f t="shared" si="6"/>
        <v>0.12305742035471766</v>
      </c>
      <c r="K259" s="7">
        <v>517482</v>
      </c>
    </row>
    <row r="260" spans="1:11" x14ac:dyDescent="0.2">
      <c r="A260" t="s">
        <v>391</v>
      </c>
      <c r="B260" s="8">
        <v>525237</v>
      </c>
      <c r="C260" s="8">
        <v>254562</v>
      </c>
      <c r="D260" s="8">
        <v>207106</v>
      </c>
      <c r="E260" s="8">
        <v>63569</v>
      </c>
      <c r="G260" s="87" t="s">
        <v>391</v>
      </c>
      <c r="H260" s="85">
        <f t="shared" si="6"/>
        <v>0.48466121008230573</v>
      </c>
      <c r="I260" s="85">
        <f t="shared" si="6"/>
        <v>0.39430961642077766</v>
      </c>
      <c r="J260" s="85">
        <f t="shared" si="6"/>
        <v>0.12102917349691664</v>
      </c>
      <c r="K260" s="8">
        <v>525237</v>
      </c>
    </row>
    <row r="261" spans="1:11" x14ac:dyDescent="0.2">
      <c r="A261" t="s">
        <v>392</v>
      </c>
      <c r="B261" s="7">
        <v>527869</v>
      </c>
      <c r="C261" s="7">
        <v>257295</v>
      </c>
      <c r="D261" s="7">
        <v>208019</v>
      </c>
      <c r="E261" s="7">
        <v>62555</v>
      </c>
      <c r="G261" s="87" t="s">
        <v>392</v>
      </c>
      <c r="H261" s="85">
        <f t="shared" si="6"/>
        <v>0.48742206873296218</v>
      </c>
      <c r="I261" s="85">
        <f t="shared" si="6"/>
        <v>0.39407315072489574</v>
      </c>
      <c r="J261" s="85">
        <f t="shared" si="6"/>
        <v>0.11850478054214209</v>
      </c>
      <c r="K261" s="7">
        <v>527869</v>
      </c>
    </row>
    <row r="262" spans="1:11" x14ac:dyDescent="0.2">
      <c r="A262" t="s">
        <v>393</v>
      </c>
      <c r="B262" s="8">
        <v>532966</v>
      </c>
      <c r="C262" s="8">
        <v>259269</v>
      </c>
      <c r="D262" s="8">
        <v>207927</v>
      </c>
      <c r="E262" s="8">
        <v>65770</v>
      </c>
      <c r="G262" s="87" t="s">
        <v>393</v>
      </c>
      <c r="H262" s="85">
        <f t="shared" si="6"/>
        <v>0.48646442737435408</v>
      </c>
      <c r="I262" s="85">
        <f t="shared" si="6"/>
        <v>0.39013182829673937</v>
      </c>
      <c r="J262" s="85">
        <f t="shared" si="6"/>
        <v>0.12340374432890654</v>
      </c>
      <c r="K262" s="8">
        <v>532966</v>
      </c>
    </row>
    <row r="263" spans="1:11" x14ac:dyDescent="0.2">
      <c r="A263" t="s">
        <v>394</v>
      </c>
      <c r="B263" s="7">
        <v>539287</v>
      </c>
      <c r="C263" s="7">
        <v>263876</v>
      </c>
      <c r="D263" s="7">
        <v>210460</v>
      </c>
      <c r="E263" s="7">
        <v>64951</v>
      </c>
      <c r="G263" s="87" t="s">
        <v>394</v>
      </c>
      <c r="H263" s="85">
        <f t="shared" si="6"/>
        <v>0.489305323510487</v>
      </c>
      <c r="I263" s="85">
        <f t="shared" si="6"/>
        <v>0.3902560232306731</v>
      </c>
      <c r="J263" s="85">
        <f t="shared" si="6"/>
        <v>0.12043865325883991</v>
      </c>
      <c r="K263" s="7">
        <v>539287</v>
      </c>
    </row>
    <row r="264" spans="1:11" x14ac:dyDescent="0.2">
      <c r="A264" t="s">
        <v>395</v>
      </c>
      <c r="B264" s="8">
        <v>541670</v>
      </c>
      <c r="C264" s="8">
        <v>267804</v>
      </c>
      <c r="D264" s="8">
        <v>208553</v>
      </c>
      <c r="E264" s="8">
        <v>65313</v>
      </c>
      <c r="G264" s="87" t="s">
        <v>395</v>
      </c>
      <c r="H264" s="85">
        <f t="shared" si="6"/>
        <v>0.49440434212712536</v>
      </c>
      <c r="I264" s="85">
        <f t="shared" si="6"/>
        <v>0.38501855373197702</v>
      </c>
      <c r="J264" s="85">
        <f t="shared" si="6"/>
        <v>0.12057710414089759</v>
      </c>
      <c r="K264" s="8">
        <v>541670</v>
      </c>
    </row>
    <row r="265" spans="1:11" x14ac:dyDescent="0.2">
      <c r="A265" t="s">
        <v>396</v>
      </c>
      <c r="B265" s="7">
        <v>548802</v>
      </c>
      <c r="C265" s="7">
        <v>268212</v>
      </c>
      <c r="D265" s="7">
        <v>216063</v>
      </c>
      <c r="E265" s="7">
        <v>64508</v>
      </c>
      <c r="G265" s="87" t="s">
        <v>396</v>
      </c>
      <c r="H265" s="85">
        <f t="shared" ref="H265:J274" si="7">C265/$B265</f>
        <v>0.48872270873648421</v>
      </c>
      <c r="I265" s="85">
        <f t="shared" si="7"/>
        <v>0.39369936698481417</v>
      </c>
      <c r="J265" s="85">
        <f t="shared" si="7"/>
        <v>0.11754330341361729</v>
      </c>
      <c r="K265" s="7">
        <v>548802</v>
      </c>
    </row>
    <row r="266" spans="1:11" x14ac:dyDescent="0.2">
      <c r="A266" t="s">
        <v>397</v>
      </c>
      <c r="B266" s="8">
        <v>551964</v>
      </c>
      <c r="C266" s="8">
        <v>274025</v>
      </c>
      <c r="D266" s="8">
        <v>209558</v>
      </c>
      <c r="E266" s="8">
        <v>68057</v>
      </c>
      <c r="G266" s="87" t="s">
        <v>397</v>
      </c>
      <c r="H266" s="85">
        <f t="shared" si="7"/>
        <v>0.4964544789152916</v>
      </c>
      <c r="I266" s="85">
        <f t="shared" si="7"/>
        <v>0.37965881832873161</v>
      </c>
      <c r="J266" s="85">
        <f t="shared" si="7"/>
        <v>0.12329970795196789</v>
      </c>
      <c r="K266" s="8">
        <v>551964</v>
      </c>
    </row>
    <row r="267" spans="1:11" x14ac:dyDescent="0.2">
      <c r="A267" t="s">
        <v>398</v>
      </c>
      <c r="B267" s="7">
        <v>558286</v>
      </c>
      <c r="C267" s="7">
        <v>276863</v>
      </c>
      <c r="D267" s="7">
        <v>214981</v>
      </c>
      <c r="E267" s="7">
        <v>66755</v>
      </c>
      <c r="G267" s="87" t="s">
        <v>398</v>
      </c>
      <c r="H267" s="85">
        <f t="shared" si="7"/>
        <v>0.49591607169085378</v>
      </c>
      <c r="I267" s="85">
        <f t="shared" si="7"/>
        <v>0.38507324203007059</v>
      </c>
      <c r="J267" s="85">
        <f t="shared" si="7"/>
        <v>0.11957133082326979</v>
      </c>
      <c r="K267" s="7">
        <v>558286</v>
      </c>
    </row>
    <row r="268" spans="1:11" x14ac:dyDescent="0.2">
      <c r="A268" t="s">
        <v>399</v>
      </c>
      <c r="B268" s="8">
        <v>559387</v>
      </c>
      <c r="C268" s="8">
        <v>279476</v>
      </c>
      <c r="D268" s="8">
        <v>213960</v>
      </c>
      <c r="E268" s="8">
        <v>65446</v>
      </c>
      <c r="G268" s="87" t="s">
        <v>399</v>
      </c>
      <c r="H268" s="85">
        <f t="shared" si="7"/>
        <v>0.49961118152549128</v>
      </c>
      <c r="I268" s="85">
        <f t="shared" si="7"/>
        <v>0.38249011864773402</v>
      </c>
      <c r="J268" s="85">
        <f t="shared" si="7"/>
        <v>0.11699592589745561</v>
      </c>
      <c r="K268" s="8">
        <v>559387</v>
      </c>
    </row>
    <row r="269" spans="1:11" x14ac:dyDescent="0.2">
      <c r="A269" t="s">
        <v>400</v>
      </c>
      <c r="B269" s="7">
        <v>551502</v>
      </c>
      <c r="C269" s="7">
        <v>281388</v>
      </c>
      <c r="D269" s="7">
        <v>210353</v>
      </c>
      <c r="E269" s="7">
        <v>58822</v>
      </c>
      <c r="G269" s="87" t="s">
        <v>400</v>
      </c>
      <c r="H269" s="85">
        <f t="shared" si="7"/>
        <v>0.51022117780171239</v>
      </c>
      <c r="I269" s="85">
        <f t="shared" si="7"/>
        <v>0.3814183810756806</v>
      </c>
      <c r="J269" s="85">
        <f t="shared" si="7"/>
        <v>0.10665781810401413</v>
      </c>
      <c r="K269" s="7">
        <v>551502</v>
      </c>
    </row>
    <row r="270" spans="1:11" x14ac:dyDescent="0.2">
      <c r="A270" t="s">
        <v>401</v>
      </c>
      <c r="B270" s="8">
        <v>477249</v>
      </c>
      <c r="C270" s="8">
        <v>272924</v>
      </c>
      <c r="D270" s="8">
        <v>198481</v>
      </c>
      <c r="E270" s="8">
        <v>543</v>
      </c>
      <c r="G270" s="87" t="s">
        <v>401</v>
      </c>
      <c r="H270" s="85">
        <f t="shared" si="7"/>
        <v>0.57186919197316288</v>
      </c>
      <c r="I270" s="85">
        <f t="shared" si="7"/>
        <v>0.41588562783787919</v>
      </c>
      <c r="J270" s="85">
        <f t="shared" si="7"/>
        <v>1.1377708491793592E-3</v>
      </c>
      <c r="K270" s="8">
        <v>477249</v>
      </c>
    </row>
    <row r="271" spans="1:11" x14ac:dyDescent="0.2">
      <c r="A271" t="s">
        <v>402</v>
      </c>
      <c r="B271" s="7">
        <v>539525</v>
      </c>
      <c r="C271" s="7">
        <v>282731</v>
      </c>
      <c r="D271" s="7">
        <v>215564</v>
      </c>
      <c r="E271" s="7">
        <v>35240</v>
      </c>
      <c r="G271" s="87" t="s">
        <v>402</v>
      </c>
      <c r="H271" s="85">
        <f t="shared" si="7"/>
        <v>0.52403688429637185</v>
      </c>
      <c r="I271" s="85">
        <f t="shared" si="7"/>
        <v>0.39954404337148419</v>
      </c>
      <c r="J271" s="85">
        <f t="shared" si="7"/>
        <v>6.5316713776006674E-2</v>
      </c>
      <c r="K271" s="7">
        <v>539525</v>
      </c>
    </row>
    <row r="272" spans="1:11" x14ac:dyDescent="0.2">
      <c r="A272" t="s">
        <v>403</v>
      </c>
      <c r="B272" s="8">
        <v>543763</v>
      </c>
      <c r="C272" s="8">
        <v>289913</v>
      </c>
      <c r="D272" s="8">
        <v>209565</v>
      </c>
      <c r="E272" s="8">
        <v>38239</v>
      </c>
      <c r="G272" s="87" t="s">
        <v>403</v>
      </c>
      <c r="H272" s="85">
        <f t="shared" si="7"/>
        <v>0.53316058650551801</v>
      </c>
      <c r="I272" s="85">
        <f t="shared" si="7"/>
        <v>0.38539768244621275</v>
      </c>
      <c r="J272" s="85">
        <f t="shared" si="7"/>
        <v>7.0322916417630471E-2</v>
      </c>
      <c r="K272" s="8">
        <v>543763</v>
      </c>
    </row>
    <row r="273" spans="1:11" x14ac:dyDescent="0.2">
      <c r="A273" t="s">
        <v>404</v>
      </c>
      <c r="B273" s="7">
        <v>542607</v>
      </c>
      <c r="C273" s="7">
        <v>288245</v>
      </c>
      <c r="D273" s="7">
        <v>213805</v>
      </c>
      <c r="E273" s="7">
        <v>34512</v>
      </c>
      <c r="G273" s="87" t="s">
        <v>404</v>
      </c>
      <c r="H273" s="85">
        <f t="shared" si="7"/>
        <v>0.53122241327516972</v>
      </c>
      <c r="I273" s="85">
        <f t="shared" si="7"/>
        <v>0.39403288199378189</v>
      </c>
      <c r="J273" s="85">
        <f t="shared" si="7"/>
        <v>6.3604044916486524E-2</v>
      </c>
      <c r="K273" s="7">
        <v>542607</v>
      </c>
    </row>
    <row r="274" spans="1:11" x14ac:dyDescent="0.2">
      <c r="A274" t="s">
        <v>405</v>
      </c>
      <c r="B274" s="8">
        <v>562248</v>
      </c>
      <c r="C274" s="8">
        <v>293135</v>
      </c>
      <c r="D274" s="8">
        <v>216565</v>
      </c>
      <c r="E274" s="8">
        <v>46268</v>
      </c>
      <c r="G274" s="87" t="s">
        <v>405</v>
      </c>
      <c r="H274" s="85">
        <f t="shared" si="7"/>
        <v>0.52136245927064218</v>
      </c>
      <c r="I274" s="85">
        <f t="shared" si="7"/>
        <v>0.38517700374212094</v>
      </c>
      <c r="J274" s="85">
        <f t="shared" si="7"/>
        <v>8.2291088629928427E-2</v>
      </c>
      <c r="K274" s="8">
        <v>562248</v>
      </c>
    </row>
  </sheetData>
  <mergeCells count="6">
    <mergeCell ref="G7:J7"/>
    <mergeCell ref="B3:E3"/>
    <mergeCell ref="B4:E4"/>
    <mergeCell ref="B5:E5"/>
    <mergeCell ref="B6:E6"/>
    <mergeCell ref="B7:E7"/>
  </mergeCells>
  <hyperlinks>
    <hyperlink ref="B3" r:id="rId1" display="http://stats.oecd.org/OECDStat_Metadata/ShowMetadata.ashx?Dataset=QNA&amp;Coords=[LOCATION].[GBR]&amp;ShowOnWeb=true&amp;Lang=en"/>
    <hyperlink ref="A5" r:id="rId2" display="http://stats.oecd.org/OECDStat_Metadata/ShowMetadata.ashx?Dataset=QNA&amp;Coords=[MEASURE]&amp;ShowOnWeb=true&amp;Lang=en"/>
    <hyperlink ref="A4" r:id="rId3" display="http://stats.oecd.org/OECDStat_Metadata/ShowMetadata.ashx?Dataset=QNA&amp;Coords=[FREQUENCY]&amp;ShowOnWeb=true&amp;Lang=en"/>
    <hyperlink ref="A2" r:id="rId4" display="http://stats.oecd.org/OECDStat_Metadata/ShowMetadata.ashx?Dataset=QNA&amp;ShowOnWeb=true&amp;Lang=en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"/>
  <sheetViews>
    <sheetView showGridLines="0" topLeftCell="A101" workbookViewId="0">
      <selection activeCell="F18" sqref="F18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7" hidden="1" x14ac:dyDescent="0.2">
      <c r="A1" s="1" t="e">
        <f ca="1">DotStatQuery(B1)</f>
        <v>#NAME?</v>
      </c>
      <c r="B1" s="1" t="s">
        <v>406</v>
      </c>
    </row>
    <row r="2" spans="1:7" ht="23.25" x14ac:dyDescent="0.2">
      <c r="A2" s="2" t="s">
        <v>0</v>
      </c>
    </row>
    <row r="3" spans="1:7" x14ac:dyDescent="0.2">
      <c r="A3" s="141" t="s">
        <v>2</v>
      </c>
      <c r="B3" s="142"/>
      <c r="C3" s="143" t="s">
        <v>3</v>
      </c>
      <c r="D3" s="144"/>
      <c r="E3" s="144"/>
      <c r="F3" s="144"/>
      <c r="G3" s="145"/>
    </row>
    <row r="4" spans="1:7" x14ac:dyDescent="0.2">
      <c r="A4" s="146" t="s">
        <v>4</v>
      </c>
      <c r="B4" s="147"/>
      <c r="C4" s="148" t="s">
        <v>5</v>
      </c>
      <c r="D4" s="149"/>
      <c r="E4" s="149"/>
      <c r="F4" s="149"/>
      <c r="G4" s="150"/>
    </row>
    <row r="5" spans="1:7" x14ac:dyDescent="0.2">
      <c r="A5" s="151" t="s">
        <v>6</v>
      </c>
      <c r="B5" s="152"/>
      <c r="C5" s="153" t="s">
        <v>7</v>
      </c>
      <c r="D5" s="154"/>
      <c r="E5" s="154"/>
      <c r="F5" s="154"/>
      <c r="G5" s="155"/>
    </row>
    <row r="6" spans="1:7" ht="84" x14ac:dyDescent="0.2">
      <c r="A6" s="139" t="s">
        <v>407</v>
      </c>
      <c r="B6" s="140"/>
      <c r="C6" s="3" t="s">
        <v>432</v>
      </c>
      <c r="D6" s="3" t="s">
        <v>433</v>
      </c>
      <c r="E6" s="3" t="s">
        <v>434</v>
      </c>
      <c r="F6" s="3" t="s">
        <v>435</v>
      </c>
      <c r="G6" s="3" t="s">
        <v>436</v>
      </c>
    </row>
    <row r="7" spans="1:7" ht="31.5" x14ac:dyDescent="0.2">
      <c r="A7" s="139" t="s">
        <v>8</v>
      </c>
      <c r="B7" s="140"/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</row>
    <row r="8" spans="1:7" ht="13.5" x14ac:dyDescent="0.25">
      <c r="A8" s="4" t="s">
        <v>20</v>
      </c>
      <c r="B8" s="5" t="s">
        <v>413</v>
      </c>
      <c r="C8" s="5" t="s">
        <v>413</v>
      </c>
      <c r="D8" s="5" t="s">
        <v>414</v>
      </c>
      <c r="E8" s="5" t="s">
        <v>414</v>
      </c>
      <c r="F8" s="5" t="s">
        <v>414</v>
      </c>
      <c r="G8" s="5" t="s">
        <v>414</v>
      </c>
    </row>
    <row r="9" spans="1:7" ht="13.5" x14ac:dyDescent="0.25">
      <c r="A9" s="6" t="s">
        <v>62</v>
      </c>
      <c r="B9" s="5" t="s">
        <v>413</v>
      </c>
      <c r="C9" s="7">
        <v>4664</v>
      </c>
      <c r="D9" s="7" t="s">
        <v>427</v>
      </c>
      <c r="E9" s="7" t="s">
        <v>427</v>
      </c>
      <c r="F9" s="7" t="s">
        <v>427</v>
      </c>
      <c r="G9" s="7" t="s">
        <v>427</v>
      </c>
    </row>
    <row r="10" spans="1:7" ht="13.5" x14ac:dyDescent="0.25">
      <c r="A10" s="6" t="s">
        <v>64</v>
      </c>
      <c r="B10" s="5" t="s">
        <v>413</v>
      </c>
      <c r="C10" s="8">
        <v>4687</v>
      </c>
      <c r="D10" s="8" t="s">
        <v>427</v>
      </c>
      <c r="E10" s="8" t="s">
        <v>427</v>
      </c>
      <c r="F10" s="8" t="s">
        <v>427</v>
      </c>
      <c r="G10" s="8" t="s">
        <v>427</v>
      </c>
    </row>
    <row r="11" spans="1:7" ht="13.5" x14ac:dyDescent="0.25">
      <c r="A11" s="6" t="s">
        <v>66</v>
      </c>
      <c r="B11" s="5" t="s">
        <v>413</v>
      </c>
      <c r="C11" s="7">
        <v>4860</v>
      </c>
      <c r="D11" s="7" t="s">
        <v>427</v>
      </c>
      <c r="E11" s="7" t="s">
        <v>427</v>
      </c>
      <c r="F11" s="7" t="s">
        <v>427</v>
      </c>
      <c r="G11" s="7" t="s">
        <v>427</v>
      </c>
    </row>
    <row r="12" spans="1:7" ht="13.5" x14ac:dyDescent="0.25">
      <c r="A12" s="6" t="s">
        <v>68</v>
      </c>
      <c r="B12" s="5" t="s">
        <v>413</v>
      </c>
      <c r="C12" s="8">
        <v>4949</v>
      </c>
      <c r="D12" s="8" t="s">
        <v>427</v>
      </c>
      <c r="E12" s="8" t="s">
        <v>427</v>
      </c>
      <c r="F12" s="8" t="s">
        <v>427</v>
      </c>
      <c r="G12" s="8" t="s">
        <v>427</v>
      </c>
    </row>
    <row r="13" spans="1:7" ht="13.5" x14ac:dyDescent="0.25">
      <c r="A13" s="6" t="s">
        <v>70</v>
      </c>
      <c r="B13" s="5" t="s">
        <v>413</v>
      </c>
      <c r="C13" s="7">
        <v>5083</v>
      </c>
      <c r="D13" s="7" t="s">
        <v>427</v>
      </c>
      <c r="E13" s="7" t="s">
        <v>427</v>
      </c>
      <c r="F13" s="7" t="s">
        <v>427</v>
      </c>
      <c r="G13" s="7" t="s">
        <v>427</v>
      </c>
    </row>
    <row r="14" spans="1:7" ht="13.5" x14ac:dyDescent="0.25">
      <c r="A14" s="6" t="s">
        <v>75</v>
      </c>
      <c r="B14" s="5" t="s">
        <v>413</v>
      </c>
      <c r="C14" s="8">
        <v>5152</v>
      </c>
      <c r="D14" s="8" t="s">
        <v>427</v>
      </c>
      <c r="E14" s="8" t="s">
        <v>427</v>
      </c>
      <c r="F14" s="8" t="s">
        <v>427</v>
      </c>
      <c r="G14" s="8" t="s">
        <v>427</v>
      </c>
    </row>
    <row r="15" spans="1:7" ht="13.5" x14ac:dyDescent="0.25">
      <c r="A15" s="6" t="s">
        <v>77</v>
      </c>
      <c r="B15" s="5" t="s">
        <v>413</v>
      </c>
      <c r="C15" s="7">
        <v>5233</v>
      </c>
      <c r="D15" s="7" t="s">
        <v>427</v>
      </c>
      <c r="E15" s="7" t="s">
        <v>427</v>
      </c>
      <c r="F15" s="7" t="s">
        <v>427</v>
      </c>
      <c r="G15" s="7" t="s">
        <v>427</v>
      </c>
    </row>
    <row r="16" spans="1:7" ht="13.5" x14ac:dyDescent="0.25">
      <c r="A16" s="6" t="s">
        <v>79</v>
      </c>
      <c r="B16" s="5" t="s">
        <v>413</v>
      </c>
      <c r="C16" s="8">
        <v>5364</v>
      </c>
      <c r="D16" s="8" t="s">
        <v>427</v>
      </c>
      <c r="E16" s="8" t="s">
        <v>427</v>
      </c>
      <c r="F16" s="8" t="s">
        <v>427</v>
      </c>
      <c r="G16" s="8" t="s">
        <v>427</v>
      </c>
    </row>
    <row r="17" spans="1:7" ht="13.5" x14ac:dyDescent="0.25">
      <c r="A17" s="6" t="s">
        <v>81</v>
      </c>
      <c r="B17" s="5" t="s">
        <v>413</v>
      </c>
      <c r="C17" s="7">
        <v>5376</v>
      </c>
      <c r="D17" s="7" t="s">
        <v>427</v>
      </c>
      <c r="E17" s="7" t="s">
        <v>427</v>
      </c>
      <c r="F17" s="7" t="s">
        <v>427</v>
      </c>
      <c r="G17" s="7" t="s">
        <v>427</v>
      </c>
    </row>
    <row r="18" spans="1:7" ht="13.5" x14ac:dyDescent="0.25">
      <c r="A18" s="6" t="s">
        <v>83</v>
      </c>
      <c r="B18" s="5" t="s">
        <v>413</v>
      </c>
      <c r="C18" s="8">
        <v>5458</v>
      </c>
      <c r="D18" s="8" t="s">
        <v>427</v>
      </c>
      <c r="E18" s="8" t="s">
        <v>427</v>
      </c>
      <c r="F18" s="8" t="s">
        <v>427</v>
      </c>
      <c r="G18" s="8" t="s">
        <v>427</v>
      </c>
    </row>
    <row r="19" spans="1:7" ht="13.5" x14ac:dyDescent="0.25">
      <c r="A19" s="6" t="s">
        <v>85</v>
      </c>
      <c r="B19" s="5" t="s">
        <v>413</v>
      </c>
      <c r="C19" s="7">
        <v>5575</v>
      </c>
      <c r="D19" s="7" t="s">
        <v>427</v>
      </c>
      <c r="E19" s="7" t="s">
        <v>427</v>
      </c>
      <c r="F19" s="7" t="s">
        <v>427</v>
      </c>
      <c r="G19" s="7" t="s">
        <v>427</v>
      </c>
    </row>
    <row r="20" spans="1:7" ht="13.5" x14ac:dyDescent="0.25">
      <c r="A20" s="6" t="s">
        <v>87</v>
      </c>
      <c r="B20" s="5" t="s">
        <v>413</v>
      </c>
      <c r="C20" s="8">
        <v>5684</v>
      </c>
      <c r="D20" s="8" t="s">
        <v>427</v>
      </c>
      <c r="E20" s="8" t="s">
        <v>427</v>
      </c>
      <c r="F20" s="8" t="s">
        <v>427</v>
      </c>
      <c r="G20" s="8" t="s">
        <v>427</v>
      </c>
    </row>
    <row r="21" spans="1:7" ht="13.5" x14ac:dyDescent="0.25">
      <c r="A21" s="6" t="s">
        <v>90</v>
      </c>
      <c r="B21" s="5" t="s">
        <v>413</v>
      </c>
      <c r="C21" s="7">
        <v>5797</v>
      </c>
      <c r="D21" s="7" t="s">
        <v>427</v>
      </c>
      <c r="E21" s="7" t="s">
        <v>427</v>
      </c>
      <c r="F21" s="7" t="s">
        <v>427</v>
      </c>
      <c r="G21" s="7" t="s">
        <v>427</v>
      </c>
    </row>
    <row r="22" spans="1:7" ht="13.5" x14ac:dyDescent="0.25">
      <c r="A22" s="6" t="s">
        <v>92</v>
      </c>
      <c r="B22" s="5" t="s">
        <v>413</v>
      </c>
      <c r="C22" s="8">
        <v>5722</v>
      </c>
      <c r="D22" s="8" t="s">
        <v>427</v>
      </c>
      <c r="E22" s="8" t="s">
        <v>427</v>
      </c>
      <c r="F22" s="8" t="s">
        <v>427</v>
      </c>
      <c r="G22" s="8" t="s">
        <v>427</v>
      </c>
    </row>
    <row r="23" spans="1:7" ht="13.5" x14ac:dyDescent="0.25">
      <c r="A23" s="6" t="s">
        <v>94</v>
      </c>
      <c r="B23" s="5" t="s">
        <v>413</v>
      </c>
      <c r="C23" s="7">
        <v>5822</v>
      </c>
      <c r="D23" s="7" t="s">
        <v>427</v>
      </c>
      <c r="E23" s="7" t="s">
        <v>427</v>
      </c>
      <c r="F23" s="7" t="s">
        <v>427</v>
      </c>
      <c r="G23" s="7" t="s">
        <v>427</v>
      </c>
    </row>
    <row r="24" spans="1:7" ht="13.5" x14ac:dyDescent="0.25">
      <c r="A24" s="6" t="s">
        <v>96</v>
      </c>
      <c r="B24" s="5" t="s">
        <v>413</v>
      </c>
      <c r="C24" s="8">
        <v>5869</v>
      </c>
      <c r="D24" s="8" t="s">
        <v>427</v>
      </c>
      <c r="E24" s="8" t="s">
        <v>427</v>
      </c>
      <c r="F24" s="8" t="s">
        <v>427</v>
      </c>
      <c r="G24" s="8" t="s">
        <v>427</v>
      </c>
    </row>
    <row r="25" spans="1:7" ht="13.5" x14ac:dyDescent="0.25">
      <c r="A25" s="6" t="s">
        <v>98</v>
      </c>
      <c r="B25" s="5" t="s">
        <v>413</v>
      </c>
      <c r="C25" s="7">
        <v>5883</v>
      </c>
      <c r="D25" s="7" t="s">
        <v>427</v>
      </c>
      <c r="E25" s="7" t="s">
        <v>427</v>
      </c>
      <c r="F25" s="7" t="s">
        <v>427</v>
      </c>
      <c r="G25" s="7" t="s">
        <v>427</v>
      </c>
    </row>
    <row r="26" spans="1:7" ht="13.5" x14ac:dyDescent="0.25">
      <c r="A26" s="6" t="s">
        <v>100</v>
      </c>
      <c r="B26" s="5" t="s">
        <v>413</v>
      </c>
      <c r="C26" s="8">
        <v>6078</v>
      </c>
      <c r="D26" s="8" t="s">
        <v>427</v>
      </c>
      <c r="E26" s="8" t="s">
        <v>427</v>
      </c>
      <c r="F26" s="8" t="s">
        <v>427</v>
      </c>
      <c r="G26" s="8" t="s">
        <v>427</v>
      </c>
    </row>
    <row r="27" spans="1:7" ht="13.5" x14ac:dyDescent="0.25">
      <c r="A27" s="6" t="s">
        <v>102</v>
      </c>
      <c r="B27" s="5" t="s">
        <v>413</v>
      </c>
      <c r="C27" s="7">
        <v>6100</v>
      </c>
      <c r="D27" s="7" t="s">
        <v>427</v>
      </c>
      <c r="E27" s="7" t="s">
        <v>427</v>
      </c>
      <c r="F27" s="7" t="s">
        <v>427</v>
      </c>
      <c r="G27" s="7" t="s">
        <v>427</v>
      </c>
    </row>
    <row r="28" spans="1:7" ht="13.5" x14ac:dyDescent="0.25">
      <c r="A28" s="6" t="s">
        <v>104</v>
      </c>
      <c r="B28" s="5" t="s">
        <v>413</v>
      </c>
      <c r="C28" s="8">
        <v>6317</v>
      </c>
      <c r="D28" s="8" t="s">
        <v>427</v>
      </c>
      <c r="E28" s="8" t="s">
        <v>427</v>
      </c>
      <c r="F28" s="8" t="s">
        <v>427</v>
      </c>
      <c r="G28" s="8" t="s">
        <v>427</v>
      </c>
    </row>
    <row r="29" spans="1:7" ht="13.5" x14ac:dyDescent="0.25">
      <c r="A29" s="6" t="s">
        <v>106</v>
      </c>
      <c r="B29" s="5" t="s">
        <v>413</v>
      </c>
      <c r="C29" s="7">
        <v>6421</v>
      </c>
      <c r="D29" s="7" t="s">
        <v>427</v>
      </c>
      <c r="E29" s="7" t="s">
        <v>427</v>
      </c>
      <c r="F29" s="7" t="s">
        <v>427</v>
      </c>
      <c r="G29" s="7" t="s">
        <v>427</v>
      </c>
    </row>
    <row r="30" spans="1:7" ht="13.5" x14ac:dyDescent="0.25">
      <c r="A30" s="6" t="s">
        <v>108</v>
      </c>
      <c r="B30" s="5" t="s">
        <v>413</v>
      </c>
      <c r="C30" s="8">
        <v>6482</v>
      </c>
      <c r="D30" s="8" t="s">
        <v>427</v>
      </c>
      <c r="E30" s="8" t="s">
        <v>427</v>
      </c>
      <c r="F30" s="8" t="s">
        <v>427</v>
      </c>
      <c r="G30" s="8" t="s">
        <v>427</v>
      </c>
    </row>
    <row r="31" spans="1:7" ht="13.5" x14ac:dyDescent="0.25">
      <c r="A31" s="6" t="s">
        <v>110</v>
      </c>
      <c r="B31" s="5" t="s">
        <v>413</v>
      </c>
      <c r="C31" s="7">
        <v>6576</v>
      </c>
      <c r="D31" s="7" t="s">
        <v>427</v>
      </c>
      <c r="E31" s="7" t="s">
        <v>427</v>
      </c>
      <c r="F31" s="7" t="s">
        <v>427</v>
      </c>
      <c r="G31" s="7" t="s">
        <v>427</v>
      </c>
    </row>
    <row r="32" spans="1:7" ht="13.5" x14ac:dyDescent="0.25">
      <c r="A32" s="6" t="s">
        <v>112</v>
      </c>
      <c r="B32" s="5" t="s">
        <v>413</v>
      </c>
      <c r="C32" s="8">
        <v>6710</v>
      </c>
      <c r="D32" s="8" t="s">
        <v>427</v>
      </c>
      <c r="E32" s="8" t="s">
        <v>427</v>
      </c>
      <c r="F32" s="8" t="s">
        <v>427</v>
      </c>
      <c r="G32" s="8" t="s">
        <v>427</v>
      </c>
    </row>
    <row r="33" spans="1:7" ht="13.5" x14ac:dyDescent="0.25">
      <c r="A33" s="6" t="s">
        <v>114</v>
      </c>
      <c r="B33" s="5" t="s">
        <v>413</v>
      </c>
      <c r="C33" s="7">
        <v>6878</v>
      </c>
      <c r="D33" s="7" t="s">
        <v>427</v>
      </c>
      <c r="E33" s="7" t="s">
        <v>427</v>
      </c>
      <c r="F33" s="7" t="s">
        <v>427</v>
      </c>
      <c r="G33" s="7" t="s">
        <v>427</v>
      </c>
    </row>
    <row r="34" spans="1:7" ht="13.5" x14ac:dyDescent="0.25">
      <c r="A34" s="6" t="s">
        <v>116</v>
      </c>
      <c r="B34" s="5" t="s">
        <v>413</v>
      </c>
      <c r="C34" s="8">
        <v>6878</v>
      </c>
      <c r="D34" s="8" t="s">
        <v>427</v>
      </c>
      <c r="E34" s="8" t="s">
        <v>427</v>
      </c>
      <c r="F34" s="8" t="s">
        <v>427</v>
      </c>
      <c r="G34" s="8" t="s">
        <v>427</v>
      </c>
    </row>
    <row r="35" spans="1:7" ht="13.5" x14ac:dyDescent="0.25">
      <c r="A35" s="6" t="s">
        <v>118</v>
      </c>
      <c r="B35" s="5" t="s">
        <v>413</v>
      </c>
      <c r="C35" s="7">
        <v>7114</v>
      </c>
      <c r="D35" s="7" t="s">
        <v>427</v>
      </c>
      <c r="E35" s="7" t="s">
        <v>427</v>
      </c>
      <c r="F35" s="7" t="s">
        <v>427</v>
      </c>
      <c r="G35" s="7" t="s">
        <v>427</v>
      </c>
    </row>
    <row r="36" spans="1:7" ht="13.5" x14ac:dyDescent="0.25">
      <c r="A36" s="6" t="s">
        <v>121</v>
      </c>
      <c r="B36" s="5" t="s">
        <v>413</v>
      </c>
      <c r="C36" s="8">
        <v>7035</v>
      </c>
      <c r="D36" s="8" t="s">
        <v>427</v>
      </c>
      <c r="E36" s="8" t="s">
        <v>427</v>
      </c>
      <c r="F36" s="8" t="s">
        <v>427</v>
      </c>
      <c r="G36" s="8" t="s">
        <v>427</v>
      </c>
    </row>
    <row r="37" spans="1:7" ht="13.5" x14ac:dyDescent="0.25">
      <c r="A37" s="6" t="s">
        <v>127</v>
      </c>
      <c r="B37" s="5" t="s">
        <v>413</v>
      </c>
      <c r="C37" s="7">
        <v>7130</v>
      </c>
      <c r="D37" s="7" t="s">
        <v>427</v>
      </c>
      <c r="E37" s="7" t="s">
        <v>427</v>
      </c>
      <c r="F37" s="7" t="s">
        <v>427</v>
      </c>
      <c r="G37" s="7" t="s">
        <v>427</v>
      </c>
    </row>
    <row r="38" spans="1:7" ht="13.5" x14ac:dyDescent="0.25">
      <c r="A38" s="6" t="s">
        <v>130</v>
      </c>
      <c r="B38" s="5" t="s">
        <v>413</v>
      </c>
      <c r="C38" s="8">
        <v>7304</v>
      </c>
      <c r="D38" s="8" t="s">
        <v>427</v>
      </c>
      <c r="E38" s="8" t="s">
        <v>427</v>
      </c>
      <c r="F38" s="8" t="s">
        <v>427</v>
      </c>
      <c r="G38" s="8" t="s">
        <v>427</v>
      </c>
    </row>
    <row r="39" spans="1:7" ht="13.5" x14ac:dyDescent="0.25">
      <c r="A39" s="6" t="s">
        <v>133</v>
      </c>
      <c r="B39" s="5" t="s">
        <v>413</v>
      </c>
      <c r="C39" s="7">
        <v>7378</v>
      </c>
      <c r="D39" s="7" t="s">
        <v>427</v>
      </c>
      <c r="E39" s="7" t="s">
        <v>427</v>
      </c>
      <c r="F39" s="7" t="s">
        <v>427</v>
      </c>
      <c r="G39" s="7" t="s">
        <v>427</v>
      </c>
    </row>
    <row r="40" spans="1:7" ht="13.5" x14ac:dyDescent="0.25">
      <c r="A40" s="6" t="s">
        <v>136</v>
      </c>
      <c r="B40" s="5" t="s">
        <v>413</v>
      </c>
      <c r="C40" s="8">
        <v>7412</v>
      </c>
      <c r="D40" s="8" t="s">
        <v>427</v>
      </c>
      <c r="E40" s="8" t="s">
        <v>427</v>
      </c>
      <c r="F40" s="8" t="s">
        <v>427</v>
      </c>
      <c r="G40" s="8" t="s">
        <v>427</v>
      </c>
    </row>
    <row r="41" spans="1:7" ht="13.5" x14ac:dyDescent="0.25">
      <c r="A41" s="6" t="s">
        <v>139</v>
      </c>
      <c r="B41" s="5" t="s">
        <v>413</v>
      </c>
      <c r="C41" s="7">
        <v>7363</v>
      </c>
      <c r="D41" s="7" t="s">
        <v>427</v>
      </c>
      <c r="E41" s="7" t="s">
        <v>427</v>
      </c>
      <c r="F41" s="7" t="s">
        <v>427</v>
      </c>
      <c r="G41" s="7" t="s">
        <v>427</v>
      </c>
    </row>
    <row r="42" spans="1:7" ht="13.5" x14ac:dyDescent="0.25">
      <c r="A42" s="6" t="s">
        <v>141</v>
      </c>
      <c r="B42" s="5" t="s">
        <v>413</v>
      </c>
      <c r="C42" s="8">
        <v>7748</v>
      </c>
      <c r="D42" s="8" t="s">
        <v>427</v>
      </c>
      <c r="E42" s="8" t="s">
        <v>427</v>
      </c>
      <c r="F42" s="8" t="s">
        <v>427</v>
      </c>
      <c r="G42" s="8" t="s">
        <v>427</v>
      </c>
    </row>
    <row r="43" spans="1:7" ht="13.5" x14ac:dyDescent="0.25">
      <c r="A43" s="6" t="s">
        <v>144</v>
      </c>
      <c r="B43" s="5" t="s">
        <v>413</v>
      </c>
      <c r="C43" s="7">
        <v>7868</v>
      </c>
      <c r="D43" s="7" t="s">
        <v>427</v>
      </c>
      <c r="E43" s="7" t="s">
        <v>427</v>
      </c>
      <c r="F43" s="7" t="s">
        <v>427</v>
      </c>
      <c r="G43" s="7" t="s">
        <v>427</v>
      </c>
    </row>
    <row r="44" spans="1:7" ht="13.5" x14ac:dyDescent="0.25">
      <c r="A44" s="6" t="s">
        <v>147</v>
      </c>
      <c r="B44" s="5" t="s">
        <v>413</v>
      </c>
      <c r="C44" s="8">
        <v>8112</v>
      </c>
      <c r="D44" s="8" t="s">
        <v>427</v>
      </c>
      <c r="E44" s="8" t="s">
        <v>427</v>
      </c>
      <c r="F44" s="8" t="s">
        <v>427</v>
      </c>
      <c r="G44" s="8" t="s">
        <v>427</v>
      </c>
    </row>
    <row r="45" spans="1:7" ht="13.5" x14ac:dyDescent="0.25">
      <c r="A45" s="6" t="s">
        <v>150</v>
      </c>
      <c r="B45" s="5" t="s">
        <v>413</v>
      </c>
      <c r="C45" s="7">
        <v>8143</v>
      </c>
      <c r="D45" s="7" t="s">
        <v>427</v>
      </c>
      <c r="E45" s="7" t="s">
        <v>427</v>
      </c>
      <c r="F45" s="7" t="s">
        <v>427</v>
      </c>
      <c r="G45" s="7" t="s">
        <v>427</v>
      </c>
    </row>
    <row r="46" spans="1:7" ht="13.5" x14ac:dyDescent="0.25">
      <c r="A46" s="6" t="s">
        <v>153</v>
      </c>
      <c r="B46" s="5" t="s">
        <v>413</v>
      </c>
      <c r="C46" s="8">
        <v>8432</v>
      </c>
      <c r="D46" s="8" t="s">
        <v>427</v>
      </c>
      <c r="E46" s="8" t="s">
        <v>427</v>
      </c>
      <c r="F46" s="8" t="s">
        <v>427</v>
      </c>
      <c r="G46" s="8" t="s">
        <v>427</v>
      </c>
    </row>
    <row r="47" spans="1:7" ht="13.5" x14ac:dyDescent="0.25">
      <c r="A47" s="6" t="s">
        <v>155</v>
      </c>
      <c r="B47" s="5" t="s">
        <v>413</v>
      </c>
      <c r="C47" s="7">
        <v>8616</v>
      </c>
      <c r="D47" s="7" t="s">
        <v>427</v>
      </c>
      <c r="E47" s="7" t="s">
        <v>427</v>
      </c>
      <c r="F47" s="7" t="s">
        <v>427</v>
      </c>
      <c r="G47" s="7" t="s">
        <v>427</v>
      </c>
    </row>
    <row r="48" spans="1:7" ht="13.5" x14ac:dyDescent="0.25">
      <c r="A48" s="6" t="s">
        <v>157</v>
      </c>
      <c r="B48" s="5" t="s">
        <v>413</v>
      </c>
      <c r="C48" s="8">
        <v>8852</v>
      </c>
      <c r="D48" s="8" t="s">
        <v>427</v>
      </c>
      <c r="E48" s="8" t="s">
        <v>427</v>
      </c>
      <c r="F48" s="8" t="s">
        <v>427</v>
      </c>
      <c r="G48" s="8" t="s">
        <v>427</v>
      </c>
    </row>
    <row r="49" spans="1:7" ht="13.5" x14ac:dyDescent="0.25">
      <c r="A49" s="6" t="s">
        <v>159</v>
      </c>
      <c r="B49" s="5" t="s">
        <v>413</v>
      </c>
      <c r="C49" s="7">
        <v>9018</v>
      </c>
      <c r="D49" s="7" t="s">
        <v>427</v>
      </c>
      <c r="E49" s="7" t="s">
        <v>427</v>
      </c>
      <c r="F49" s="7" t="s">
        <v>427</v>
      </c>
      <c r="G49" s="7" t="s">
        <v>427</v>
      </c>
    </row>
    <row r="50" spans="1:7" ht="13.5" x14ac:dyDescent="0.25">
      <c r="A50" s="6" t="s">
        <v>161</v>
      </c>
      <c r="B50" s="5" t="s">
        <v>413</v>
      </c>
      <c r="C50" s="8">
        <v>9062</v>
      </c>
      <c r="D50" s="8" t="s">
        <v>427</v>
      </c>
      <c r="E50" s="8" t="s">
        <v>427</v>
      </c>
      <c r="F50" s="8" t="s">
        <v>427</v>
      </c>
      <c r="G50" s="8" t="s">
        <v>427</v>
      </c>
    </row>
    <row r="51" spans="1:7" ht="13.5" x14ac:dyDescent="0.25">
      <c r="A51" s="6" t="s">
        <v>163</v>
      </c>
      <c r="B51" s="5" t="s">
        <v>413</v>
      </c>
      <c r="C51" s="7">
        <v>9283</v>
      </c>
      <c r="D51" s="7" t="s">
        <v>427</v>
      </c>
      <c r="E51" s="7" t="s">
        <v>427</v>
      </c>
      <c r="F51" s="7" t="s">
        <v>427</v>
      </c>
      <c r="G51" s="7" t="s">
        <v>427</v>
      </c>
    </row>
    <row r="52" spans="1:7" ht="13.5" x14ac:dyDescent="0.25">
      <c r="A52" s="6" t="s">
        <v>165</v>
      </c>
      <c r="B52" s="5" t="s">
        <v>413</v>
      </c>
      <c r="C52" s="8">
        <v>9463</v>
      </c>
      <c r="D52" s="8" t="s">
        <v>427</v>
      </c>
      <c r="E52" s="8" t="s">
        <v>427</v>
      </c>
      <c r="F52" s="8" t="s">
        <v>427</v>
      </c>
      <c r="G52" s="8" t="s">
        <v>427</v>
      </c>
    </row>
    <row r="53" spans="1:7" ht="13.5" x14ac:dyDescent="0.25">
      <c r="A53" s="6" t="s">
        <v>167</v>
      </c>
      <c r="B53" s="5" t="s">
        <v>413</v>
      </c>
      <c r="C53" s="7">
        <v>9606</v>
      </c>
      <c r="D53" s="7" t="s">
        <v>427</v>
      </c>
      <c r="E53" s="7" t="s">
        <v>427</v>
      </c>
      <c r="F53" s="7" t="s">
        <v>427</v>
      </c>
      <c r="G53" s="7" t="s">
        <v>427</v>
      </c>
    </row>
    <row r="54" spans="1:7" ht="13.5" x14ac:dyDescent="0.25">
      <c r="A54" s="6" t="s">
        <v>169</v>
      </c>
      <c r="B54" s="5" t="s">
        <v>413</v>
      </c>
      <c r="C54" s="8">
        <v>9774</v>
      </c>
      <c r="D54" s="8" t="s">
        <v>427</v>
      </c>
      <c r="E54" s="8" t="s">
        <v>427</v>
      </c>
      <c r="F54" s="8" t="s">
        <v>427</v>
      </c>
      <c r="G54" s="8" t="s">
        <v>427</v>
      </c>
    </row>
    <row r="55" spans="1:7" ht="13.5" x14ac:dyDescent="0.25">
      <c r="A55" s="6" t="s">
        <v>171</v>
      </c>
      <c r="B55" s="5" t="s">
        <v>413</v>
      </c>
      <c r="C55" s="7">
        <v>9956</v>
      </c>
      <c r="D55" s="7" t="s">
        <v>427</v>
      </c>
      <c r="E55" s="7" t="s">
        <v>427</v>
      </c>
      <c r="F55" s="7" t="s">
        <v>427</v>
      </c>
      <c r="G55" s="7" t="s">
        <v>427</v>
      </c>
    </row>
    <row r="56" spans="1:7" ht="13.5" x14ac:dyDescent="0.25">
      <c r="A56" s="6" t="s">
        <v>173</v>
      </c>
      <c r="B56" s="5" t="s">
        <v>413</v>
      </c>
      <c r="C56" s="8">
        <v>10058</v>
      </c>
      <c r="D56" s="8" t="s">
        <v>427</v>
      </c>
      <c r="E56" s="8" t="s">
        <v>427</v>
      </c>
      <c r="F56" s="8" t="s">
        <v>427</v>
      </c>
      <c r="G56" s="8" t="s">
        <v>427</v>
      </c>
    </row>
    <row r="57" spans="1:7" ht="13.5" x14ac:dyDescent="0.25">
      <c r="A57" s="6" t="s">
        <v>175</v>
      </c>
      <c r="B57" s="5" t="s">
        <v>413</v>
      </c>
      <c r="C57" s="7">
        <v>10160</v>
      </c>
      <c r="D57" s="7" t="s">
        <v>427</v>
      </c>
      <c r="E57" s="7" t="s">
        <v>427</v>
      </c>
      <c r="F57" s="7" t="s">
        <v>427</v>
      </c>
      <c r="G57" s="7" t="s">
        <v>427</v>
      </c>
    </row>
    <row r="58" spans="1:7" ht="13.5" x14ac:dyDescent="0.25">
      <c r="A58" s="6" t="s">
        <v>177</v>
      </c>
      <c r="B58" s="5" t="s">
        <v>413</v>
      </c>
      <c r="C58" s="8">
        <v>10415</v>
      </c>
      <c r="D58" s="8" t="s">
        <v>427</v>
      </c>
      <c r="E58" s="8" t="s">
        <v>427</v>
      </c>
      <c r="F58" s="8" t="s">
        <v>427</v>
      </c>
      <c r="G58" s="8" t="s">
        <v>427</v>
      </c>
    </row>
    <row r="59" spans="1:7" ht="13.5" x14ac:dyDescent="0.25">
      <c r="A59" s="6" t="s">
        <v>179</v>
      </c>
      <c r="B59" s="5" t="s">
        <v>413</v>
      </c>
      <c r="C59" s="7">
        <v>10487</v>
      </c>
      <c r="D59" s="7" t="s">
        <v>427</v>
      </c>
      <c r="E59" s="7" t="s">
        <v>427</v>
      </c>
      <c r="F59" s="7" t="s">
        <v>427</v>
      </c>
      <c r="G59" s="7" t="s">
        <v>427</v>
      </c>
    </row>
    <row r="60" spans="1:7" ht="13.5" x14ac:dyDescent="0.25">
      <c r="A60" s="6" t="s">
        <v>181</v>
      </c>
      <c r="B60" s="5" t="s">
        <v>413</v>
      </c>
      <c r="C60" s="8">
        <v>10622</v>
      </c>
      <c r="D60" s="8" t="s">
        <v>427</v>
      </c>
      <c r="E60" s="8" t="s">
        <v>427</v>
      </c>
      <c r="F60" s="8" t="s">
        <v>427</v>
      </c>
      <c r="G60" s="8" t="s">
        <v>427</v>
      </c>
    </row>
    <row r="61" spans="1:7" ht="13.5" x14ac:dyDescent="0.25">
      <c r="A61" s="6" t="s">
        <v>183</v>
      </c>
      <c r="B61" s="5" t="s">
        <v>413</v>
      </c>
      <c r="C61" s="7">
        <v>11101</v>
      </c>
      <c r="D61" s="7" t="s">
        <v>427</v>
      </c>
      <c r="E61" s="7" t="s">
        <v>427</v>
      </c>
      <c r="F61" s="7" t="s">
        <v>427</v>
      </c>
      <c r="G61" s="7" t="s">
        <v>427</v>
      </c>
    </row>
    <row r="62" spans="1:7" ht="13.5" x14ac:dyDescent="0.25">
      <c r="A62" s="6" t="s">
        <v>185</v>
      </c>
      <c r="B62" s="5" t="s">
        <v>413</v>
      </c>
      <c r="C62" s="8">
        <v>11234</v>
      </c>
      <c r="D62" s="8" t="s">
        <v>427</v>
      </c>
      <c r="E62" s="8" t="s">
        <v>427</v>
      </c>
      <c r="F62" s="8" t="s">
        <v>427</v>
      </c>
      <c r="G62" s="8" t="s">
        <v>427</v>
      </c>
    </row>
    <row r="63" spans="1:7" ht="13.5" x14ac:dyDescent="0.25">
      <c r="A63" s="6" t="s">
        <v>187</v>
      </c>
      <c r="B63" s="5" t="s">
        <v>413</v>
      </c>
      <c r="C63" s="7">
        <v>11589</v>
      </c>
      <c r="D63" s="7" t="s">
        <v>427</v>
      </c>
      <c r="E63" s="7" t="s">
        <v>427</v>
      </c>
      <c r="F63" s="7" t="s">
        <v>427</v>
      </c>
      <c r="G63" s="7" t="s">
        <v>427</v>
      </c>
    </row>
    <row r="64" spans="1:7" ht="13.5" x14ac:dyDescent="0.25">
      <c r="A64" s="6" t="s">
        <v>189</v>
      </c>
      <c r="B64" s="5" t="s">
        <v>413</v>
      </c>
      <c r="C64" s="8">
        <v>11885</v>
      </c>
      <c r="D64" s="8" t="s">
        <v>427</v>
      </c>
      <c r="E64" s="8" t="s">
        <v>427</v>
      </c>
      <c r="F64" s="8" t="s">
        <v>427</v>
      </c>
      <c r="G64" s="8" t="s">
        <v>427</v>
      </c>
    </row>
    <row r="65" spans="1:7" ht="13.5" x14ac:dyDescent="0.25">
      <c r="A65" s="6" t="s">
        <v>191</v>
      </c>
      <c r="B65" s="5" t="s">
        <v>413</v>
      </c>
      <c r="C65" s="7">
        <v>12092</v>
      </c>
      <c r="D65" s="7" t="s">
        <v>427</v>
      </c>
      <c r="E65" s="7" t="s">
        <v>427</v>
      </c>
      <c r="F65" s="7" t="s">
        <v>427</v>
      </c>
      <c r="G65" s="7" t="s">
        <v>427</v>
      </c>
    </row>
    <row r="66" spans="1:7" ht="13.5" x14ac:dyDescent="0.25">
      <c r="A66" s="6" t="s">
        <v>193</v>
      </c>
      <c r="B66" s="5" t="s">
        <v>413</v>
      </c>
      <c r="C66" s="8">
        <v>12274</v>
      </c>
      <c r="D66" s="8" t="s">
        <v>427</v>
      </c>
      <c r="E66" s="8" t="s">
        <v>427</v>
      </c>
      <c r="F66" s="8" t="s">
        <v>427</v>
      </c>
      <c r="G66" s="8" t="s">
        <v>427</v>
      </c>
    </row>
    <row r="67" spans="1:7" ht="13.5" x14ac:dyDescent="0.25">
      <c r="A67" s="6" t="s">
        <v>195</v>
      </c>
      <c r="B67" s="5" t="s">
        <v>413</v>
      </c>
      <c r="C67" s="7">
        <v>12545</v>
      </c>
      <c r="D67" s="7" t="s">
        <v>427</v>
      </c>
      <c r="E67" s="7" t="s">
        <v>427</v>
      </c>
      <c r="F67" s="7" t="s">
        <v>427</v>
      </c>
      <c r="G67" s="7" t="s">
        <v>427</v>
      </c>
    </row>
    <row r="68" spans="1:7" ht="13.5" x14ac:dyDescent="0.25">
      <c r="A68" s="6" t="s">
        <v>197</v>
      </c>
      <c r="B68" s="5" t="s">
        <v>413</v>
      </c>
      <c r="C68" s="8">
        <v>12874</v>
      </c>
      <c r="D68" s="8" t="s">
        <v>427</v>
      </c>
      <c r="E68" s="8" t="s">
        <v>427</v>
      </c>
      <c r="F68" s="8" t="s">
        <v>427</v>
      </c>
      <c r="G68" s="8" t="s">
        <v>427</v>
      </c>
    </row>
    <row r="69" spans="1:7" ht="13.5" x14ac:dyDescent="0.25">
      <c r="A69" s="6" t="s">
        <v>199</v>
      </c>
      <c r="B69" s="5" t="s">
        <v>413</v>
      </c>
      <c r="C69" s="7">
        <v>13228</v>
      </c>
      <c r="D69" s="7" t="s">
        <v>427</v>
      </c>
      <c r="E69" s="7" t="s">
        <v>427</v>
      </c>
      <c r="F69" s="7" t="s">
        <v>427</v>
      </c>
      <c r="G69" s="7" t="s">
        <v>427</v>
      </c>
    </row>
    <row r="70" spans="1:7" ht="13.5" x14ac:dyDescent="0.25">
      <c r="A70" s="6" t="s">
        <v>200</v>
      </c>
      <c r="B70" s="5" t="s">
        <v>413</v>
      </c>
      <c r="C70" s="8">
        <v>13806</v>
      </c>
      <c r="D70" s="8" t="s">
        <v>427</v>
      </c>
      <c r="E70" s="8" t="s">
        <v>427</v>
      </c>
      <c r="F70" s="8" t="s">
        <v>427</v>
      </c>
      <c r="G70" s="8" t="s">
        <v>427</v>
      </c>
    </row>
    <row r="71" spans="1:7" ht="13.5" x14ac:dyDescent="0.25">
      <c r="A71" s="6" t="s">
        <v>201</v>
      </c>
      <c r="B71" s="5" t="s">
        <v>413</v>
      </c>
      <c r="C71" s="7">
        <v>14258</v>
      </c>
      <c r="D71" s="7" t="s">
        <v>427</v>
      </c>
      <c r="E71" s="7" t="s">
        <v>427</v>
      </c>
      <c r="F71" s="7" t="s">
        <v>427</v>
      </c>
      <c r="G71" s="7" t="s">
        <v>427</v>
      </c>
    </row>
    <row r="72" spans="1:7" ht="13.5" x14ac:dyDescent="0.25">
      <c r="A72" s="6" t="s">
        <v>202</v>
      </c>
      <c r="B72" s="5" t="s">
        <v>413</v>
      </c>
      <c r="C72" s="8">
        <v>14765</v>
      </c>
      <c r="D72" s="8" t="s">
        <v>427</v>
      </c>
      <c r="E72" s="8" t="s">
        <v>427</v>
      </c>
      <c r="F72" s="8" t="s">
        <v>427</v>
      </c>
      <c r="G72" s="8" t="s">
        <v>427</v>
      </c>
    </row>
    <row r="73" spans="1:7" ht="13.5" x14ac:dyDescent="0.25">
      <c r="A73" s="6" t="s">
        <v>203</v>
      </c>
      <c r="B73" s="5" t="s">
        <v>413</v>
      </c>
      <c r="C73" s="7">
        <v>14992</v>
      </c>
      <c r="D73" s="7" t="s">
        <v>427</v>
      </c>
      <c r="E73" s="7" t="s">
        <v>427</v>
      </c>
      <c r="F73" s="7" t="s">
        <v>427</v>
      </c>
      <c r="G73" s="7" t="s">
        <v>427</v>
      </c>
    </row>
    <row r="74" spans="1:7" ht="13.5" x14ac:dyDescent="0.25">
      <c r="A74" s="6" t="s">
        <v>204</v>
      </c>
      <c r="B74" s="5" t="s">
        <v>413</v>
      </c>
      <c r="C74" s="8">
        <v>15499</v>
      </c>
      <c r="D74" s="8" t="s">
        <v>427</v>
      </c>
      <c r="E74" s="8" t="s">
        <v>427</v>
      </c>
      <c r="F74" s="8" t="s">
        <v>427</v>
      </c>
      <c r="G74" s="8" t="s">
        <v>427</v>
      </c>
    </row>
    <row r="75" spans="1:7" ht="13.5" x14ac:dyDescent="0.25">
      <c r="A75" s="6" t="s">
        <v>205</v>
      </c>
      <c r="B75" s="5" t="s">
        <v>413</v>
      </c>
      <c r="C75" s="7">
        <v>15996</v>
      </c>
      <c r="D75" s="7" t="s">
        <v>427</v>
      </c>
      <c r="E75" s="7" t="s">
        <v>427</v>
      </c>
      <c r="F75" s="7" t="s">
        <v>427</v>
      </c>
      <c r="G75" s="7" t="s">
        <v>427</v>
      </c>
    </row>
    <row r="76" spans="1:7" ht="13.5" x14ac:dyDescent="0.25">
      <c r="A76" s="6" t="s">
        <v>206</v>
      </c>
      <c r="B76" s="5" t="s">
        <v>413</v>
      </c>
      <c r="C76" s="8">
        <v>16398</v>
      </c>
      <c r="D76" s="8" t="s">
        <v>427</v>
      </c>
      <c r="E76" s="8" t="s">
        <v>427</v>
      </c>
      <c r="F76" s="8" t="s">
        <v>427</v>
      </c>
      <c r="G76" s="8" t="s">
        <v>427</v>
      </c>
    </row>
    <row r="77" spans="1:7" ht="13.5" x14ac:dyDescent="0.25">
      <c r="A77" s="6" t="s">
        <v>207</v>
      </c>
      <c r="B77" s="5" t="s">
        <v>413</v>
      </c>
      <c r="C77" s="7">
        <v>16596</v>
      </c>
      <c r="D77" s="7" t="s">
        <v>427</v>
      </c>
      <c r="E77" s="7" t="s">
        <v>427</v>
      </c>
      <c r="F77" s="7" t="s">
        <v>427</v>
      </c>
      <c r="G77" s="7" t="s">
        <v>427</v>
      </c>
    </row>
    <row r="78" spans="1:7" ht="13.5" x14ac:dyDescent="0.25">
      <c r="A78" s="6" t="s">
        <v>208</v>
      </c>
      <c r="B78" s="5" t="s">
        <v>413</v>
      </c>
      <c r="C78" s="8">
        <v>17383</v>
      </c>
      <c r="D78" s="8" t="s">
        <v>427</v>
      </c>
      <c r="E78" s="8" t="s">
        <v>427</v>
      </c>
      <c r="F78" s="8" t="s">
        <v>427</v>
      </c>
      <c r="G78" s="8" t="s">
        <v>427</v>
      </c>
    </row>
    <row r="79" spans="1:7" ht="13.5" x14ac:dyDescent="0.25">
      <c r="A79" s="6" t="s">
        <v>209</v>
      </c>
      <c r="B79" s="5" t="s">
        <v>413</v>
      </c>
      <c r="C79" s="7">
        <v>17753</v>
      </c>
      <c r="D79" s="7" t="s">
        <v>427</v>
      </c>
      <c r="E79" s="7" t="s">
        <v>427</v>
      </c>
      <c r="F79" s="7" t="s">
        <v>427</v>
      </c>
      <c r="G79" s="7" t="s">
        <v>427</v>
      </c>
    </row>
    <row r="80" spans="1:7" ht="13.5" x14ac:dyDescent="0.25">
      <c r="A80" s="6" t="s">
        <v>210</v>
      </c>
      <c r="B80" s="5" t="s">
        <v>413</v>
      </c>
      <c r="C80" s="8">
        <v>18821</v>
      </c>
      <c r="D80" s="8" t="s">
        <v>427</v>
      </c>
      <c r="E80" s="8" t="s">
        <v>427</v>
      </c>
      <c r="F80" s="8" t="s">
        <v>427</v>
      </c>
      <c r="G80" s="8" t="s">
        <v>427</v>
      </c>
    </row>
    <row r="81" spans="1:7" ht="13.5" x14ac:dyDescent="0.25">
      <c r="A81" s="6" t="s">
        <v>211</v>
      </c>
      <c r="B81" s="5" t="s">
        <v>413</v>
      </c>
      <c r="C81" s="7">
        <v>20040</v>
      </c>
      <c r="D81" s="7" t="s">
        <v>427</v>
      </c>
      <c r="E81" s="7" t="s">
        <v>427</v>
      </c>
      <c r="F81" s="7" t="s">
        <v>427</v>
      </c>
      <c r="G81" s="7" t="s">
        <v>427</v>
      </c>
    </row>
    <row r="82" spans="1:7" ht="13.5" x14ac:dyDescent="0.25">
      <c r="A82" s="6" t="s">
        <v>212</v>
      </c>
      <c r="B82" s="5" t="s">
        <v>413</v>
      </c>
      <c r="C82" s="8">
        <v>19862</v>
      </c>
      <c r="D82" s="8" t="s">
        <v>427</v>
      </c>
      <c r="E82" s="8" t="s">
        <v>427</v>
      </c>
      <c r="F82" s="8" t="s">
        <v>427</v>
      </c>
      <c r="G82" s="8" t="s">
        <v>427</v>
      </c>
    </row>
    <row r="83" spans="1:7" ht="13.5" x14ac:dyDescent="0.25">
      <c r="A83" s="6" t="s">
        <v>213</v>
      </c>
      <c r="B83" s="5" t="s">
        <v>413</v>
      </c>
      <c r="C83" s="7">
        <v>20547</v>
      </c>
      <c r="D83" s="7" t="s">
        <v>427</v>
      </c>
      <c r="E83" s="7" t="s">
        <v>427</v>
      </c>
      <c r="F83" s="7" t="s">
        <v>427</v>
      </c>
      <c r="G83" s="7" t="s">
        <v>427</v>
      </c>
    </row>
    <row r="84" spans="1:7" ht="13.5" x14ac:dyDescent="0.25">
      <c r="A84" s="6" t="s">
        <v>214</v>
      </c>
      <c r="B84" s="5" t="s">
        <v>413</v>
      </c>
      <c r="C84" s="8">
        <v>21297</v>
      </c>
      <c r="D84" s="8" t="s">
        <v>427</v>
      </c>
      <c r="E84" s="8" t="s">
        <v>427</v>
      </c>
      <c r="F84" s="8" t="s">
        <v>427</v>
      </c>
      <c r="G84" s="8" t="s">
        <v>427</v>
      </c>
    </row>
    <row r="85" spans="1:7" ht="13.5" x14ac:dyDescent="0.25">
      <c r="A85" s="6" t="s">
        <v>215</v>
      </c>
      <c r="B85" s="5" t="s">
        <v>413</v>
      </c>
      <c r="C85" s="7">
        <v>21119</v>
      </c>
      <c r="D85" s="7" t="s">
        <v>427</v>
      </c>
      <c r="E85" s="7" t="s">
        <v>427</v>
      </c>
      <c r="F85" s="7" t="s">
        <v>427</v>
      </c>
      <c r="G85" s="7" t="s">
        <v>427</v>
      </c>
    </row>
    <row r="86" spans="1:7" ht="13.5" x14ac:dyDescent="0.25">
      <c r="A86" s="6" t="s">
        <v>216</v>
      </c>
      <c r="B86" s="5" t="s">
        <v>413</v>
      </c>
      <c r="C86" s="8">
        <v>22634</v>
      </c>
      <c r="D86" s="8" t="s">
        <v>427</v>
      </c>
      <c r="E86" s="8" t="s">
        <v>427</v>
      </c>
      <c r="F86" s="8" t="s">
        <v>427</v>
      </c>
      <c r="G86" s="8" t="s">
        <v>427</v>
      </c>
    </row>
    <row r="87" spans="1:7" ht="13.5" x14ac:dyDescent="0.25">
      <c r="A87" s="6" t="s">
        <v>217</v>
      </c>
      <c r="B87" s="5" t="s">
        <v>413</v>
      </c>
      <c r="C87" s="7">
        <v>23880</v>
      </c>
      <c r="D87" s="7" t="s">
        <v>427</v>
      </c>
      <c r="E87" s="7" t="s">
        <v>427</v>
      </c>
      <c r="F87" s="7" t="s">
        <v>427</v>
      </c>
      <c r="G87" s="7" t="s">
        <v>427</v>
      </c>
    </row>
    <row r="88" spans="1:7" ht="13.5" x14ac:dyDescent="0.25">
      <c r="A88" s="6" t="s">
        <v>218</v>
      </c>
      <c r="B88" s="5" t="s">
        <v>413</v>
      </c>
      <c r="C88" s="8">
        <v>24979</v>
      </c>
      <c r="D88" s="8" t="s">
        <v>427</v>
      </c>
      <c r="E88" s="8" t="s">
        <v>427</v>
      </c>
      <c r="F88" s="8" t="s">
        <v>427</v>
      </c>
      <c r="G88" s="8" t="s">
        <v>427</v>
      </c>
    </row>
    <row r="89" spans="1:7" ht="13.5" x14ac:dyDescent="0.25">
      <c r="A89" s="6" t="s">
        <v>219</v>
      </c>
      <c r="B89" s="5" t="s">
        <v>413</v>
      </c>
      <c r="C89" s="7">
        <v>26799</v>
      </c>
      <c r="D89" s="7" t="s">
        <v>427</v>
      </c>
      <c r="E89" s="7" t="s">
        <v>427</v>
      </c>
      <c r="F89" s="7" t="s">
        <v>427</v>
      </c>
      <c r="G89" s="7" t="s">
        <v>427</v>
      </c>
    </row>
    <row r="90" spans="1:7" ht="13.5" x14ac:dyDescent="0.25">
      <c r="A90" s="6" t="s">
        <v>220</v>
      </c>
      <c r="B90" s="5" t="s">
        <v>413</v>
      </c>
      <c r="C90" s="8">
        <v>28112</v>
      </c>
      <c r="D90" s="8" t="s">
        <v>427</v>
      </c>
      <c r="E90" s="8" t="s">
        <v>427</v>
      </c>
      <c r="F90" s="8" t="s">
        <v>427</v>
      </c>
      <c r="G90" s="8" t="s">
        <v>427</v>
      </c>
    </row>
    <row r="91" spans="1:7" ht="13.5" x14ac:dyDescent="0.25">
      <c r="A91" s="6" t="s">
        <v>221</v>
      </c>
      <c r="B91" s="5" t="s">
        <v>413</v>
      </c>
      <c r="C91" s="7">
        <v>29242</v>
      </c>
      <c r="D91" s="7" t="s">
        <v>427</v>
      </c>
      <c r="E91" s="7" t="s">
        <v>427</v>
      </c>
      <c r="F91" s="7" t="s">
        <v>427</v>
      </c>
      <c r="G91" s="7" t="s">
        <v>427</v>
      </c>
    </row>
    <row r="92" spans="1:7" ht="13.5" x14ac:dyDescent="0.25">
      <c r="A92" s="6" t="s">
        <v>222</v>
      </c>
      <c r="B92" s="5" t="s">
        <v>413</v>
      </c>
      <c r="C92" s="8">
        <v>30874</v>
      </c>
      <c r="D92" s="8" t="s">
        <v>427</v>
      </c>
      <c r="E92" s="8" t="s">
        <v>427</v>
      </c>
      <c r="F92" s="8" t="s">
        <v>427</v>
      </c>
      <c r="G92" s="8" t="s">
        <v>427</v>
      </c>
    </row>
    <row r="93" spans="1:7" ht="13.5" x14ac:dyDescent="0.25">
      <c r="A93" s="6" t="s">
        <v>223</v>
      </c>
      <c r="B93" s="5" t="s">
        <v>413</v>
      </c>
      <c r="C93" s="7">
        <v>32430</v>
      </c>
      <c r="D93" s="7" t="s">
        <v>427</v>
      </c>
      <c r="E93" s="7" t="s">
        <v>427</v>
      </c>
      <c r="F93" s="7" t="s">
        <v>427</v>
      </c>
      <c r="G93" s="7" t="s">
        <v>427</v>
      </c>
    </row>
    <row r="94" spans="1:7" ht="13.5" x14ac:dyDescent="0.25">
      <c r="A94" s="6" t="s">
        <v>224</v>
      </c>
      <c r="B94" s="5" t="s">
        <v>413</v>
      </c>
      <c r="C94" s="8">
        <v>33299</v>
      </c>
      <c r="D94" s="8" t="s">
        <v>427</v>
      </c>
      <c r="E94" s="8" t="s">
        <v>427</v>
      </c>
      <c r="F94" s="8" t="s">
        <v>427</v>
      </c>
      <c r="G94" s="8" t="s">
        <v>427</v>
      </c>
    </row>
    <row r="95" spans="1:7" ht="13.5" x14ac:dyDescent="0.25">
      <c r="A95" s="6" t="s">
        <v>225</v>
      </c>
      <c r="B95" s="5" t="s">
        <v>413</v>
      </c>
      <c r="C95" s="7">
        <v>34523</v>
      </c>
      <c r="D95" s="7" t="s">
        <v>427</v>
      </c>
      <c r="E95" s="7" t="s">
        <v>427</v>
      </c>
      <c r="F95" s="7" t="s">
        <v>427</v>
      </c>
      <c r="G95" s="7" t="s">
        <v>427</v>
      </c>
    </row>
    <row r="96" spans="1:7" ht="13.5" x14ac:dyDescent="0.25">
      <c r="A96" s="6" t="s">
        <v>226</v>
      </c>
      <c r="B96" s="5" t="s">
        <v>413</v>
      </c>
      <c r="C96" s="8">
        <v>36649</v>
      </c>
      <c r="D96" s="8" t="s">
        <v>427</v>
      </c>
      <c r="E96" s="8" t="s">
        <v>427</v>
      </c>
      <c r="F96" s="8" t="s">
        <v>427</v>
      </c>
      <c r="G96" s="8" t="s">
        <v>427</v>
      </c>
    </row>
    <row r="97" spans="1:7" ht="13.5" x14ac:dyDescent="0.25">
      <c r="A97" s="6" t="s">
        <v>227</v>
      </c>
      <c r="B97" s="5" t="s">
        <v>413</v>
      </c>
      <c r="C97" s="7">
        <v>38007</v>
      </c>
      <c r="D97" s="7" t="s">
        <v>427</v>
      </c>
      <c r="E97" s="7" t="s">
        <v>427</v>
      </c>
      <c r="F97" s="7" t="s">
        <v>427</v>
      </c>
      <c r="G97" s="7" t="s">
        <v>427</v>
      </c>
    </row>
    <row r="98" spans="1:7" ht="13.5" x14ac:dyDescent="0.25">
      <c r="A98" s="6" t="s">
        <v>228</v>
      </c>
      <c r="B98" s="5" t="s">
        <v>413</v>
      </c>
      <c r="C98" s="8">
        <v>39205</v>
      </c>
      <c r="D98" s="8" t="s">
        <v>427</v>
      </c>
      <c r="E98" s="8" t="s">
        <v>427</v>
      </c>
      <c r="F98" s="8" t="s">
        <v>427</v>
      </c>
      <c r="G98" s="8" t="s">
        <v>427</v>
      </c>
    </row>
    <row r="99" spans="1:7" ht="13.5" x14ac:dyDescent="0.25">
      <c r="A99" s="6" t="s">
        <v>229</v>
      </c>
      <c r="B99" s="5" t="s">
        <v>413</v>
      </c>
      <c r="C99" s="7">
        <v>40298</v>
      </c>
      <c r="D99" s="7" t="s">
        <v>427</v>
      </c>
      <c r="E99" s="7" t="s">
        <v>427</v>
      </c>
      <c r="F99" s="7" t="s">
        <v>427</v>
      </c>
      <c r="G99" s="7" t="s">
        <v>427</v>
      </c>
    </row>
    <row r="100" spans="1:7" ht="13.5" x14ac:dyDescent="0.25">
      <c r="A100" s="6" t="s">
        <v>230</v>
      </c>
      <c r="B100" s="5" t="s">
        <v>413</v>
      </c>
      <c r="C100" s="8">
        <v>42121</v>
      </c>
      <c r="D100" s="8" t="s">
        <v>427</v>
      </c>
      <c r="E100" s="8" t="s">
        <v>427</v>
      </c>
      <c r="F100" s="8" t="s">
        <v>427</v>
      </c>
      <c r="G100" s="8" t="s">
        <v>427</v>
      </c>
    </row>
    <row r="101" spans="1:7" ht="13.5" x14ac:dyDescent="0.25">
      <c r="A101" s="6" t="s">
        <v>231</v>
      </c>
      <c r="B101" s="5" t="s">
        <v>413</v>
      </c>
      <c r="C101" s="7">
        <v>44092</v>
      </c>
      <c r="D101" s="7" t="s">
        <v>427</v>
      </c>
      <c r="E101" s="7" t="s">
        <v>427</v>
      </c>
      <c r="F101" s="7" t="s">
        <v>427</v>
      </c>
      <c r="G101" s="7" t="s">
        <v>427</v>
      </c>
    </row>
    <row r="102" spans="1:7" ht="13.5" x14ac:dyDescent="0.25">
      <c r="A102" s="6" t="s">
        <v>232</v>
      </c>
      <c r="B102" s="5" t="s">
        <v>413</v>
      </c>
      <c r="C102" s="8">
        <v>45856</v>
      </c>
      <c r="D102" s="8" t="s">
        <v>427</v>
      </c>
      <c r="E102" s="8" t="s">
        <v>427</v>
      </c>
      <c r="F102" s="8" t="s">
        <v>427</v>
      </c>
      <c r="G102" s="8" t="s">
        <v>427</v>
      </c>
    </row>
    <row r="103" spans="1:7" ht="13.5" x14ac:dyDescent="0.25">
      <c r="A103" s="6" t="s">
        <v>233</v>
      </c>
      <c r="B103" s="5" t="s">
        <v>413</v>
      </c>
      <c r="C103" s="7">
        <v>47154</v>
      </c>
      <c r="D103" s="7" t="s">
        <v>427</v>
      </c>
      <c r="E103" s="7" t="s">
        <v>427</v>
      </c>
      <c r="F103" s="7" t="s">
        <v>427</v>
      </c>
      <c r="G103" s="7" t="s">
        <v>427</v>
      </c>
    </row>
    <row r="104" spans="1:7" ht="13.5" x14ac:dyDescent="0.25">
      <c r="A104" s="6" t="s">
        <v>234</v>
      </c>
      <c r="B104" s="5" t="s">
        <v>413</v>
      </c>
      <c r="C104" s="8">
        <v>48858</v>
      </c>
      <c r="D104" s="8" t="s">
        <v>427</v>
      </c>
      <c r="E104" s="8" t="s">
        <v>427</v>
      </c>
      <c r="F104" s="8" t="s">
        <v>427</v>
      </c>
      <c r="G104" s="8" t="s">
        <v>427</v>
      </c>
    </row>
    <row r="105" spans="1:7" ht="13.5" x14ac:dyDescent="0.25">
      <c r="A105" s="6" t="s">
        <v>235</v>
      </c>
      <c r="B105" s="5" t="s">
        <v>413</v>
      </c>
      <c r="C105" s="7">
        <v>50402</v>
      </c>
      <c r="D105" s="7" t="s">
        <v>427</v>
      </c>
      <c r="E105" s="7" t="s">
        <v>427</v>
      </c>
      <c r="F105" s="7" t="s">
        <v>427</v>
      </c>
      <c r="G105" s="7" t="s">
        <v>427</v>
      </c>
    </row>
    <row r="106" spans="1:7" ht="13.5" x14ac:dyDescent="0.25">
      <c r="A106" s="6" t="s">
        <v>236</v>
      </c>
      <c r="B106" s="5" t="s">
        <v>413</v>
      </c>
      <c r="C106" s="8">
        <v>53904</v>
      </c>
      <c r="D106" s="8" t="s">
        <v>427</v>
      </c>
      <c r="E106" s="8" t="s">
        <v>427</v>
      </c>
      <c r="F106" s="8" t="s">
        <v>427</v>
      </c>
      <c r="G106" s="8" t="s">
        <v>427</v>
      </c>
    </row>
    <row r="107" spans="1:7" ht="13.5" x14ac:dyDescent="0.25">
      <c r="A107" s="6" t="s">
        <v>237</v>
      </c>
      <c r="B107" s="5" t="s">
        <v>413</v>
      </c>
      <c r="C107" s="7">
        <v>56698</v>
      </c>
      <c r="D107" s="7" t="s">
        <v>427</v>
      </c>
      <c r="E107" s="7" t="s">
        <v>427</v>
      </c>
      <c r="F107" s="7" t="s">
        <v>427</v>
      </c>
      <c r="G107" s="7" t="s">
        <v>427</v>
      </c>
    </row>
    <row r="108" spans="1:7" ht="13.5" x14ac:dyDescent="0.25">
      <c r="A108" s="6" t="s">
        <v>238</v>
      </c>
      <c r="B108" s="5" t="s">
        <v>413</v>
      </c>
      <c r="C108" s="8">
        <v>59717</v>
      </c>
      <c r="D108" s="8" t="s">
        <v>427</v>
      </c>
      <c r="E108" s="8" t="s">
        <v>427</v>
      </c>
      <c r="F108" s="8" t="s">
        <v>427</v>
      </c>
      <c r="G108" s="8" t="s">
        <v>427</v>
      </c>
    </row>
    <row r="109" spans="1:7" ht="13.5" x14ac:dyDescent="0.25">
      <c r="A109" s="6" t="s">
        <v>239</v>
      </c>
      <c r="B109" s="5" t="s">
        <v>413</v>
      </c>
      <c r="C109" s="7">
        <v>62025</v>
      </c>
      <c r="D109" s="7" t="s">
        <v>427</v>
      </c>
      <c r="E109" s="7" t="s">
        <v>427</v>
      </c>
      <c r="F109" s="7" t="s">
        <v>427</v>
      </c>
      <c r="G109" s="7" t="s">
        <v>427</v>
      </c>
    </row>
    <row r="110" spans="1:7" ht="13.5" x14ac:dyDescent="0.25">
      <c r="A110" s="6" t="s">
        <v>240</v>
      </c>
      <c r="B110" s="5" t="s">
        <v>413</v>
      </c>
      <c r="C110" s="8">
        <v>63624</v>
      </c>
      <c r="D110" s="8" t="s">
        <v>427</v>
      </c>
      <c r="E110" s="8" t="s">
        <v>427</v>
      </c>
      <c r="F110" s="8" t="s">
        <v>427</v>
      </c>
      <c r="G110" s="8" t="s">
        <v>427</v>
      </c>
    </row>
    <row r="111" spans="1:7" ht="13.5" x14ac:dyDescent="0.25">
      <c r="A111" s="6" t="s">
        <v>241</v>
      </c>
      <c r="B111" s="5" t="s">
        <v>413</v>
      </c>
      <c r="C111" s="7">
        <v>65948</v>
      </c>
      <c r="D111" s="7" t="s">
        <v>427</v>
      </c>
      <c r="E111" s="7" t="s">
        <v>427</v>
      </c>
      <c r="F111" s="7" t="s">
        <v>427</v>
      </c>
      <c r="G111" s="7" t="s">
        <v>427</v>
      </c>
    </row>
    <row r="112" spans="1:7" ht="13.5" x14ac:dyDescent="0.25">
      <c r="A112" s="6" t="s">
        <v>242</v>
      </c>
      <c r="B112" s="5" t="s">
        <v>413</v>
      </c>
      <c r="C112" s="8">
        <v>68066</v>
      </c>
      <c r="D112" s="8" t="s">
        <v>427</v>
      </c>
      <c r="E112" s="8" t="s">
        <v>427</v>
      </c>
      <c r="F112" s="8" t="s">
        <v>427</v>
      </c>
      <c r="G112" s="8" t="s">
        <v>427</v>
      </c>
    </row>
    <row r="113" spans="1:7" ht="13.5" x14ac:dyDescent="0.25">
      <c r="A113" s="6" t="s">
        <v>243</v>
      </c>
      <c r="B113" s="5" t="s">
        <v>413</v>
      </c>
      <c r="C113" s="7">
        <v>69863</v>
      </c>
      <c r="D113" s="7" t="s">
        <v>427</v>
      </c>
      <c r="E113" s="7" t="s">
        <v>427</v>
      </c>
      <c r="F113" s="7" t="s">
        <v>427</v>
      </c>
      <c r="G113" s="7" t="s">
        <v>427</v>
      </c>
    </row>
    <row r="114" spans="1:7" ht="13.5" x14ac:dyDescent="0.25">
      <c r="A114" s="6" t="s">
        <v>244</v>
      </c>
      <c r="B114" s="5" t="s">
        <v>413</v>
      </c>
      <c r="C114" s="8">
        <v>71249</v>
      </c>
      <c r="D114" s="8" t="s">
        <v>427</v>
      </c>
      <c r="E114" s="8" t="s">
        <v>427</v>
      </c>
      <c r="F114" s="8" t="s">
        <v>427</v>
      </c>
      <c r="G114" s="8" t="s">
        <v>427</v>
      </c>
    </row>
    <row r="115" spans="1:7" ht="13.5" x14ac:dyDescent="0.25">
      <c r="A115" s="6" t="s">
        <v>245</v>
      </c>
      <c r="B115" s="5" t="s">
        <v>413</v>
      </c>
      <c r="C115" s="7">
        <v>73221</v>
      </c>
      <c r="D115" s="7" t="s">
        <v>427</v>
      </c>
      <c r="E115" s="7" t="s">
        <v>427</v>
      </c>
      <c r="F115" s="7" t="s">
        <v>427</v>
      </c>
      <c r="G115" s="7" t="s">
        <v>427</v>
      </c>
    </row>
    <row r="116" spans="1:7" ht="13.5" x14ac:dyDescent="0.25">
      <c r="A116" s="6" t="s">
        <v>246</v>
      </c>
      <c r="B116" s="5" t="s">
        <v>413</v>
      </c>
      <c r="C116" s="8">
        <v>75507</v>
      </c>
      <c r="D116" s="8" t="s">
        <v>427</v>
      </c>
      <c r="E116" s="8" t="s">
        <v>427</v>
      </c>
      <c r="F116" s="8" t="s">
        <v>427</v>
      </c>
      <c r="G116" s="8" t="s">
        <v>427</v>
      </c>
    </row>
    <row r="117" spans="1:7" ht="13.5" x14ac:dyDescent="0.25">
      <c r="A117" s="6" t="s">
        <v>247</v>
      </c>
      <c r="B117" s="5" t="s">
        <v>413</v>
      </c>
      <c r="C117" s="7">
        <v>77381</v>
      </c>
      <c r="D117" s="7" t="s">
        <v>427</v>
      </c>
      <c r="E117" s="7" t="s">
        <v>427</v>
      </c>
      <c r="F117" s="7" t="s">
        <v>427</v>
      </c>
      <c r="G117" s="7" t="s">
        <v>427</v>
      </c>
    </row>
    <row r="118" spans="1:7" ht="13.5" x14ac:dyDescent="0.25">
      <c r="A118" s="6" t="s">
        <v>248</v>
      </c>
      <c r="B118" s="5" t="s">
        <v>413</v>
      </c>
      <c r="C118" s="8">
        <v>78901</v>
      </c>
      <c r="D118" s="8" t="s">
        <v>427</v>
      </c>
      <c r="E118" s="8" t="s">
        <v>427</v>
      </c>
      <c r="F118" s="8" t="s">
        <v>427</v>
      </c>
      <c r="G118" s="8" t="s">
        <v>427</v>
      </c>
    </row>
    <row r="119" spans="1:7" ht="13.5" x14ac:dyDescent="0.25">
      <c r="A119" s="6" t="s">
        <v>249</v>
      </c>
      <c r="B119" s="5" t="s">
        <v>413</v>
      </c>
      <c r="C119" s="7">
        <v>80348</v>
      </c>
      <c r="D119" s="7" t="s">
        <v>427</v>
      </c>
      <c r="E119" s="7" t="s">
        <v>427</v>
      </c>
      <c r="F119" s="7" t="s">
        <v>427</v>
      </c>
      <c r="G119" s="7" t="s">
        <v>427</v>
      </c>
    </row>
    <row r="120" spans="1:7" ht="13.5" x14ac:dyDescent="0.25">
      <c r="A120" s="6" t="s">
        <v>250</v>
      </c>
      <c r="B120" s="5" t="s">
        <v>413</v>
      </c>
      <c r="C120" s="8">
        <v>82582</v>
      </c>
      <c r="D120" s="8" t="s">
        <v>427</v>
      </c>
      <c r="E120" s="8" t="s">
        <v>427</v>
      </c>
      <c r="F120" s="8" t="s">
        <v>427</v>
      </c>
      <c r="G120" s="8" t="s">
        <v>427</v>
      </c>
    </row>
    <row r="121" spans="1:7" ht="13.5" x14ac:dyDescent="0.25">
      <c r="A121" s="6" t="s">
        <v>251</v>
      </c>
      <c r="B121" s="5" t="s">
        <v>413</v>
      </c>
      <c r="C121" s="7">
        <v>85542</v>
      </c>
      <c r="D121" s="7" t="s">
        <v>427</v>
      </c>
      <c r="E121" s="7" t="s">
        <v>427</v>
      </c>
      <c r="F121" s="7" t="s">
        <v>427</v>
      </c>
      <c r="G121" s="7" t="s">
        <v>427</v>
      </c>
    </row>
    <row r="122" spans="1:7" ht="13.5" x14ac:dyDescent="0.25">
      <c r="A122" s="6" t="s">
        <v>252</v>
      </c>
      <c r="B122" s="5" t="s">
        <v>413</v>
      </c>
      <c r="C122" s="8">
        <v>86316</v>
      </c>
      <c r="D122" s="8" t="s">
        <v>427</v>
      </c>
      <c r="E122" s="8" t="s">
        <v>427</v>
      </c>
      <c r="F122" s="8" t="s">
        <v>427</v>
      </c>
      <c r="G122" s="8" t="s">
        <v>427</v>
      </c>
    </row>
    <row r="123" spans="1:7" ht="13.5" x14ac:dyDescent="0.25">
      <c r="A123" s="6" t="s">
        <v>253</v>
      </c>
      <c r="B123" s="5" t="s">
        <v>413</v>
      </c>
      <c r="C123" s="7">
        <v>88459</v>
      </c>
      <c r="D123" s="7" t="s">
        <v>427</v>
      </c>
      <c r="E123" s="7" t="s">
        <v>427</v>
      </c>
      <c r="F123" s="7" t="s">
        <v>427</v>
      </c>
      <c r="G123" s="7" t="s">
        <v>427</v>
      </c>
    </row>
    <row r="124" spans="1:7" ht="13.5" x14ac:dyDescent="0.25">
      <c r="A124" s="6" t="s">
        <v>254</v>
      </c>
      <c r="B124" s="5" t="s">
        <v>413</v>
      </c>
      <c r="C124" s="8">
        <v>90734</v>
      </c>
      <c r="D124" s="8" t="s">
        <v>427</v>
      </c>
      <c r="E124" s="8" t="s">
        <v>427</v>
      </c>
      <c r="F124" s="8" t="s">
        <v>427</v>
      </c>
      <c r="G124" s="8" t="s">
        <v>427</v>
      </c>
    </row>
    <row r="125" spans="1:7" ht="13.5" x14ac:dyDescent="0.25">
      <c r="A125" s="6" t="s">
        <v>255</v>
      </c>
      <c r="B125" s="5" t="s">
        <v>413</v>
      </c>
      <c r="C125" s="7">
        <v>91524</v>
      </c>
      <c r="D125" s="7" t="s">
        <v>427</v>
      </c>
      <c r="E125" s="7" t="s">
        <v>427</v>
      </c>
      <c r="F125" s="7" t="s">
        <v>427</v>
      </c>
      <c r="G125" s="7" t="s">
        <v>427</v>
      </c>
    </row>
    <row r="126" spans="1:7" ht="13.5" x14ac:dyDescent="0.25">
      <c r="A126" s="6" t="s">
        <v>256</v>
      </c>
      <c r="B126" s="5" t="s">
        <v>413</v>
      </c>
      <c r="C126" s="8">
        <v>93419</v>
      </c>
      <c r="D126" s="8" t="s">
        <v>427</v>
      </c>
      <c r="E126" s="8" t="s">
        <v>427</v>
      </c>
      <c r="F126" s="8" t="s">
        <v>427</v>
      </c>
      <c r="G126" s="8" t="s">
        <v>427</v>
      </c>
    </row>
    <row r="127" spans="1:7" ht="13.5" x14ac:dyDescent="0.25">
      <c r="A127" s="6" t="s">
        <v>257</v>
      </c>
      <c r="B127" s="5" t="s">
        <v>413</v>
      </c>
      <c r="C127" s="7">
        <v>94742</v>
      </c>
      <c r="D127" s="7" t="s">
        <v>427</v>
      </c>
      <c r="E127" s="7" t="s">
        <v>427</v>
      </c>
      <c r="F127" s="7" t="s">
        <v>427</v>
      </c>
      <c r="G127" s="7" t="s">
        <v>427</v>
      </c>
    </row>
    <row r="128" spans="1:7" ht="13.5" x14ac:dyDescent="0.25">
      <c r="A128" s="6" t="s">
        <v>258</v>
      </c>
      <c r="B128" s="5" t="s">
        <v>413</v>
      </c>
      <c r="C128" s="8">
        <v>97959</v>
      </c>
      <c r="D128" s="8" t="s">
        <v>427</v>
      </c>
      <c r="E128" s="8" t="s">
        <v>427</v>
      </c>
      <c r="F128" s="8" t="s">
        <v>427</v>
      </c>
      <c r="G128" s="8" t="s">
        <v>427</v>
      </c>
    </row>
    <row r="129" spans="1:7" ht="13.5" x14ac:dyDescent="0.25">
      <c r="A129" s="6" t="s">
        <v>259</v>
      </c>
      <c r="B129" s="5" t="s">
        <v>413</v>
      </c>
      <c r="C129" s="7">
        <v>98784</v>
      </c>
      <c r="D129" s="7" t="s">
        <v>427</v>
      </c>
      <c r="E129" s="7" t="s">
        <v>427</v>
      </c>
      <c r="F129" s="7" t="s">
        <v>427</v>
      </c>
      <c r="G129" s="7" t="s">
        <v>427</v>
      </c>
    </row>
    <row r="130" spans="1:7" ht="13.5" x14ac:dyDescent="0.25">
      <c r="A130" s="6" t="s">
        <v>260</v>
      </c>
      <c r="B130" s="5" t="s">
        <v>413</v>
      </c>
      <c r="C130" s="8">
        <v>103424</v>
      </c>
      <c r="D130" s="8" t="s">
        <v>427</v>
      </c>
      <c r="E130" s="8" t="s">
        <v>427</v>
      </c>
      <c r="F130" s="8" t="s">
        <v>427</v>
      </c>
      <c r="G130" s="8" t="s">
        <v>427</v>
      </c>
    </row>
    <row r="131" spans="1:7" ht="13.5" x14ac:dyDescent="0.25">
      <c r="A131" s="6" t="s">
        <v>261</v>
      </c>
      <c r="B131" s="5" t="s">
        <v>413</v>
      </c>
      <c r="C131" s="7">
        <v>105007</v>
      </c>
      <c r="D131" s="7" t="s">
        <v>427</v>
      </c>
      <c r="E131" s="7" t="s">
        <v>427</v>
      </c>
      <c r="F131" s="7" t="s">
        <v>427</v>
      </c>
      <c r="G131" s="7" t="s">
        <v>427</v>
      </c>
    </row>
    <row r="132" spans="1:7" ht="13.5" x14ac:dyDescent="0.25">
      <c r="A132" s="6" t="s">
        <v>262</v>
      </c>
      <c r="B132" s="5" t="s">
        <v>413</v>
      </c>
      <c r="C132" s="8">
        <v>107213</v>
      </c>
      <c r="D132" s="8" t="s">
        <v>427</v>
      </c>
      <c r="E132" s="8" t="s">
        <v>427</v>
      </c>
      <c r="F132" s="8" t="s">
        <v>427</v>
      </c>
      <c r="G132" s="8" t="s">
        <v>427</v>
      </c>
    </row>
    <row r="133" spans="1:7" ht="13.5" x14ac:dyDescent="0.25">
      <c r="A133" s="6" t="s">
        <v>263</v>
      </c>
      <c r="B133" s="5" t="s">
        <v>413</v>
      </c>
      <c r="C133" s="7">
        <v>108513</v>
      </c>
      <c r="D133" s="7" t="s">
        <v>427</v>
      </c>
      <c r="E133" s="7" t="s">
        <v>427</v>
      </c>
      <c r="F133" s="7" t="s">
        <v>427</v>
      </c>
      <c r="G133" s="7" t="s">
        <v>427</v>
      </c>
    </row>
    <row r="134" spans="1:7" ht="13.5" x14ac:dyDescent="0.25">
      <c r="A134" s="6" t="s">
        <v>264</v>
      </c>
      <c r="B134" s="5" t="s">
        <v>413</v>
      </c>
      <c r="C134" s="8">
        <v>110330</v>
      </c>
      <c r="D134" s="8" t="s">
        <v>427</v>
      </c>
      <c r="E134" s="8" t="s">
        <v>427</v>
      </c>
      <c r="F134" s="8" t="s">
        <v>427</v>
      </c>
      <c r="G134" s="8" t="s">
        <v>427</v>
      </c>
    </row>
    <row r="135" spans="1:7" ht="13.5" x14ac:dyDescent="0.25">
      <c r="A135" s="6" t="s">
        <v>265</v>
      </c>
      <c r="B135" s="5" t="s">
        <v>413</v>
      </c>
      <c r="C135" s="7">
        <v>112166</v>
      </c>
      <c r="D135" s="7" t="s">
        <v>427</v>
      </c>
      <c r="E135" s="7" t="s">
        <v>427</v>
      </c>
      <c r="F135" s="7" t="s">
        <v>427</v>
      </c>
      <c r="G135" s="7" t="s">
        <v>427</v>
      </c>
    </row>
    <row r="136" spans="1:7" ht="13.5" x14ac:dyDescent="0.25">
      <c r="A136" s="6" t="s">
        <v>266</v>
      </c>
      <c r="B136" s="5" t="s">
        <v>413</v>
      </c>
      <c r="C136" s="8">
        <v>115626</v>
      </c>
      <c r="D136" s="8" t="s">
        <v>427</v>
      </c>
      <c r="E136" s="8" t="s">
        <v>427</v>
      </c>
      <c r="F136" s="8" t="s">
        <v>427</v>
      </c>
      <c r="G136" s="8" t="s">
        <v>427</v>
      </c>
    </row>
    <row r="137" spans="1:7" ht="13.5" x14ac:dyDescent="0.25">
      <c r="A137" s="6" t="s">
        <v>267</v>
      </c>
      <c r="B137" s="5" t="s">
        <v>413</v>
      </c>
      <c r="C137" s="7">
        <v>117982</v>
      </c>
      <c r="D137" s="7" t="s">
        <v>427</v>
      </c>
      <c r="E137" s="7" t="s">
        <v>427</v>
      </c>
      <c r="F137" s="7" t="s">
        <v>427</v>
      </c>
      <c r="G137" s="7" t="s">
        <v>427</v>
      </c>
    </row>
    <row r="138" spans="1:7" ht="13.5" x14ac:dyDescent="0.25">
      <c r="A138" s="6" t="s">
        <v>268</v>
      </c>
      <c r="B138" s="5" t="s">
        <v>413</v>
      </c>
      <c r="C138" s="8">
        <v>121829</v>
      </c>
      <c r="D138" s="8" t="s">
        <v>427</v>
      </c>
      <c r="E138" s="8" t="s">
        <v>427</v>
      </c>
      <c r="F138" s="8" t="s">
        <v>427</v>
      </c>
      <c r="G138" s="8" t="s">
        <v>427</v>
      </c>
    </row>
    <row r="139" spans="1:7" ht="13.5" x14ac:dyDescent="0.25">
      <c r="A139" s="6" t="s">
        <v>269</v>
      </c>
      <c r="B139" s="5" t="s">
        <v>413</v>
      </c>
      <c r="C139" s="7">
        <v>126800</v>
      </c>
      <c r="D139" s="7" t="s">
        <v>427</v>
      </c>
      <c r="E139" s="7" t="s">
        <v>427</v>
      </c>
      <c r="F139" s="7" t="s">
        <v>427</v>
      </c>
      <c r="G139" s="7" t="s">
        <v>427</v>
      </c>
    </row>
    <row r="140" spans="1:7" ht="13.5" x14ac:dyDescent="0.25">
      <c r="A140" s="6" t="s">
        <v>270</v>
      </c>
      <c r="B140" s="5" t="s">
        <v>413</v>
      </c>
      <c r="C140" s="8">
        <v>129529</v>
      </c>
      <c r="D140" s="8" t="s">
        <v>427</v>
      </c>
      <c r="E140" s="8" t="s">
        <v>427</v>
      </c>
      <c r="F140" s="8" t="s">
        <v>427</v>
      </c>
      <c r="G140" s="8" t="s">
        <v>427</v>
      </c>
    </row>
    <row r="141" spans="1:7" ht="13.5" x14ac:dyDescent="0.25">
      <c r="A141" s="6" t="s">
        <v>271</v>
      </c>
      <c r="B141" s="5" t="s">
        <v>413</v>
      </c>
      <c r="C141" s="7">
        <v>133105</v>
      </c>
      <c r="D141" s="7" t="s">
        <v>427</v>
      </c>
      <c r="E141" s="7" t="s">
        <v>427</v>
      </c>
      <c r="F141" s="7" t="s">
        <v>427</v>
      </c>
      <c r="G141" s="7" t="s">
        <v>427</v>
      </c>
    </row>
    <row r="142" spans="1:7" ht="13.5" x14ac:dyDescent="0.25">
      <c r="A142" s="6" t="s">
        <v>272</v>
      </c>
      <c r="B142" s="5" t="s">
        <v>413</v>
      </c>
      <c r="C142" s="8">
        <v>136147</v>
      </c>
      <c r="D142" s="8" t="s">
        <v>427</v>
      </c>
      <c r="E142" s="8" t="s">
        <v>427</v>
      </c>
      <c r="F142" s="8" t="s">
        <v>427</v>
      </c>
      <c r="G142" s="8" t="s">
        <v>427</v>
      </c>
    </row>
    <row r="143" spans="1:7" ht="13.5" x14ac:dyDescent="0.25">
      <c r="A143" s="6" t="s">
        <v>273</v>
      </c>
      <c r="B143" s="5" t="s">
        <v>413</v>
      </c>
      <c r="C143" s="7">
        <v>140831</v>
      </c>
      <c r="D143" s="7" t="s">
        <v>427</v>
      </c>
      <c r="E143" s="7" t="s">
        <v>427</v>
      </c>
      <c r="F143" s="7" t="s">
        <v>427</v>
      </c>
      <c r="G143" s="7" t="s">
        <v>427</v>
      </c>
    </row>
    <row r="144" spans="1:7" ht="13.5" x14ac:dyDescent="0.25">
      <c r="A144" s="6" t="s">
        <v>274</v>
      </c>
      <c r="B144" s="5" t="s">
        <v>413</v>
      </c>
      <c r="C144" s="8">
        <v>145524</v>
      </c>
      <c r="D144" s="8" t="s">
        <v>427</v>
      </c>
      <c r="E144" s="8" t="s">
        <v>427</v>
      </c>
      <c r="F144" s="8" t="s">
        <v>427</v>
      </c>
      <c r="G144" s="8" t="s">
        <v>427</v>
      </c>
    </row>
    <row r="145" spans="1:7" ht="13.5" x14ac:dyDescent="0.25">
      <c r="A145" s="6" t="s">
        <v>275</v>
      </c>
      <c r="B145" s="5" t="s">
        <v>413</v>
      </c>
      <c r="C145" s="7">
        <v>148564</v>
      </c>
      <c r="D145" s="7" t="s">
        <v>427</v>
      </c>
      <c r="E145" s="7" t="s">
        <v>427</v>
      </c>
      <c r="F145" s="7" t="s">
        <v>427</v>
      </c>
      <c r="G145" s="7" t="s">
        <v>427</v>
      </c>
    </row>
    <row r="146" spans="1:7" ht="13.5" x14ac:dyDescent="0.25">
      <c r="A146" s="6" t="s">
        <v>276</v>
      </c>
      <c r="B146" s="5" t="s">
        <v>413</v>
      </c>
      <c r="C146" s="8">
        <v>151393</v>
      </c>
      <c r="D146" s="8" t="s">
        <v>427</v>
      </c>
      <c r="E146" s="8" t="s">
        <v>427</v>
      </c>
      <c r="F146" s="8" t="s">
        <v>427</v>
      </c>
      <c r="G146" s="8" t="s">
        <v>427</v>
      </c>
    </row>
    <row r="147" spans="1:7" ht="13.5" x14ac:dyDescent="0.25">
      <c r="A147" s="6" t="s">
        <v>277</v>
      </c>
      <c r="B147" s="5" t="s">
        <v>413</v>
      </c>
      <c r="C147" s="7">
        <v>155573</v>
      </c>
      <c r="D147" s="7" t="s">
        <v>427</v>
      </c>
      <c r="E147" s="7" t="s">
        <v>427</v>
      </c>
      <c r="F147" s="7" t="s">
        <v>427</v>
      </c>
      <c r="G147" s="7" t="s">
        <v>427</v>
      </c>
    </row>
    <row r="148" spans="1:7" ht="13.5" x14ac:dyDescent="0.25">
      <c r="A148" s="6" t="s">
        <v>278</v>
      </c>
      <c r="B148" s="5" t="s">
        <v>413</v>
      </c>
      <c r="C148" s="8">
        <v>158994</v>
      </c>
      <c r="D148" s="8" t="s">
        <v>427</v>
      </c>
      <c r="E148" s="8" t="s">
        <v>427</v>
      </c>
      <c r="F148" s="8" t="s">
        <v>427</v>
      </c>
      <c r="G148" s="8" t="s">
        <v>427</v>
      </c>
    </row>
    <row r="149" spans="1:7" ht="13.5" x14ac:dyDescent="0.25">
      <c r="A149" s="6" t="s">
        <v>279</v>
      </c>
      <c r="B149" s="5" t="s">
        <v>413</v>
      </c>
      <c r="C149" s="7">
        <v>162181</v>
      </c>
      <c r="D149" s="7" t="s">
        <v>427</v>
      </c>
      <c r="E149" s="7" t="s">
        <v>427</v>
      </c>
      <c r="F149" s="7" t="s">
        <v>427</v>
      </c>
      <c r="G149" s="7" t="s">
        <v>427</v>
      </c>
    </row>
    <row r="150" spans="1:7" ht="13.5" x14ac:dyDescent="0.25">
      <c r="A150" s="6" t="s">
        <v>280</v>
      </c>
      <c r="B150" s="5" t="s">
        <v>413</v>
      </c>
      <c r="C150" s="8">
        <v>166693</v>
      </c>
      <c r="D150" s="8" t="s">
        <v>427</v>
      </c>
      <c r="E150" s="8" t="s">
        <v>427</v>
      </c>
      <c r="F150" s="8" t="s">
        <v>427</v>
      </c>
      <c r="G150" s="8" t="s">
        <v>427</v>
      </c>
    </row>
    <row r="151" spans="1:7" ht="13.5" x14ac:dyDescent="0.25">
      <c r="A151" s="6" t="s">
        <v>281</v>
      </c>
      <c r="B151" s="5" t="s">
        <v>413</v>
      </c>
      <c r="C151" s="7">
        <v>169806</v>
      </c>
      <c r="D151" s="7" t="s">
        <v>427</v>
      </c>
      <c r="E151" s="7" t="s">
        <v>427</v>
      </c>
      <c r="F151" s="7" t="s">
        <v>427</v>
      </c>
      <c r="G151" s="7" t="s">
        <v>427</v>
      </c>
    </row>
    <row r="152" spans="1:7" ht="13.5" x14ac:dyDescent="0.25">
      <c r="A152" s="6" t="s">
        <v>282</v>
      </c>
      <c r="B152" s="5" t="s">
        <v>413</v>
      </c>
      <c r="C152" s="8">
        <v>170251</v>
      </c>
      <c r="D152" s="8" t="s">
        <v>427</v>
      </c>
      <c r="E152" s="8" t="s">
        <v>427</v>
      </c>
      <c r="F152" s="8" t="s">
        <v>427</v>
      </c>
      <c r="G152" s="8" t="s">
        <v>427</v>
      </c>
    </row>
    <row r="153" spans="1:7" ht="13.5" x14ac:dyDescent="0.25">
      <c r="A153" s="6" t="s">
        <v>283</v>
      </c>
      <c r="B153" s="5" t="s">
        <v>413</v>
      </c>
      <c r="C153" s="7">
        <v>173302</v>
      </c>
      <c r="D153" s="7" t="s">
        <v>427</v>
      </c>
      <c r="E153" s="7" t="s">
        <v>427</v>
      </c>
      <c r="F153" s="7" t="s">
        <v>427</v>
      </c>
      <c r="G153" s="7" t="s">
        <v>427</v>
      </c>
    </row>
    <row r="154" spans="1:7" ht="13.5" x14ac:dyDescent="0.25">
      <c r="A154" s="6" t="s">
        <v>284</v>
      </c>
      <c r="B154" s="5" t="s">
        <v>413</v>
      </c>
      <c r="C154" s="8">
        <v>175408</v>
      </c>
      <c r="D154" s="8" t="s">
        <v>427</v>
      </c>
      <c r="E154" s="8" t="s">
        <v>427</v>
      </c>
      <c r="F154" s="8" t="s">
        <v>427</v>
      </c>
      <c r="G154" s="8" t="s">
        <v>427</v>
      </c>
    </row>
    <row r="155" spans="1:7" ht="13.5" x14ac:dyDescent="0.25">
      <c r="A155" s="6" t="s">
        <v>285</v>
      </c>
      <c r="B155" s="5" t="s">
        <v>413</v>
      </c>
      <c r="C155" s="7">
        <v>177054</v>
      </c>
      <c r="D155" s="7" t="s">
        <v>427</v>
      </c>
      <c r="E155" s="7" t="s">
        <v>427</v>
      </c>
      <c r="F155" s="7" t="s">
        <v>427</v>
      </c>
      <c r="G155" s="7" t="s">
        <v>427</v>
      </c>
    </row>
    <row r="156" spans="1:7" ht="13.5" x14ac:dyDescent="0.25">
      <c r="A156" s="6" t="s">
        <v>286</v>
      </c>
      <c r="B156" s="5" t="s">
        <v>413</v>
      </c>
      <c r="C156" s="8">
        <v>179700</v>
      </c>
      <c r="D156" s="8" t="s">
        <v>427</v>
      </c>
      <c r="E156" s="8" t="s">
        <v>427</v>
      </c>
      <c r="F156" s="8" t="s">
        <v>427</v>
      </c>
      <c r="G156" s="8" t="s">
        <v>427</v>
      </c>
    </row>
    <row r="157" spans="1:7" ht="13.5" x14ac:dyDescent="0.25">
      <c r="A157" s="6" t="s">
        <v>287</v>
      </c>
      <c r="B157" s="5" t="s">
        <v>413</v>
      </c>
      <c r="C157" s="7">
        <v>181341</v>
      </c>
      <c r="D157" s="7" t="s">
        <v>427</v>
      </c>
      <c r="E157" s="7" t="s">
        <v>427</v>
      </c>
      <c r="F157" s="7" t="s">
        <v>427</v>
      </c>
      <c r="G157" s="7" t="s">
        <v>427</v>
      </c>
    </row>
    <row r="158" spans="1:7" ht="13.5" x14ac:dyDescent="0.25">
      <c r="A158" s="6" t="s">
        <v>288</v>
      </c>
      <c r="B158" s="5" t="s">
        <v>413</v>
      </c>
      <c r="C158" s="8">
        <v>181762</v>
      </c>
      <c r="D158" s="8" t="s">
        <v>427</v>
      </c>
      <c r="E158" s="8" t="s">
        <v>427</v>
      </c>
      <c r="F158" s="8" t="s">
        <v>427</v>
      </c>
      <c r="G158" s="8" t="s">
        <v>427</v>
      </c>
    </row>
    <row r="159" spans="1:7" ht="13.5" x14ac:dyDescent="0.25">
      <c r="A159" s="6" t="s">
        <v>289</v>
      </c>
      <c r="B159" s="5" t="s">
        <v>413</v>
      </c>
      <c r="C159" s="7">
        <v>182216</v>
      </c>
      <c r="D159" s="7" t="s">
        <v>427</v>
      </c>
      <c r="E159" s="7" t="s">
        <v>427</v>
      </c>
      <c r="F159" s="7" t="s">
        <v>427</v>
      </c>
      <c r="G159" s="7" t="s">
        <v>427</v>
      </c>
    </row>
    <row r="160" spans="1:7" ht="13.5" x14ac:dyDescent="0.25">
      <c r="A160" s="6" t="s">
        <v>290</v>
      </c>
      <c r="B160" s="5" t="s">
        <v>413</v>
      </c>
      <c r="C160" s="8">
        <v>185259</v>
      </c>
      <c r="D160" s="8" t="s">
        <v>427</v>
      </c>
      <c r="E160" s="8" t="s">
        <v>427</v>
      </c>
      <c r="F160" s="8" t="s">
        <v>427</v>
      </c>
      <c r="G160" s="8" t="s">
        <v>427</v>
      </c>
    </row>
    <row r="161" spans="1:7" ht="13.5" x14ac:dyDescent="0.25">
      <c r="A161" s="6" t="s">
        <v>291</v>
      </c>
      <c r="B161" s="5" t="s">
        <v>413</v>
      </c>
      <c r="C161" s="7">
        <v>189690</v>
      </c>
      <c r="D161" s="7" t="s">
        <v>427</v>
      </c>
      <c r="E161" s="7" t="s">
        <v>427</v>
      </c>
      <c r="F161" s="7" t="s">
        <v>427</v>
      </c>
      <c r="G161" s="7" t="s">
        <v>427</v>
      </c>
    </row>
    <row r="162" spans="1:7" ht="13.5" x14ac:dyDescent="0.25">
      <c r="A162" s="6" t="s">
        <v>292</v>
      </c>
      <c r="B162" s="5" t="s">
        <v>413</v>
      </c>
      <c r="C162" s="8">
        <v>190122</v>
      </c>
      <c r="D162" s="8" t="s">
        <v>427</v>
      </c>
      <c r="E162" s="8" t="s">
        <v>427</v>
      </c>
      <c r="F162" s="8" t="s">
        <v>427</v>
      </c>
      <c r="G162" s="8" t="s">
        <v>427</v>
      </c>
    </row>
    <row r="163" spans="1:7" ht="13.5" x14ac:dyDescent="0.25">
      <c r="A163" s="6" t="s">
        <v>293</v>
      </c>
      <c r="B163" s="5" t="s">
        <v>413</v>
      </c>
      <c r="C163" s="7">
        <v>193481</v>
      </c>
      <c r="D163" s="7" t="s">
        <v>427</v>
      </c>
      <c r="E163" s="7" t="s">
        <v>427</v>
      </c>
      <c r="F163" s="7" t="s">
        <v>427</v>
      </c>
      <c r="G163" s="7" t="s">
        <v>427</v>
      </c>
    </row>
    <row r="164" spans="1:7" ht="13.5" x14ac:dyDescent="0.25">
      <c r="A164" s="6" t="s">
        <v>294</v>
      </c>
      <c r="B164" s="5" t="s">
        <v>413</v>
      </c>
      <c r="C164" s="8">
        <v>195866</v>
      </c>
      <c r="D164" s="8" t="s">
        <v>427</v>
      </c>
      <c r="E164" s="8" t="s">
        <v>427</v>
      </c>
      <c r="F164" s="8" t="s">
        <v>427</v>
      </c>
      <c r="G164" s="8" t="s">
        <v>427</v>
      </c>
    </row>
    <row r="165" spans="1:7" ht="13.5" x14ac:dyDescent="0.25">
      <c r="A165" s="6" t="s">
        <v>295</v>
      </c>
      <c r="B165" s="5" t="s">
        <v>413</v>
      </c>
      <c r="C165" s="7">
        <v>198814</v>
      </c>
      <c r="D165" s="7" t="s">
        <v>427</v>
      </c>
      <c r="E165" s="7" t="s">
        <v>427</v>
      </c>
      <c r="F165" s="7" t="s">
        <v>427</v>
      </c>
      <c r="G165" s="7" t="s">
        <v>427</v>
      </c>
    </row>
    <row r="166" spans="1:7" ht="13.5" x14ac:dyDescent="0.25">
      <c r="A166" s="6" t="s">
        <v>296</v>
      </c>
      <c r="B166" s="5" t="s">
        <v>413</v>
      </c>
      <c r="C166" s="8">
        <v>200550</v>
      </c>
      <c r="D166" s="8" t="s">
        <v>427</v>
      </c>
      <c r="E166" s="8" t="s">
        <v>427</v>
      </c>
      <c r="F166" s="8" t="s">
        <v>427</v>
      </c>
      <c r="G166" s="8" t="s">
        <v>427</v>
      </c>
    </row>
    <row r="167" spans="1:7" ht="13.5" x14ac:dyDescent="0.25">
      <c r="A167" s="6" t="s">
        <v>297</v>
      </c>
      <c r="B167" s="5" t="s">
        <v>413</v>
      </c>
      <c r="C167" s="7">
        <v>202863</v>
      </c>
      <c r="D167" s="7" t="s">
        <v>427</v>
      </c>
      <c r="E167" s="7" t="s">
        <v>427</v>
      </c>
      <c r="F167" s="7" t="s">
        <v>427</v>
      </c>
      <c r="G167" s="7" t="s">
        <v>427</v>
      </c>
    </row>
    <row r="168" spans="1:7" ht="13.5" x14ac:dyDescent="0.25">
      <c r="A168" s="6" t="s">
        <v>298</v>
      </c>
      <c r="B168" s="5" t="s">
        <v>413</v>
      </c>
      <c r="C168" s="8">
        <v>207259</v>
      </c>
      <c r="D168" s="8" t="s">
        <v>427</v>
      </c>
      <c r="E168" s="8" t="s">
        <v>427</v>
      </c>
      <c r="F168" s="8" t="s">
        <v>427</v>
      </c>
      <c r="G168" s="8" t="s">
        <v>427</v>
      </c>
    </row>
    <row r="169" spans="1:7" ht="13.5" x14ac:dyDescent="0.25">
      <c r="A169" s="6" t="s">
        <v>299</v>
      </c>
      <c r="B169" s="5" t="s">
        <v>413</v>
      </c>
      <c r="C169" s="7">
        <v>208283</v>
      </c>
      <c r="D169" s="7">
        <v>2589</v>
      </c>
      <c r="E169" s="7">
        <v>41400</v>
      </c>
      <c r="F169" s="7">
        <v>10048</v>
      </c>
      <c r="G169" s="7">
        <v>135072</v>
      </c>
    </row>
    <row r="170" spans="1:7" ht="13.5" x14ac:dyDescent="0.25">
      <c r="A170" s="6" t="s">
        <v>300</v>
      </c>
      <c r="B170" s="5" t="s">
        <v>413</v>
      </c>
      <c r="C170" s="8">
        <v>210739</v>
      </c>
      <c r="D170" s="8">
        <v>2675</v>
      </c>
      <c r="E170" s="8">
        <v>42323</v>
      </c>
      <c r="F170" s="8">
        <v>10053</v>
      </c>
      <c r="G170" s="8">
        <v>135775</v>
      </c>
    </row>
    <row r="171" spans="1:7" ht="13.5" x14ac:dyDescent="0.25">
      <c r="A171" s="6" t="s">
        <v>301</v>
      </c>
      <c r="B171" s="5" t="s">
        <v>413</v>
      </c>
      <c r="C171" s="7">
        <v>214461</v>
      </c>
      <c r="D171" s="7">
        <v>2719</v>
      </c>
      <c r="E171" s="7">
        <v>42879</v>
      </c>
      <c r="F171" s="7">
        <v>10255</v>
      </c>
      <c r="G171" s="7">
        <v>138726</v>
      </c>
    </row>
    <row r="172" spans="1:7" ht="13.5" x14ac:dyDescent="0.25">
      <c r="A172" s="6" t="s">
        <v>302</v>
      </c>
      <c r="B172" s="5" t="s">
        <v>413</v>
      </c>
      <c r="C172" s="8">
        <v>216698</v>
      </c>
      <c r="D172" s="8">
        <v>2780</v>
      </c>
      <c r="E172" s="8">
        <v>43191</v>
      </c>
      <c r="F172" s="8">
        <v>10345</v>
      </c>
      <c r="G172" s="8">
        <v>140020</v>
      </c>
    </row>
    <row r="173" spans="1:7" ht="13.5" x14ac:dyDescent="0.25">
      <c r="A173" s="6" t="s">
        <v>303</v>
      </c>
      <c r="B173" s="5" t="s">
        <v>413</v>
      </c>
      <c r="C173" s="7">
        <v>220219</v>
      </c>
      <c r="D173" s="7">
        <v>2704</v>
      </c>
      <c r="E173" s="7">
        <v>44348</v>
      </c>
      <c r="F173" s="7">
        <v>10560</v>
      </c>
      <c r="G173" s="7">
        <v>142075</v>
      </c>
    </row>
    <row r="174" spans="1:7" ht="13.5" x14ac:dyDescent="0.25">
      <c r="A174" s="6" t="s">
        <v>304</v>
      </c>
      <c r="B174" s="5" t="s">
        <v>413</v>
      </c>
      <c r="C174" s="8">
        <v>224881</v>
      </c>
      <c r="D174" s="8">
        <v>2511</v>
      </c>
      <c r="E174" s="8">
        <v>44924</v>
      </c>
      <c r="F174" s="8">
        <v>10694</v>
      </c>
      <c r="G174" s="8">
        <v>146099</v>
      </c>
    </row>
    <row r="175" spans="1:7" ht="13.5" x14ac:dyDescent="0.25">
      <c r="A175" s="6" t="s">
        <v>305</v>
      </c>
      <c r="B175" s="5" t="s">
        <v>413</v>
      </c>
      <c r="C175" s="7">
        <v>229294</v>
      </c>
      <c r="D175" s="7">
        <v>2444</v>
      </c>
      <c r="E175" s="7">
        <v>45898</v>
      </c>
      <c r="F175" s="7">
        <v>11080</v>
      </c>
      <c r="G175" s="7">
        <v>148954</v>
      </c>
    </row>
    <row r="176" spans="1:7" ht="13.5" x14ac:dyDescent="0.25">
      <c r="A176" s="6" t="s">
        <v>306</v>
      </c>
      <c r="B176" s="5" t="s">
        <v>413</v>
      </c>
      <c r="C176" s="8">
        <v>232871</v>
      </c>
      <c r="D176" s="8">
        <v>2336</v>
      </c>
      <c r="E176" s="8">
        <v>46880</v>
      </c>
      <c r="F176" s="8">
        <v>11310</v>
      </c>
      <c r="G176" s="8">
        <v>151132</v>
      </c>
    </row>
    <row r="177" spans="1:7" ht="13.5" x14ac:dyDescent="0.25">
      <c r="A177" s="6" t="s">
        <v>307</v>
      </c>
      <c r="B177" s="5" t="s">
        <v>413</v>
      </c>
      <c r="C177" s="7">
        <v>233985</v>
      </c>
      <c r="D177" s="7">
        <v>2182</v>
      </c>
      <c r="E177" s="7">
        <v>45733</v>
      </c>
      <c r="F177" s="7">
        <v>10576</v>
      </c>
      <c r="G177" s="7">
        <v>153901</v>
      </c>
    </row>
    <row r="178" spans="1:7" ht="13.5" x14ac:dyDescent="0.25">
      <c r="A178" s="6" t="s">
        <v>308</v>
      </c>
      <c r="B178" s="5" t="s">
        <v>413</v>
      </c>
      <c r="C178" s="8">
        <v>235563</v>
      </c>
      <c r="D178" s="8">
        <v>2293</v>
      </c>
      <c r="E178" s="8">
        <v>45406</v>
      </c>
      <c r="F178" s="8">
        <v>10836</v>
      </c>
      <c r="G178" s="8">
        <v>153982</v>
      </c>
    </row>
    <row r="179" spans="1:7" ht="13.5" x14ac:dyDescent="0.25">
      <c r="A179" s="6" t="s">
        <v>309</v>
      </c>
      <c r="B179" s="5" t="s">
        <v>413</v>
      </c>
      <c r="C179" s="7">
        <v>242589</v>
      </c>
      <c r="D179" s="7">
        <v>2424</v>
      </c>
      <c r="E179" s="7">
        <v>47356</v>
      </c>
      <c r="F179" s="7">
        <v>10908</v>
      </c>
      <c r="G179" s="7">
        <v>159049</v>
      </c>
    </row>
    <row r="180" spans="1:7" ht="13.5" x14ac:dyDescent="0.25">
      <c r="A180" s="6" t="s">
        <v>310</v>
      </c>
      <c r="B180" s="5" t="s">
        <v>413</v>
      </c>
      <c r="C180" s="8">
        <v>239613</v>
      </c>
      <c r="D180" s="8">
        <v>2362</v>
      </c>
      <c r="E180" s="8">
        <v>46426</v>
      </c>
      <c r="F180" s="8">
        <v>11101</v>
      </c>
      <c r="G180" s="8">
        <v>155705</v>
      </c>
    </row>
    <row r="181" spans="1:7" ht="13.5" x14ac:dyDescent="0.25">
      <c r="A181" s="6" t="s">
        <v>311</v>
      </c>
      <c r="B181" s="5" t="s">
        <v>413</v>
      </c>
      <c r="C181" s="7">
        <v>243273</v>
      </c>
      <c r="D181" s="7">
        <v>2453</v>
      </c>
      <c r="E181" s="7">
        <v>46712</v>
      </c>
      <c r="F181" s="7">
        <v>12017</v>
      </c>
      <c r="G181" s="7">
        <v>158275</v>
      </c>
    </row>
    <row r="182" spans="1:7" ht="13.5" x14ac:dyDescent="0.25">
      <c r="A182" s="6" t="s">
        <v>312</v>
      </c>
      <c r="B182" s="5" t="s">
        <v>413</v>
      </c>
      <c r="C182" s="8">
        <v>246876</v>
      </c>
      <c r="D182" s="8">
        <v>2396</v>
      </c>
      <c r="E182" s="8">
        <v>46238</v>
      </c>
      <c r="F182" s="8">
        <v>12042</v>
      </c>
      <c r="G182" s="8">
        <v>161614</v>
      </c>
    </row>
    <row r="183" spans="1:7" ht="13.5" x14ac:dyDescent="0.25">
      <c r="A183" s="6" t="s">
        <v>313</v>
      </c>
      <c r="B183" s="5" t="s">
        <v>413</v>
      </c>
      <c r="C183" s="7">
        <v>250242</v>
      </c>
      <c r="D183" s="7">
        <v>2429</v>
      </c>
      <c r="E183" s="7">
        <v>45454</v>
      </c>
      <c r="F183" s="7">
        <v>12233</v>
      </c>
      <c r="G183" s="7">
        <v>164955</v>
      </c>
    </row>
    <row r="184" spans="1:7" ht="13.5" x14ac:dyDescent="0.25">
      <c r="A184" s="6" t="s">
        <v>314</v>
      </c>
      <c r="B184" s="5" t="s">
        <v>413</v>
      </c>
      <c r="C184" s="8">
        <v>256856</v>
      </c>
      <c r="D184" s="8">
        <v>2387</v>
      </c>
      <c r="E184" s="8">
        <v>45633</v>
      </c>
      <c r="F184" s="8">
        <v>12883</v>
      </c>
      <c r="G184" s="8">
        <v>170816</v>
      </c>
    </row>
    <row r="185" spans="1:7" ht="13.5" x14ac:dyDescent="0.25">
      <c r="A185" s="6" t="s">
        <v>315</v>
      </c>
      <c r="B185" s="5" t="s">
        <v>413</v>
      </c>
      <c r="C185" s="7">
        <v>257971</v>
      </c>
      <c r="D185" s="7">
        <v>2362</v>
      </c>
      <c r="E185" s="7">
        <v>45014</v>
      </c>
      <c r="F185" s="7">
        <v>13450</v>
      </c>
      <c r="G185" s="7">
        <v>170989</v>
      </c>
    </row>
    <row r="186" spans="1:7" ht="13.5" x14ac:dyDescent="0.25">
      <c r="A186" s="6" t="s">
        <v>316</v>
      </c>
      <c r="B186" s="5" t="s">
        <v>413</v>
      </c>
      <c r="C186" s="8">
        <v>256599</v>
      </c>
      <c r="D186" s="8">
        <v>2313</v>
      </c>
      <c r="E186" s="8">
        <v>45445</v>
      </c>
      <c r="F186" s="8">
        <v>13687</v>
      </c>
      <c r="G186" s="8">
        <v>169032</v>
      </c>
    </row>
    <row r="187" spans="1:7" ht="13.5" x14ac:dyDescent="0.25">
      <c r="A187" s="6" t="s">
        <v>317</v>
      </c>
      <c r="B187" s="5" t="s">
        <v>413</v>
      </c>
      <c r="C187" s="7">
        <v>260238</v>
      </c>
      <c r="D187" s="7">
        <v>2237</v>
      </c>
      <c r="E187" s="7">
        <v>46865</v>
      </c>
      <c r="F187" s="7">
        <v>13934</v>
      </c>
      <c r="G187" s="7">
        <v>170142</v>
      </c>
    </row>
    <row r="188" spans="1:7" ht="13.5" x14ac:dyDescent="0.25">
      <c r="A188" s="6" t="s">
        <v>318</v>
      </c>
      <c r="B188" s="5" t="s">
        <v>413</v>
      </c>
      <c r="C188" s="8">
        <v>264944</v>
      </c>
      <c r="D188" s="8">
        <v>2253</v>
      </c>
      <c r="E188" s="8">
        <v>47330</v>
      </c>
      <c r="F188" s="8">
        <v>14264</v>
      </c>
      <c r="G188" s="8">
        <v>173372</v>
      </c>
    </row>
    <row r="189" spans="1:7" ht="13.5" x14ac:dyDescent="0.25">
      <c r="A189" s="6" t="s">
        <v>319</v>
      </c>
      <c r="B189" s="5" t="s">
        <v>413</v>
      </c>
      <c r="C189" s="7">
        <v>270734</v>
      </c>
      <c r="D189" s="7">
        <v>2246</v>
      </c>
      <c r="E189" s="7">
        <v>48218</v>
      </c>
      <c r="F189" s="7">
        <v>15131</v>
      </c>
      <c r="G189" s="7">
        <v>176928</v>
      </c>
    </row>
    <row r="190" spans="1:7" ht="13.5" x14ac:dyDescent="0.25">
      <c r="A190" s="6" t="s">
        <v>320</v>
      </c>
      <c r="B190" s="5" t="s">
        <v>413</v>
      </c>
      <c r="C190" s="8">
        <v>273515</v>
      </c>
      <c r="D190" s="8">
        <v>2315</v>
      </c>
      <c r="E190" s="8">
        <v>48376</v>
      </c>
      <c r="F190" s="8">
        <v>15093</v>
      </c>
      <c r="G190" s="8">
        <v>179204</v>
      </c>
    </row>
    <row r="191" spans="1:7" ht="13.5" x14ac:dyDescent="0.25">
      <c r="A191" s="6" t="s">
        <v>321</v>
      </c>
      <c r="B191" s="5" t="s">
        <v>413</v>
      </c>
      <c r="C191" s="7">
        <v>275409</v>
      </c>
      <c r="D191" s="7">
        <v>2431</v>
      </c>
      <c r="E191" s="7">
        <v>48495</v>
      </c>
      <c r="F191" s="7">
        <v>14636</v>
      </c>
      <c r="G191" s="7">
        <v>181439</v>
      </c>
    </row>
    <row r="192" spans="1:7" ht="13.5" x14ac:dyDescent="0.25">
      <c r="A192" s="6" t="s">
        <v>323</v>
      </c>
      <c r="B192" s="5" t="s">
        <v>413</v>
      </c>
      <c r="C192" s="8">
        <v>276242</v>
      </c>
      <c r="D192" s="8">
        <v>2380</v>
      </c>
      <c r="E192" s="8">
        <v>48725</v>
      </c>
      <c r="F192" s="8">
        <v>15017</v>
      </c>
      <c r="G192" s="8">
        <v>182029</v>
      </c>
    </row>
    <row r="193" spans="1:7" ht="13.5" x14ac:dyDescent="0.25">
      <c r="A193" s="6" t="s">
        <v>324</v>
      </c>
      <c r="B193" s="5" t="s">
        <v>413</v>
      </c>
      <c r="C193" s="7">
        <v>278908</v>
      </c>
      <c r="D193" s="7">
        <v>2131</v>
      </c>
      <c r="E193" s="7">
        <v>47591</v>
      </c>
      <c r="F193" s="7">
        <v>15336</v>
      </c>
      <c r="G193" s="7">
        <v>185423</v>
      </c>
    </row>
    <row r="194" spans="1:7" ht="13.5" x14ac:dyDescent="0.25">
      <c r="A194" s="6" t="s">
        <v>325</v>
      </c>
      <c r="B194" s="5" t="s">
        <v>413</v>
      </c>
      <c r="C194" s="8">
        <v>285103</v>
      </c>
      <c r="D194" s="8">
        <v>2184</v>
      </c>
      <c r="E194" s="8">
        <v>47627</v>
      </c>
      <c r="F194" s="8">
        <v>15795</v>
      </c>
      <c r="G194" s="8">
        <v>190749</v>
      </c>
    </row>
    <row r="195" spans="1:7" ht="13.5" x14ac:dyDescent="0.25">
      <c r="A195" s="6" t="s">
        <v>326</v>
      </c>
      <c r="B195" s="5" t="s">
        <v>413</v>
      </c>
      <c r="C195" s="7">
        <v>285857</v>
      </c>
      <c r="D195" s="7">
        <v>2288</v>
      </c>
      <c r="E195" s="7">
        <v>46839</v>
      </c>
      <c r="F195" s="7">
        <v>15538</v>
      </c>
      <c r="G195" s="7">
        <v>192020</v>
      </c>
    </row>
    <row r="196" spans="1:7" ht="13.5" x14ac:dyDescent="0.25">
      <c r="A196" s="6" t="s">
        <v>327</v>
      </c>
      <c r="B196" s="5" t="s">
        <v>413</v>
      </c>
      <c r="C196" s="8">
        <v>288507</v>
      </c>
      <c r="D196" s="8">
        <v>2358</v>
      </c>
      <c r="E196" s="8">
        <v>46098</v>
      </c>
      <c r="F196" s="8">
        <v>16205</v>
      </c>
      <c r="G196" s="8">
        <v>195175</v>
      </c>
    </row>
    <row r="197" spans="1:7" ht="13.5" x14ac:dyDescent="0.25">
      <c r="A197" s="6" t="s">
        <v>328</v>
      </c>
      <c r="B197" s="5" t="s">
        <v>413</v>
      </c>
      <c r="C197" s="7">
        <v>291400</v>
      </c>
      <c r="D197" s="7">
        <v>2709</v>
      </c>
      <c r="E197" s="7">
        <v>46931</v>
      </c>
      <c r="F197" s="7">
        <v>16627</v>
      </c>
      <c r="G197" s="7">
        <v>195453</v>
      </c>
    </row>
    <row r="198" spans="1:7" ht="13.5" x14ac:dyDescent="0.25">
      <c r="A198" s="6" t="s">
        <v>329</v>
      </c>
      <c r="B198" s="5" t="s">
        <v>413</v>
      </c>
      <c r="C198" s="8">
        <v>294478</v>
      </c>
      <c r="D198" s="8">
        <v>2760</v>
      </c>
      <c r="E198" s="8">
        <v>46884</v>
      </c>
      <c r="F198" s="8">
        <v>16909</v>
      </c>
      <c r="G198" s="8">
        <v>198212</v>
      </c>
    </row>
    <row r="199" spans="1:7" ht="13.5" x14ac:dyDescent="0.25">
      <c r="A199" s="6" t="s">
        <v>330</v>
      </c>
      <c r="B199" s="5" t="s">
        <v>413</v>
      </c>
      <c r="C199" s="7">
        <v>298755</v>
      </c>
      <c r="D199" s="7">
        <v>2713</v>
      </c>
      <c r="E199" s="7">
        <v>47879</v>
      </c>
      <c r="F199" s="7">
        <v>17184</v>
      </c>
      <c r="G199" s="7">
        <v>200939</v>
      </c>
    </row>
    <row r="200" spans="1:7" ht="13.5" x14ac:dyDescent="0.25">
      <c r="A200" s="6" t="s">
        <v>331</v>
      </c>
      <c r="B200" s="5" t="s">
        <v>413</v>
      </c>
      <c r="C200" s="8">
        <v>303038</v>
      </c>
      <c r="D200" s="8">
        <v>2765</v>
      </c>
      <c r="E200" s="8">
        <v>47805</v>
      </c>
      <c r="F200" s="8">
        <v>17573</v>
      </c>
      <c r="G200" s="8">
        <v>205046</v>
      </c>
    </row>
    <row r="201" spans="1:7" ht="13.5" x14ac:dyDescent="0.25">
      <c r="A201" s="6" t="s">
        <v>332</v>
      </c>
      <c r="B201" s="5" t="s">
        <v>413</v>
      </c>
      <c r="C201" s="7">
        <v>307070</v>
      </c>
      <c r="D201" s="7">
        <v>2671</v>
      </c>
      <c r="E201" s="7">
        <v>48930</v>
      </c>
      <c r="F201" s="7">
        <v>17455</v>
      </c>
      <c r="G201" s="7">
        <v>207831</v>
      </c>
    </row>
    <row r="202" spans="1:7" ht="13.5" x14ac:dyDescent="0.25">
      <c r="A202" s="6" t="s">
        <v>333</v>
      </c>
      <c r="B202" s="5" t="s">
        <v>413</v>
      </c>
      <c r="C202" s="8">
        <v>310584</v>
      </c>
      <c r="D202" s="8">
        <v>2715</v>
      </c>
      <c r="E202" s="8">
        <v>47483</v>
      </c>
      <c r="F202" s="8">
        <v>17664</v>
      </c>
      <c r="G202" s="8">
        <v>211220</v>
      </c>
    </row>
    <row r="203" spans="1:7" ht="13.5" x14ac:dyDescent="0.25">
      <c r="A203" s="6" t="s">
        <v>334</v>
      </c>
      <c r="B203" s="5" t="s">
        <v>413</v>
      </c>
      <c r="C203" s="7">
        <v>316568</v>
      </c>
      <c r="D203" s="7">
        <v>2788</v>
      </c>
      <c r="E203" s="7">
        <v>48638</v>
      </c>
      <c r="F203" s="7">
        <v>17999</v>
      </c>
      <c r="G203" s="7">
        <v>216152</v>
      </c>
    </row>
    <row r="204" spans="1:7" ht="13.5" x14ac:dyDescent="0.25">
      <c r="A204" s="6" t="s">
        <v>335</v>
      </c>
      <c r="B204" s="5" t="s">
        <v>413</v>
      </c>
      <c r="C204" s="8">
        <v>321966</v>
      </c>
      <c r="D204" s="8">
        <v>2873</v>
      </c>
      <c r="E204" s="8">
        <v>48808</v>
      </c>
      <c r="F204" s="8">
        <v>18280</v>
      </c>
      <c r="G204" s="8">
        <v>219239</v>
      </c>
    </row>
    <row r="205" spans="1:7" ht="13.5" x14ac:dyDescent="0.25">
      <c r="A205" s="6" t="s">
        <v>336</v>
      </c>
      <c r="B205" s="5" t="s">
        <v>413</v>
      </c>
      <c r="C205" s="7">
        <v>322897</v>
      </c>
      <c r="D205" s="7">
        <v>2819</v>
      </c>
      <c r="E205" s="7">
        <v>47929</v>
      </c>
      <c r="F205" s="7">
        <v>18427</v>
      </c>
      <c r="G205" s="7">
        <v>220362</v>
      </c>
    </row>
    <row r="206" spans="1:7" ht="13.5" x14ac:dyDescent="0.25">
      <c r="A206" s="6" t="s">
        <v>337</v>
      </c>
      <c r="B206" s="5" t="s">
        <v>413</v>
      </c>
      <c r="C206" s="8">
        <v>329033</v>
      </c>
      <c r="D206" s="8">
        <v>2653</v>
      </c>
      <c r="E206" s="8">
        <v>48629</v>
      </c>
      <c r="F206" s="8">
        <v>18030</v>
      </c>
      <c r="G206" s="8">
        <v>226493</v>
      </c>
    </row>
    <row r="207" spans="1:7" ht="13.5" x14ac:dyDescent="0.25">
      <c r="A207" s="6" t="s">
        <v>338</v>
      </c>
      <c r="B207" s="5" t="s">
        <v>413</v>
      </c>
      <c r="C207" s="7">
        <v>330791</v>
      </c>
      <c r="D207" s="7">
        <v>2452</v>
      </c>
      <c r="E207" s="7">
        <v>48519</v>
      </c>
      <c r="F207" s="7">
        <v>18009</v>
      </c>
      <c r="G207" s="7">
        <v>228763</v>
      </c>
    </row>
    <row r="208" spans="1:7" ht="13.5" x14ac:dyDescent="0.25">
      <c r="A208" s="6" t="s">
        <v>339</v>
      </c>
      <c r="B208" s="5" t="s">
        <v>413</v>
      </c>
      <c r="C208" s="8">
        <v>334738</v>
      </c>
      <c r="D208" s="8">
        <v>2177</v>
      </c>
      <c r="E208" s="8">
        <v>49880</v>
      </c>
      <c r="F208" s="8">
        <v>18477</v>
      </c>
      <c r="G208" s="8">
        <v>230616</v>
      </c>
    </row>
    <row r="209" spans="1:7" ht="13.5" x14ac:dyDescent="0.25">
      <c r="A209" s="6" t="s">
        <v>340</v>
      </c>
      <c r="B209" s="5" t="s">
        <v>413</v>
      </c>
      <c r="C209" s="7">
        <v>337926</v>
      </c>
      <c r="D209" s="7">
        <v>2065</v>
      </c>
      <c r="E209" s="7">
        <v>49697</v>
      </c>
      <c r="F209" s="7">
        <v>19466</v>
      </c>
      <c r="G209" s="7">
        <v>232798</v>
      </c>
    </row>
    <row r="210" spans="1:7" ht="13.5" x14ac:dyDescent="0.25">
      <c r="A210" s="6" t="s">
        <v>341</v>
      </c>
      <c r="B210" s="5" t="s">
        <v>413</v>
      </c>
      <c r="C210" s="8">
        <v>346983</v>
      </c>
      <c r="D210" s="8">
        <v>1904</v>
      </c>
      <c r="E210" s="8">
        <v>50478</v>
      </c>
      <c r="F210" s="8">
        <v>20314</v>
      </c>
      <c r="G210" s="8">
        <v>239671</v>
      </c>
    </row>
    <row r="211" spans="1:7" ht="13.5" x14ac:dyDescent="0.25">
      <c r="A211" s="6" t="s">
        <v>342</v>
      </c>
      <c r="B211" s="5" t="s">
        <v>413</v>
      </c>
      <c r="C211" s="7">
        <v>349720</v>
      </c>
      <c r="D211" s="7">
        <v>1783</v>
      </c>
      <c r="E211" s="7">
        <v>50505</v>
      </c>
      <c r="F211" s="7">
        <v>20092</v>
      </c>
      <c r="G211" s="7">
        <v>241971</v>
      </c>
    </row>
    <row r="212" spans="1:7" ht="13.5" x14ac:dyDescent="0.25">
      <c r="A212" s="6" t="s">
        <v>343</v>
      </c>
      <c r="B212" s="5" t="s">
        <v>413</v>
      </c>
      <c r="C212" s="8">
        <v>358409</v>
      </c>
      <c r="D212" s="8">
        <v>1921</v>
      </c>
      <c r="E212" s="8">
        <v>51860</v>
      </c>
      <c r="F212" s="8">
        <v>20468</v>
      </c>
      <c r="G212" s="8">
        <v>249202</v>
      </c>
    </row>
    <row r="213" spans="1:7" ht="13.5" x14ac:dyDescent="0.25">
      <c r="A213" s="6" t="s">
        <v>344</v>
      </c>
      <c r="B213" s="5" t="s">
        <v>413</v>
      </c>
      <c r="C213" s="7">
        <v>361619</v>
      </c>
      <c r="D213" s="7">
        <v>1956</v>
      </c>
      <c r="E213" s="7">
        <v>53200</v>
      </c>
      <c r="F213" s="7">
        <v>20880</v>
      </c>
      <c r="G213" s="7">
        <v>249915</v>
      </c>
    </row>
    <row r="214" spans="1:7" ht="13.5" x14ac:dyDescent="0.25">
      <c r="A214" s="6" t="s">
        <v>345</v>
      </c>
      <c r="B214" s="5" t="s">
        <v>413</v>
      </c>
      <c r="C214" s="8">
        <v>366410</v>
      </c>
      <c r="D214" s="8">
        <v>2128</v>
      </c>
      <c r="E214" s="8">
        <v>53535</v>
      </c>
      <c r="F214" s="8">
        <v>21246</v>
      </c>
      <c r="G214" s="8">
        <v>253507</v>
      </c>
    </row>
    <row r="215" spans="1:7" ht="13.5" x14ac:dyDescent="0.25">
      <c r="A215" s="6" t="s">
        <v>346</v>
      </c>
      <c r="B215" s="5" t="s">
        <v>413</v>
      </c>
      <c r="C215" s="7">
        <v>369568</v>
      </c>
      <c r="D215" s="7">
        <v>2384</v>
      </c>
      <c r="E215" s="7">
        <v>53741</v>
      </c>
      <c r="F215" s="7">
        <v>21467</v>
      </c>
      <c r="G215" s="7">
        <v>255202</v>
      </c>
    </row>
    <row r="216" spans="1:7" ht="13.5" x14ac:dyDescent="0.25">
      <c r="A216" s="6" t="s">
        <v>347</v>
      </c>
      <c r="B216" s="5" t="s">
        <v>413</v>
      </c>
      <c r="C216" s="8">
        <v>373122</v>
      </c>
      <c r="D216" s="8">
        <v>2372</v>
      </c>
      <c r="E216" s="8">
        <v>53091</v>
      </c>
      <c r="F216" s="8">
        <v>21990</v>
      </c>
      <c r="G216" s="8">
        <v>257994</v>
      </c>
    </row>
    <row r="217" spans="1:7" ht="13.5" x14ac:dyDescent="0.25">
      <c r="A217" s="6" t="s">
        <v>348</v>
      </c>
      <c r="B217" s="5" t="s">
        <v>413</v>
      </c>
      <c r="C217" s="7">
        <v>378624</v>
      </c>
      <c r="D217" s="7">
        <v>2092</v>
      </c>
      <c r="E217" s="7">
        <v>53131</v>
      </c>
      <c r="F217" s="7">
        <v>22662</v>
      </c>
      <c r="G217" s="7">
        <v>262102</v>
      </c>
    </row>
    <row r="218" spans="1:7" ht="13.5" x14ac:dyDescent="0.25">
      <c r="A218" s="6" t="s">
        <v>349</v>
      </c>
      <c r="B218" s="5" t="s">
        <v>413</v>
      </c>
      <c r="C218" s="8">
        <v>383376</v>
      </c>
      <c r="D218" s="8">
        <v>2053</v>
      </c>
      <c r="E218" s="8">
        <v>52854</v>
      </c>
      <c r="F218" s="8">
        <v>22974</v>
      </c>
      <c r="G218" s="8">
        <v>266811</v>
      </c>
    </row>
    <row r="219" spans="1:7" ht="13.5" x14ac:dyDescent="0.25">
      <c r="A219" s="6" t="s">
        <v>350</v>
      </c>
      <c r="B219" s="5" t="s">
        <v>413</v>
      </c>
      <c r="C219" s="7">
        <v>389461</v>
      </c>
      <c r="D219" s="7">
        <v>2207</v>
      </c>
      <c r="E219" s="7">
        <v>53108</v>
      </c>
      <c r="F219" s="7">
        <v>22962</v>
      </c>
      <c r="G219" s="7">
        <v>272346</v>
      </c>
    </row>
    <row r="220" spans="1:7" ht="13.5" x14ac:dyDescent="0.25">
      <c r="A220" s="6" t="s">
        <v>351</v>
      </c>
      <c r="B220" s="5" t="s">
        <v>413</v>
      </c>
      <c r="C220" s="8">
        <v>394624</v>
      </c>
      <c r="D220" s="8">
        <v>2416</v>
      </c>
      <c r="E220" s="8">
        <v>54218</v>
      </c>
      <c r="F220" s="8">
        <v>23567</v>
      </c>
      <c r="G220" s="8">
        <v>276103</v>
      </c>
    </row>
    <row r="221" spans="1:7" ht="13.5" x14ac:dyDescent="0.25">
      <c r="A221" s="6" t="s">
        <v>352</v>
      </c>
      <c r="B221" s="5" t="s">
        <v>413</v>
      </c>
      <c r="C221" s="7">
        <v>400688</v>
      </c>
      <c r="D221" s="7">
        <v>2734</v>
      </c>
      <c r="E221" s="7">
        <v>55600</v>
      </c>
      <c r="F221" s="7">
        <v>24394</v>
      </c>
      <c r="G221" s="7">
        <v>278994</v>
      </c>
    </row>
    <row r="222" spans="1:7" ht="13.5" x14ac:dyDescent="0.25">
      <c r="A222" s="6" t="s">
        <v>353</v>
      </c>
      <c r="B222" s="5" t="s">
        <v>413</v>
      </c>
      <c r="C222" s="8">
        <v>398915</v>
      </c>
      <c r="D222" s="8">
        <v>2697</v>
      </c>
      <c r="E222" s="8">
        <v>56937</v>
      </c>
      <c r="F222" s="8">
        <v>23996</v>
      </c>
      <c r="G222" s="8">
        <v>275167</v>
      </c>
    </row>
    <row r="223" spans="1:7" ht="13.5" x14ac:dyDescent="0.25">
      <c r="A223" s="6" t="s">
        <v>354</v>
      </c>
      <c r="B223" s="5" t="s">
        <v>413</v>
      </c>
      <c r="C223" s="7">
        <v>397188</v>
      </c>
      <c r="D223" s="7">
        <v>2707</v>
      </c>
      <c r="E223" s="7">
        <v>57427</v>
      </c>
      <c r="F223" s="7">
        <v>23619</v>
      </c>
      <c r="G223" s="7">
        <v>276185</v>
      </c>
    </row>
    <row r="224" spans="1:7" ht="13.5" x14ac:dyDescent="0.25">
      <c r="A224" s="6" t="s">
        <v>355</v>
      </c>
      <c r="B224" s="5" t="s">
        <v>413</v>
      </c>
      <c r="C224" s="8">
        <v>392468</v>
      </c>
      <c r="D224" s="8">
        <v>2709</v>
      </c>
      <c r="E224" s="8">
        <v>54022</v>
      </c>
      <c r="F224" s="8">
        <v>22332</v>
      </c>
      <c r="G224" s="8">
        <v>278162</v>
      </c>
    </row>
    <row r="225" spans="1:7" ht="13.5" x14ac:dyDescent="0.25">
      <c r="A225" s="6" t="s">
        <v>356</v>
      </c>
      <c r="B225" s="5" t="s">
        <v>413</v>
      </c>
      <c r="C225" s="7">
        <v>384441</v>
      </c>
      <c r="D225" s="7">
        <v>2826</v>
      </c>
      <c r="E225" s="7">
        <v>52125</v>
      </c>
      <c r="F225" s="7">
        <v>20788</v>
      </c>
      <c r="G225" s="7">
        <v>275959</v>
      </c>
    </row>
    <row r="226" spans="1:7" ht="13.5" x14ac:dyDescent="0.25">
      <c r="A226" s="6" t="s">
        <v>357</v>
      </c>
      <c r="B226" s="5" t="s">
        <v>413</v>
      </c>
      <c r="C226" s="8">
        <v>385619</v>
      </c>
      <c r="D226" s="8">
        <v>2770</v>
      </c>
      <c r="E226" s="8">
        <v>52693</v>
      </c>
      <c r="F226" s="8">
        <v>20282</v>
      </c>
      <c r="G226" s="8">
        <v>275513</v>
      </c>
    </row>
    <row r="227" spans="1:7" ht="13.5" x14ac:dyDescent="0.25">
      <c r="A227" s="6" t="s">
        <v>358</v>
      </c>
      <c r="B227" s="5" t="s">
        <v>413</v>
      </c>
      <c r="C227" s="7">
        <v>389776</v>
      </c>
      <c r="D227" s="7">
        <v>2590</v>
      </c>
      <c r="E227" s="7">
        <v>52903</v>
      </c>
      <c r="F227" s="7">
        <v>20415</v>
      </c>
      <c r="G227" s="7">
        <v>278472</v>
      </c>
    </row>
    <row r="228" spans="1:7" ht="13.5" x14ac:dyDescent="0.25">
      <c r="A228" s="6" t="s">
        <v>359</v>
      </c>
      <c r="B228" s="5" t="s">
        <v>413</v>
      </c>
      <c r="C228" s="8">
        <v>388677</v>
      </c>
      <c r="D228" s="8">
        <v>2464</v>
      </c>
      <c r="E228" s="8">
        <v>54062</v>
      </c>
      <c r="F228" s="8">
        <v>19636</v>
      </c>
      <c r="G228" s="8">
        <v>276391</v>
      </c>
    </row>
    <row r="229" spans="1:7" ht="13.5" x14ac:dyDescent="0.25">
      <c r="A229" s="6" t="s">
        <v>360</v>
      </c>
      <c r="B229" s="5" t="s">
        <v>413</v>
      </c>
      <c r="C229" s="7">
        <v>394878</v>
      </c>
      <c r="D229" s="7">
        <v>2383</v>
      </c>
      <c r="E229" s="7">
        <v>54929</v>
      </c>
      <c r="F229" s="7">
        <v>20303</v>
      </c>
      <c r="G229" s="7">
        <v>278000</v>
      </c>
    </row>
    <row r="230" spans="1:7" ht="13.5" x14ac:dyDescent="0.25">
      <c r="A230" s="6" t="s">
        <v>361</v>
      </c>
      <c r="B230" s="5" t="s">
        <v>413</v>
      </c>
      <c r="C230" s="8">
        <v>401588</v>
      </c>
      <c r="D230" s="8">
        <v>2400</v>
      </c>
      <c r="E230" s="8">
        <v>55849</v>
      </c>
      <c r="F230" s="8">
        <v>20844</v>
      </c>
      <c r="G230" s="8">
        <v>281910</v>
      </c>
    </row>
    <row r="231" spans="1:7" ht="13.5" x14ac:dyDescent="0.25">
      <c r="A231" s="6" t="s">
        <v>362</v>
      </c>
      <c r="B231" s="5" t="s">
        <v>413</v>
      </c>
      <c r="C231" s="7">
        <v>403451</v>
      </c>
      <c r="D231" s="7">
        <v>2405</v>
      </c>
      <c r="E231" s="7">
        <v>55250</v>
      </c>
      <c r="F231" s="7">
        <v>20788</v>
      </c>
      <c r="G231" s="7">
        <v>285260</v>
      </c>
    </row>
    <row r="232" spans="1:7" ht="13.5" x14ac:dyDescent="0.25">
      <c r="A232" s="6" t="s">
        <v>363</v>
      </c>
      <c r="B232" s="5" t="s">
        <v>413</v>
      </c>
      <c r="C232" s="8">
        <v>406110</v>
      </c>
      <c r="D232" s="8">
        <v>2564</v>
      </c>
      <c r="E232" s="8">
        <v>56470</v>
      </c>
      <c r="F232" s="8">
        <v>20581</v>
      </c>
      <c r="G232" s="8">
        <v>286541</v>
      </c>
    </row>
    <row r="233" spans="1:7" ht="13.5" x14ac:dyDescent="0.25">
      <c r="A233" s="6" t="s">
        <v>364</v>
      </c>
      <c r="B233" s="5" t="s">
        <v>413</v>
      </c>
      <c r="C233" s="7">
        <v>414242</v>
      </c>
      <c r="D233" s="7">
        <v>2908</v>
      </c>
      <c r="E233" s="7">
        <v>56180</v>
      </c>
      <c r="F233" s="7">
        <v>21277</v>
      </c>
      <c r="G233" s="7">
        <v>289775</v>
      </c>
    </row>
    <row r="234" spans="1:7" ht="13.5" x14ac:dyDescent="0.25">
      <c r="A234" s="6" t="s">
        <v>365</v>
      </c>
      <c r="B234" s="5" t="s">
        <v>413</v>
      </c>
      <c r="C234" s="8">
        <v>411759</v>
      </c>
      <c r="D234" s="8">
        <v>2992</v>
      </c>
      <c r="E234" s="8">
        <v>56121</v>
      </c>
      <c r="F234" s="8">
        <v>21215</v>
      </c>
      <c r="G234" s="8">
        <v>287115</v>
      </c>
    </row>
    <row r="235" spans="1:7" ht="13.5" x14ac:dyDescent="0.25">
      <c r="A235" s="6" t="s">
        <v>366</v>
      </c>
      <c r="B235" s="5" t="s">
        <v>413</v>
      </c>
      <c r="C235" s="7">
        <v>414864</v>
      </c>
      <c r="D235" s="7">
        <v>2845</v>
      </c>
      <c r="E235" s="7">
        <v>55879</v>
      </c>
      <c r="F235" s="7">
        <v>21324</v>
      </c>
      <c r="G235" s="7">
        <v>289480</v>
      </c>
    </row>
    <row r="236" spans="1:7" ht="13.5" x14ac:dyDescent="0.25">
      <c r="A236" s="6" t="s">
        <v>367</v>
      </c>
      <c r="B236" s="5" t="s">
        <v>413</v>
      </c>
      <c r="C236" s="8">
        <v>419276</v>
      </c>
      <c r="D236" s="8">
        <v>2826</v>
      </c>
      <c r="E236" s="8">
        <v>56580</v>
      </c>
      <c r="F236" s="8">
        <v>22141</v>
      </c>
      <c r="G236" s="8">
        <v>293216</v>
      </c>
    </row>
    <row r="237" spans="1:7" ht="13.5" x14ac:dyDescent="0.25">
      <c r="A237" s="6" t="s">
        <v>368</v>
      </c>
      <c r="B237" s="5" t="s">
        <v>413</v>
      </c>
      <c r="C237" s="7">
        <v>421447</v>
      </c>
      <c r="D237" s="7">
        <v>2536</v>
      </c>
      <c r="E237" s="7">
        <v>56914</v>
      </c>
      <c r="F237" s="7">
        <v>21988</v>
      </c>
      <c r="G237" s="7">
        <v>294529</v>
      </c>
    </row>
    <row r="238" spans="1:7" ht="13.5" x14ac:dyDescent="0.25">
      <c r="A238" s="6" t="s">
        <v>369</v>
      </c>
      <c r="B238" s="5" t="s">
        <v>413</v>
      </c>
      <c r="C238" s="8">
        <v>423697</v>
      </c>
      <c r="D238" s="8">
        <v>2695</v>
      </c>
      <c r="E238" s="8">
        <v>57632</v>
      </c>
      <c r="F238" s="8">
        <v>21989</v>
      </c>
      <c r="G238" s="8">
        <v>296298</v>
      </c>
    </row>
    <row r="239" spans="1:7" ht="13.5" x14ac:dyDescent="0.25">
      <c r="A239" s="6" t="s">
        <v>370</v>
      </c>
      <c r="B239" s="5" t="s">
        <v>413</v>
      </c>
      <c r="C239" s="7">
        <v>432624</v>
      </c>
      <c r="D239" s="7">
        <v>2920</v>
      </c>
      <c r="E239" s="7">
        <v>58606</v>
      </c>
      <c r="F239" s="7">
        <v>22125</v>
      </c>
      <c r="G239" s="7">
        <v>303913</v>
      </c>
    </row>
    <row r="240" spans="1:7" ht="13.5" x14ac:dyDescent="0.25">
      <c r="A240" s="6" t="s">
        <v>371</v>
      </c>
      <c r="B240" s="5" t="s">
        <v>413</v>
      </c>
      <c r="C240" s="8">
        <v>434002</v>
      </c>
      <c r="D240" s="8">
        <v>2869</v>
      </c>
      <c r="E240" s="8">
        <v>58230</v>
      </c>
      <c r="F240" s="8">
        <v>22455</v>
      </c>
      <c r="G240" s="8">
        <v>303966</v>
      </c>
    </row>
    <row r="241" spans="1:7" ht="13.5" x14ac:dyDescent="0.25">
      <c r="A241" s="6" t="s">
        <v>372</v>
      </c>
      <c r="B241" s="5" t="s">
        <v>413</v>
      </c>
      <c r="C241" s="7">
        <v>436035</v>
      </c>
      <c r="D241" s="7">
        <v>2714</v>
      </c>
      <c r="E241" s="7">
        <v>59304</v>
      </c>
      <c r="F241" s="7">
        <v>22854</v>
      </c>
      <c r="G241" s="7">
        <v>304533</v>
      </c>
    </row>
    <row r="242" spans="1:7" ht="13.5" x14ac:dyDescent="0.25">
      <c r="A242" s="6" t="s">
        <v>373</v>
      </c>
      <c r="B242" s="5" t="s">
        <v>413</v>
      </c>
      <c r="C242" s="8">
        <v>440203</v>
      </c>
      <c r="D242" s="8">
        <v>2784</v>
      </c>
      <c r="E242" s="8">
        <v>59964</v>
      </c>
      <c r="F242" s="8">
        <v>23454</v>
      </c>
      <c r="G242" s="8">
        <v>306482</v>
      </c>
    </row>
    <row r="243" spans="1:7" ht="13.5" x14ac:dyDescent="0.25">
      <c r="A243" s="6" t="s">
        <v>374</v>
      </c>
      <c r="B243" s="5" t="s">
        <v>413</v>
      </c>
      <c r="C243" s="7">
        <v>449241</v>
      </c>
      <c r="D243" s="7">
        <v>2913</v>
      </c>
      <c r="E243" s="7">
        <v>61182</v>
      </c>
      <c r="F243" s="7">
        <v>24322</v>
      </c>
      <c r="G243" s="7">
        <v>312239</v>
      </c>
    </row>
    <row r="244" spans="1:7" ht="13.5" x14ac:dyDescent="0.25">
      <c r="A244" s="6" t="s">
        <v>375</v>
      </c>
      <c r="B244" s="5" t="s">
        <v>413</v>
      </c>
      <c r="C244" s="8">
        <v>454857</v>
      </c>
      <c r="D244" s="8">
        <v>3067</v>
      </c>
      <c r="E244" s="8">
        <v>61327</v>
      </c>
      <c r="F244" s="8">
        <v>24629</v>
      </c>
      <c r="G244" s="8">
        <v>317027</v>
      </c>
    </row>
    <row r="245" spans="1:7" ht="13.5" x14ac:dyDescent="0.25">
      <c r="A245" s="6" t="s">
        <v>376</v>
      </c>
      <c r="B245" s="5" t="s">
        <v>413</v>
      </c>
      <c r="C245" s="7">
        <v>459591</v>
      </c>
      <c r="D245" s="7">
        <v>3455</v>
      </c>
      <c r="E245" s="7">
        <v>60986</v>
      </c>
      <c r="F245" s="7">
        <v>25158</v>
      </c>
      <c r="G245" s="7">
        <v>319886</v>
      </c>
    </row>
    <row r="246" spans="1:7" ht="13.5" x14ac:dyDescent="0.25">
      <c r="A246" s="6" t="s">
        <v>377</v>
      </c>
      <c r="B246" s="5" t="s">
        <v>413</v>
      </c>
      <c r="C246" s="8">
        <v>463641</v>
      </c>
      <c r="D246" s="8">
        <v>3598</v>
      </c>
      <c r="E246" s="8">
        <v>60861</v>
      </c>
      <c r="F246" s="8">
        <v>25177</v>
      </c>
      <c r="G246" s="8">
        <v>323484</v>
      </c>
    </row>
    <row r="247" spans="1:7" ht="13.5" x14ac:dyDescent="0.25">
      <c r="A247" s="6" t="s">
        <v>378</v>
      </c>
      <c r="B247" s="5" t="s">
        <v>413</v>
      </c>
      <c r="C247" s="7">
        <v>468959</v>
      </c>
      <c r="D247" s="7">
        <v>3543</v>
      </c>
      <c r="E247" s="7">
        <v>61106</v>
      </c>
      <c r="F247" s="7">
        <v>25653</v>
      </c>
      <c r="G247" s="7">
        <v>328651</v>
      </c>
    </row>
    <row r="248" spans="1:7" ht="13.5" x14ac:dyDescent="0.25">
      <c r="A248" s="6" t="s">
        <v>379</v>
      </c>
      <c r="B248" s="5" t="s">
        <v>413</v>
      </c>
      <c r="C248" s="8">
        <v>470817</v>
      </c>
      <c r="D248" s="8">
        <v>3469</v>
      </c>
      <c r="E248" s="8">
        <v>60756</v>
      </c>
      <c r="F248" s="8">
        <v>25838</v>
      </c>
      <c r="G248" s="8">
        <v>329612</v>
      </c>
    </row>
    <row r="249" spans="1:7" ht="13.5" x14ac:dyDescent="0.25">
      <c r="A249" s="6" t="s">
        <v>380</v>
      </c>
      <c r="B249" s="5" t="s">
        <v>413</v>
      </c>
      <c r="C249" s="7">
        <v>473838</v>
      </c>
      <c r="D249" s="7">
        <v>3209</v>
      </c>
      <c r="E249" s="7">
        <v>60917</v>
      </c>
      <c r="F249" s="7">
        <v>26962</v>
      </c>
      <c r="G249" s="7">
        <v>331973</v>
      </c>
    </row>
    <row r="250" spans="1:7" ht="13.5" x14ac:dyDescent="0.25">
      <c r="A250" s="6" t="s">
        <v>381</v>
      </c>
      <c r="B250" s="5" t="s">
        <v>413</v>
      </c>
      <c r="C250" s="8">
        <v>480944</v>
      </c>
      <c r="D250" s="8">
        <v>3171</v>
      </c>
      <c r="E250" s="8">
        <v>62448</v>
      </c>
      <c r="F250" s="8">
        <v>27776</v>
      </c>
      <c r="G250" s="8">
        <v>335844</v>
      </c>
    </row>
    <row r="251" spans="1:7" ht="13.5" x14ac:dyDescent="0.25">
      <c r="A251" s="6" t="s">
        <v>382</v>
      </c>
      <c r="B251" s="5" t="s">
        <v>413</v>
      </c>
      <c r="C251" s="7">
        <v>481713</v>
      </c>
      <c r="D251" s="7">
        <v>3038</v>
      </c>
      <c r="E251" s="7">
        <v>61208</v>
      </c>
      <c r="F251" s="7">
        <v>27503</v>
      </c>
      <c r="G251" s="7">
        <v>337514</v>
      </c>
    </row>
    <row r="252" spans="1:7" ht="13.5" x14ac:dyDescent="0.25">
      <c r="A252" s="6" t="s">
        <v>383</v>
      </c>
      <c r="B252" s="5" t="s">
        <v>413</v>
      </c>
      <c r="C252" s="8">
        <v>483146</v>
      </c>
      <c r="D252" s="8">
        <v>3011</v>
      </c>
      <c r="E252" s="8">
        <v>59181</v>
      </c>
      <c r="F252" s="8">
        <v>27601</v>
      </c>
      <c r="G252" s="8">
        <v>340716</v>
      </c>
    </row>
    <row r="253" spans="1:7" ht="13.5" x14ac:dyDescent="0.25">
      <c r="A253" s="6" t="s">
        <v>384</v>
      </c>
      <c r="B253" s="5" t="s">
        <v>413</v>
      </c>
      <c r="C253" s="7">
        <v>489770</v>
      </c>
      <c r="D253" s="7">
        <v>2748</v>
      </c>
      <c r="E253" s="7">
        <v>58770</v>
      </c>
      <c r="F253" s="7">
        <v>27905</v>
      </c>
      <c r="G253" s="7">
        <v>346439</v>
      </c>
    </row>
    <row r="254" spans="1:7" ht="13.5" x14ac:dyDescent="0.25">
      <c r="A254" s="6" t="s">
        <v>385</v>
      </c>
      <c r="B254" s="5" t="s">
        <v>413</v>
      </c>
      <c r="C254" s="8">
        <v>497175</v>
      </c>
      <c r="D254" s="8">
        <v>2802</v>
      </c>
      <c r="E254" s="8">
        <v>60796</v>
      </c>
      <c r="F254" s="8">
        <v>28366</v>
      </c>
      <c r="G254" s="8">
        <v>351354</v>
      </c>
    </row>
    <row r="255" spans="1:7" ht="13.5" x14ac:dyDescent="0.25">
      <c r="A255" s="6" t="s">
        <v>386</v>
      </c>
      <c r="B255" s="5" t="s">
        <v>413</v>
      </c>
      <c r="C255" s="7">
        <v>500613</v>
      </c>
      <c r="D255" s="7">
        <v>2936</v>
      </c>
      <c r="E255" s="7">
        <v>60978</v>
      </c>
      <c r="F255" s="7">
        <v>28188</v>
      </c>
      <c r="G255" s="7">
        <v>354325</v>
      </c>
    </row>
    <row r="256" spans="1:7" ht="13.5" x14ac:dyDescent="0.25">
      <c r="A256" s="6" t="s">
        <v>387</v>
      </c>
      <c r="B256" s="5" t="s">
        <v>413</v>
      </c>
      <c r="C256" s="8">
        <v>507154</v>
      </c>
      <c r="D256" s="8">
        <v>3007</v>
      </c>
      <c r="E256" s="8">
        <v>62509</v>
      </c>
      <c r="F256" s="8">
        <v>28593</v>
      </c>
      <c r="G256" s="8">
        <v>357650</v>
      </c>
    </row>
    <row r="257" spans="1:7" ht="13.5" x14ac:dyDescent="0.25">
      <c r="A257" s="6" t="s">
        <v>388</v>
      </c>
      <c r="B257" s="5" t="s">
        <v>413</v>
      </c>
      <c r="C257" s="7">
        <v>512085</v>
      </c>
      <c r="D257" s="7">
        <v>2974</v>
      </c>
      <c r="E257" s="7">
        <v>63790</v>
      </c>
      <c r="F257" s="7">
        <v>29521</v>
      </c>
      <c r="G257" s="7">
        <v>359976</v>
      </c>
    </row>
    <row r="258" spans="1:7" ht="13.5" x14ac:dyDescent="0.25">
      <c r="A258" s="6" t="s">
        <v>389</v>
      </c>
      <c r="B258" s="5" t="s">
        <v>413</v>
      </c>
      <c r="C258" s="8">
        <v>513953</v>
      </c>
      <c r="D258" s="8">
        <v>2929</v>
      </c>
      <c r="E258" s="8">
        <v>63100</v>
      </c>
      <c r="F258" s="8">
        <v>29614</v>
      </c>
      <c r="G258" s="8">
        <v>362856</v>
      </c>
    </row>
    <row r="259" spans="1:7" ht="13.5" x14ac:dyDescent="0.25">
      <c r="A259" s="6" t="s">
        <v>390</v>
      </c>
      <c r="B259" s="5" t="s">
        <v>413</v>
      </c>
      <c r="C259" s="7">
        <v>517482</v>
      </c>
      <c r="D259" s="7">
        <v>2945</v>
      </c>
      <c r="E259" s="7">
        <v>63910</v>
      </c>
      <c r="F259" s="7">
        <v>29887</v>
      </c>
      <c r="G259" s="7">
        <v>363973</v>
      </c>
    </row>
    <row r="260" spans="1:7" ht="13.5" x14ac:dyDescent="0.25">
      <c r="A260" s="6" t="s">
        <v>391</v>
      </c>
      <c r="B260" s="5" t="s">
        <v>413</v>
      </c>
      <c r="C260" s="8">
        <v>525237</v>
      </c>
      <c r="D260" s="8">
        <v>3019</v>
      </c>
      <c r="E260" s="8">
        <v>65485</v>
      </c>
      <c r="F260" s="8">
        <v>30533</v>
      </c>
      <c r="G260" s="8">
        <v>369498</v>
      </c>
    </row>
    <row r="261" spans="1:7" ht="13.5" x14ac:dyDescent="0.25">
      <c r="A261" s="6" t="s">
        <v>392</v>
      </c>
      <c r="B261" s="5" t="s">
        <v>413</v>
      </c>
      <c r="C261" s="7">
        <v>527869</v>
      </c>
      <c r="D261" s="7">
        <v>2919</v>
      </c>
      <c r="E261" s="7">
        <v>65857</v>
      </c>
      <c r="F261" s="7">
        <v>30116</v>
      </c>
      <c r="G261" s="7">
        <v>372991</v>
      </c>
    </row>
    <row r="262" spans="1:7" ht="13.5" x14ac:dyDescent="0.25">
      <c r="A262" s="6" t="s">
        <v>393</v>
      </c>
      <c r="B262" s="5" t="s">
        <v>413</v>
      </c>
      <c r="C262" s="8">
        <v>532966</v>
      </c>
      <c r="D262" s="8">
        <v>2956</v>
      </c>
      <c r="E262" s="8">
        <v>65949</v>
      </c>
      <c r="F262" s="8">
        <v>30659</v>
      </c>
      <c r="G262" s="8">
        <v>374614</v>
      </c>
    </row>
    <row r="263" spans="1:7" ht="13.5" x14ac:dyDescent="0.25">
      <c r="A263" s="6" t="s">
        <v>394</v>
      </c>
      <c r="B263" s="5" t="s">
        <v>413</v>
      </c>
      <c r="C263" s="7">
        <v>539287</v>
      </c>
      <c r="D263" s="7">
        <v>3103</v>
      </c>
      <c r="E263" s="7">
        <v>67130</v>
      </c>
      <c r="F263" s="7">
        <v>31170</v>
      </c>
      <c r="G263" s="7">
        <v>379690</v>
      </c>
    </row>
    <row r="264" spans="1:7" ht="13.5" x14ac:dyDescent="0.25">
      <c r="A264" s="6" t="s">
        <v>395</v>
      </c>
      <c r="B264" s="5" t="s">
        <v>413</v>
      </c>
      <c r="C264" s="8">
        <v>541670</v>
      </c>
      <c r="D264" s="8">
        <v>3207</v>
      </c>
      <c r="E264" s="8">
        <v>66055</v>
      </c>
      <c r="F264" s="8">
        <v>31254</v>
      </c>
      <c r="G264" s="8">
        <v>382577</v>
      </c>
    </row>
    <row r="265" spans="1:7" ht="13.5" x14ac:dyDescent="0.25">
      <c r="A265" s="6" t="s">
        <v>396</v>
      </c>
      <c r="B265" s="5" t="s">
        <v>413</v>
      </c>
      <c r="C265" s="7">
        <v>548802</v>
      </c>
      <c r="D265" s="7">
        <v>3233</v>
      </c>
      <c r="E265" s="7">
        <v>67148</v>
      </c>
      <c r="F265" s="7">
        <v>32239</v>
      </c>
      <c r="G265" s="7">
        <v>387769</v>
      </c>
    </row>
    <row r="266" spans="1:7" ht="13.5" x14ac:dyDescent="0.25">
      <c r="A266" s="6" t="s">
        <v>397</v>
      </c>
      <c r="B266" s="5" t="s">
        <v>413</v>
      </c>
      <c r="C266" s="8">
        <v>551964</v>
      </c>
      <c r="D266" s="8">
        <v>3255</v>
      </c>
      <c r="E266" s="8">
        <v>66301</v>
      </c>
      <c r="F266" s="8">
        <v>32447</v>
      </c>
      <c r="G266" s="8">
        <v>389538</v>
      </c>
    </row>
    <row r="267" spans="1:7" ht="13.5" x14ac:dyDescent="0.25">
      <c r="A267" s="6" t="s">
        <v>398</v>
      </c>
      <c r="B267" s="5" t="s">
        <v>413</v>
      </c>
      <c r="C267" s="7">
        <v>558286</v>
      </c>
      <c r="D267" s="7">
        <v>3263</v>
      </c>
      <c r="E267" s="7">
        <v>66216</v>
      </c>
      <c r="F267" s="7">
        <v>32884</v>
      </c>
      <c r="G267" s="7">
        <v>396063</v>
      </c>
    </row>
    <row r="268" spans="1:7" ht="13.5" x14ac:dyDescent="0.25">
      <c r="A268" s="6" t="s">
        <v>399</v>
      </c>
      <c r="B268" s="5" t="s">
        <v>413</v>
      </c>
      <c r="C268" s="8">
        <v>559387</v>
      </c>
      <c r="D268" s="8">
        <v>3296</v>
      </c>
      <c r="E268" s="8">
        <v>65998</v>
      </c>
      <c r="F268" s="8">
        <v>32247</v>
      </c>
      <c r="G268" s="8">
        <v>399071</v>
      </c>
    </row>
    <row r="269" spans="1:7" ht="13.5" x14ac:dyDescent="0.25">
      <c r="A269" s="6" t="s">
        <v>400</v>
      </c>
      <c r="B269" s="5" t="s">
        <v>413</v>
      </c>
      <c r="C269" s="7">
        <v>551502</v>
      </c>
      <c r="D269" s="7">
        <v>3242</v>
      </c>
      <c r="E269" s="7">
        <v>64613</v>
      </c>
      <c r="F269" s="7">
        <v>31753</v>
      </c>
      <c r="G269" s="7">
        <v>396422</v>
      </c>
    </row>
    <row r="270" spans="1:7" ht="13.5" x14ac:dyDescent="0.25">
      <c r="A270" s="6" t="s">
        <v>401</v>
      </c>
      <c r="B270" s="5" t="s">
        <v>413</v>
      </c>
      <c r="C270" s="8">
        <v>477249</v>
      </c>
      <c r="D270" s="8">
        <v>2815</v>
      </c>
      <c r="E270" s="8">
        <v>52447</v>
      </c>
      <c r="F270" s="8">
        <v>21866</v>
      </c>
      <c r="G270" s="8">
        <v>353819</v>
      </c>
    </row>
    <row r="271" spans="1:7" ht="13.5" x14ac:dyDescent="0.25">
      <c r="A271" s="6" t="s">
        <v>402</v>
      </c>
      <c r="B271" s="5" t="s">
        <v>413</v>
      </c>
      <c r="C271" s="7">
        <v>539525</v>
      </c>
      <c r="D271" s="7">
        <v>3025</v>
      </c>
      <c r="E271" s="7">
        <v>62151</v>
      </c>
      <c r="F271" s="7">
        <v>30135</v>
      </c>
      <c r="G271" s="7">
        <v>393311</v>
      </c>
    </row>
    <row r="272" spans="1:7" ht="13.5" x14ac:dyDescent="0.25">
      <c r="A272" s="6" t="s">
        <v>403</v>
      </c>
      <c r="B272" s="5" t="s">
        <v>413</v>
      </c>
      <c r="C272" s="8">
        <v>543763</v>
      </c>
      <c r="D272" s="8">
        <v>3061</v>
      </c>
      <c r="E272" s="8">
        <v>63639</v>
      </c>
      <c r="F272" s="8">
        <v>30675</v>
      </c>
      <c r="G272" s="8">
        <v>393803</v>
      </c>
    </row>
    <row r="273" spans="1:7" ht="13.5" x14ac:dyDescent="0.25">
      <c r="A273" s="6" t="s">
        <v>404</v>
      </c>
      <c r="B273" s="5" t="s">
        <v>413</v>
      </c>
      <c r="C273" s="7">
        <v>542607</v>
      </c>
      <c r="D273" s="7">
        <v>3018</v>
      </c>
      <c r="E273" s="7">
        <v>64066</v>
      </c>
      <c r="F273" s="7">
        <v>31215</v>
      </c>
      <c r="G273" s="7">
        <v>392300</v>
      </c>
    </row>
    <row r="274" spans="1:7" ht="13.5" x14ac:dyDescent="0.25">
      <c r="A274" s="6" t="s">
        <v>405</v>
      </c>
      <c r="B274" s="5" t="s">
        <v>413</v>
      </c>
      <c r="C274" s="8">
        <v>562248</v>
      </c>
      <c r="D274" s="8">
        <v>3141</v>
      </c>
      <c r="E274" s="8">
        <v>64518</v>
      </c>
      <c r="F274" s="8">
        <v>32079</v>
      </c>
      <c r="G274" s="8">
        <v>405863</v>
      </c>
    </row>
    <row r="275" spans="1:7" x14ac:dyDescent="0.2">
      <c r="A275" s="9" t="s">
        <v>437</v>
      </c>
    </row>
  </sheetData>
  <mergeCells count="8">
    <mergeCell ref="A6:B6"/>
    <mergeCell ref="A7:B7"/>
    <mergeCell ref="A3:B3"/>
    <mergeCell ref="C3:G3"/>
    <mergeCell ref="A4:B4"/>
    <mergeCell ref="C4:G4"/>
    <mergeCell ref="A5:B5"/>
    <mergeCell ref="C5:G5"/>
  </mergeCells>
  <hyperlinks>
    <hyperlink ref="A2" r:id="rId1" display="http://stats.oecd.org/OECDStat_Metadata/ShowMetadata.ashx?Dataset=QNA&amp;ShowOnWeb=true&amp;Lang=en"/>
    <hyperlink ref="C3" r:id="rId2" display="http://stats.oecd.org/OECDStat_Metadata/ShowMetadata.ashx?Dataset=QNA&amp;Coords=[LOCATION].[GBR]&amp;ShowOnWeb=true&amp;Lang=en"/>
    <hyperlink ref="A4" r:id="rId3" display="http://stats.oecd.org/OECDStat_Metadata/ShowMetadata.ashx?Dataset=QNA&amp;Coords=[FREQUENCY]&amp;ShowOnWeb=true&amp;Lang=en"/>
    <hyperlink ref="A5" r:id="rId4" display="http://stats.oecd.org/OECDStat_Metadata/ShowMetadata.ashx?Dataset=QNA&amp;Coords=[MEASURE]&amp;ShowOnWeb=true&amp;Lang=en"/>
    <hyperlink ref="D8" r:id="rId5" display="http://stats.oecd.org/OECDStat_Metadata/ShowMetadata.ashx?Dataset=QNA&amp;Coords=[LOCATION].[GBR],[FREQUENCY].[Q],[MEASURE].[CQRSA],[SUBJECT].[B1GVA]&amp;ShowOnWeb=true&amp;Lang=en"/>
    <hyperlink ref="E8" r:id="rId6" display="http://stats.oecd.org/OECDStat_Metadata/ShowMetadata.ashx?Dataset=QNA&amp;Coords=[LOCATION].[GBR],[FREQUENCY].[Q],[MEASURE].[CQRSA],[SUBJECT].[B1GVB_E]&amp;ShowOnWeb=true&amp;Lang=en"/>
    <hyperlink ref="F8" r:id="rId7" display="http://stats.oecd.org/OECDStat_Metadata/ShowMetadata.ashx?Dataset=QNA&amp;Coords=[LOCATION].[GBR],[FREQUENCY].[Q],[MEASURE].[CQRSA],[SUBJECT].[B1GVF]&amp;ShowOnWeb=true&amp;Lang=en"/>
    <hyperlink ref="G8" r:id="rId8" display="http://stats.oecd.org/OECDStat_Metadata/ShowMetadata.ashx?Dataset=QNA&amp;Coords=[LOCATION].[GBR],[FREQUENCY].[Q],[MEASURE].[CQRSA],[SUBJECT].[B1GVG_U]&amp;ShowOnWeb=true&amp;Lang=en"/>
    <hyperlink ref="A275" r:id="rId9" display="https://stats-1.oecd.org/index.aspx?DatasetCode=QNA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opLeftCell="J6" workbookViewId="0">
      <selection activeCell="X13" sqref="X13"/>
    </sheetView>
  </sheetViews>
  <sheetFormatPr defaultRowHeight="12.75" x14ac:dyDescent="0.2"/>
  <cols>
    <col min="1" max="1" width="27.42578125" customWidth="1"/>
  </cols>
  <sheetData>
    <row r="1" spans="1:12" hidden="1" x14ac:dyDescent="0.2">
      <c r="A1" s="1" t="e">
        <f ca="1">DotStatQuery(#REF!)</f>
        <v>#NAME?</v>
      </c>
    </row>
    <row r="2" spans="1:12" ht="23.25" x14ac:dyDescent="0.2">
      <c r="A2" s="2" t="s">
        <v>0</v>
      </c>
    </row>
    <row r="3" spans="1:12" x14ac:dyDescent="0.2">
      <c r="A3" s="74" t="s">
        <v>2</v>
      </c>
      <c r="B3" s="143" t="s">
        <v>3</v>
      </c>
      <c r="C3" s="144"/>
      <c r="D3" s="144"/>
      <c r="E3" s="144"/>
      <c r="F3" s="145"/>
    </row>
    <row r="4" spans="1:12" x14ac:dyDescent="0.2">
      <c r="A4" s="75" t="s">
        <v>4</v>
      </c>
      <c r="B4" s="148" t="s">
        <v>5</v>
      </c>
      <c r="C4" s="149"/>
      <c r="D4" s="149"/>
      <c r="E4" s="149"/>
      <c r="F4" s="150"/>
    </row>
    <row r="5" spans="1:12" x14ac:dyDescent="0.2">
      <c r="A5" s="76" t="s">
        <v>6</v>
      </c>
      <c r="B5" s="153" t="s">
        <v>7</v>
      </c>
      <c r="C5" s="154"/>
      <c r="D5" s="154"/>
      <c r="E5" s="154"/>
      <c r="F5" s="155"/>
    </row>
    <row r="6" spans="1:12" x14ac:dyDescent="0.2">
      <c r="A6" s="78"/>
      <c r="B6" s="173" t="s">
        <v>12</v>
      </c>
      <c r="C6" s="174"/>
      <c r="D6" s="174"/>
      <c r="E6" s="174"/>
      <c r="F6" s="79"/>
      <c r="G6" s="171" t="s">
        <v>418</v>
      </c>
      <c r="H6" s="172"/>
      <c r="I6" s="172"/>
      <c r="J6" s="80"/>
      <c r="K6" s="80"/>
      <c r="L6" s="89"/>
    </row>
    <row r="7" spans="1:12" ht="63" x14ac:dyDescent="0.2">
      <c r="A7" s="81" t="s">
        <v>407</v>
      </c>
      <c r="B7" s="82" t="s">
        <v>429</v>
      </c>
      <c r="C7" s="82" t="s">
        <v>438</v>
      </c>
      <c r="D7" s="82" t="s">
        <v>439</v>
      </c>
      <c r="E7" s="82" t="s">
        <v>440</v>
      </c>
      <c r="F7" s="82" t="s">
        <v>441</v>
      </c>
      <c r="G7" s="81" t="s">
        <v>20</v>
      </c>
      <c r="H7" s="82" t="s">
        <v>438</v>
      </c>
      <c r="I7" s="82" t="s">
        <v>439</v>
      </c>
      <c r="J7" s="82" t="s">
        <v>440</v>
      </c>
      <c r="K7" s="82" t="s">
        <v>442</v>
      </c>
    </row>
    <row r="8" spans="1:12" x14ac:dyDescent="0.2">
      <c r="A8" s="6" t="s">
        <v>299</v>
      </c>
      <c r="B8" s="7">
        <v>208283</v>
      </c>
      <c r="C8" s="7">
        <v>2589</v>
      </c>
      <c r="D8" s="7">
        <v>41400</v>
      </c>
      <c r="E8" s="7">
        <v>10048</v>
      </c>
      <c r="F8" s="7">
        <v>135072</v>
      </c>
      <c r="G8" s="6" t="s">
        <v>299</v>
      </c>
      <c r="H8" s="85">
        <f>C8/$B8</f>
        <v>1.2430203137077918E-2</v>
      </c>
      <c r="I8" s="85">
        <f t="shared" ref="I8:K23" si="0">D8/$B8</f>
        <v>0.19876802235420077</v>
      </c>
      <c r="J8" s="85">
        <f t="shared" si="0"/>
        <v>4.8242055280555779E-2</v>
      </c>
      <c r="K8" s="85">
        <f t="shared" si="0"/>
        <v>0.64850227815040118</v>
      </c>
    </row>
    <row r="9" spans="1:12" x14ac:dyDescent="0.2">
      <c r="A9" s="6" t="s">
        <v>300</v>
      </c>
      <c r="B9" s="8">
        <v>210739</v>
      </c>
      <c r="C9" s="8">
        <v>2675</v>
      </c>
      <c r="D9" s="8">
        <v>42323</v>
      </c>
      <c r="E9" s="8">
        <v>10053</v>
      </c>
      <c r="F9" s="8">
        <v>135775</v>
      </c>
      <c r="G9" s="6" t="s">
        <v>300</v>
      </c>
      <c r="H9" s="85">
        <f t="shared" ref="H9:K72" si="1">C9/$B9</f>
        <v>1.2693426465912811E-2</v>
      </c>
      <c r="I9" s="85">
        <f t="shared" si="0"/>
        <v>0.20083136011844036</v>
      </c>
      <c r="J9" s="85">
        <f t="shared" si="0"/>
        <v>4.7703557481054766E-2</v>
      </c>
      <c r="K9" s="85">
        <f t="shared" si="0"/>
        <v>0.64428036576049041</v>
      </c>
    </row>
    <row r="10" spans="1:12" x14ac:dyDescent="0.2">
      <c r="A10" s="6" t="s">
        <v>301</v>
      </c>
      <c r="B10" s="7">
        <v>214461</v>
      </c>
      <c r="C10" s="7">
        <v>2719</v>
      </c>
      <c r="D10" s="7">
        <v>42879</v>
      </c>
      <c r="E10" s="7">
        <v>10255</v>
      </c>
      <c r="F10" s="7">
        <v>138726</v>
      </c>
      <c r="G10" s="6" t="s">
        <v>301</v>
      </c>
      <c r="H10" s="85">
        <f t="shared" si="1"/>
        <v>1.2678295820685345E-2</v>
      </c>
      <c r="I10" s="85">
        <f t="shared" si="0"/>
        <v>0.19993845034761565</v>
      </c>
      <c r="J10" s="85">
        <f t="shared" si="0"/>
        <v>4.781755190920494E-2</v>
      </c>
      <c r="K10" s="85">
        <f t="shared" si="0"/>
        <v>0.6468588694447942</v>
      </c>
    </row>
    <row r="11" spans="1:12" x14ac:dyDescent="0.2">
      <c r="A11" s="6" t="s">
        <v>302</v>
      </c>
      <c r="B11" s="8">
        <v>216698</v>
      </c>
      <c r="C11" s="8">
        <v>2780</v>
      </c>
      <c r="D11" s="8">
        <v>43191</v>
      </c>
      <c r="E11" s="8">
        <v>10345</v>
      </c>
      <c r="F11" s="8">
        <v>140020</v>
      </c>
      <c r="G11" s="6" t="s">
        <v>302</v>
      </c>
      <c r="H11" s="85">
        <f t="shared" si="1"/>
        <v>1.2828913972440908E-2</v>
      </c>
      <c r="I11" s="85">
        <f t="shared" si="0"/>
        <v>0.19931425301571773</v>
      </c>
      <c r="J11" s="85">
        <f t="shared" si="0"/>
        <v>4.7739250016151508E-2</v>
      </c>
      <c r="K11" s="85">
        <f t="shared" si="0"/>
        <v>0.64615271022344456</v>
      </c>
    </row>
    <row r="12" spans="1:12" x14ac:dyDescent="0.2">
      <c r="A12" s="6" t="s">
        <v>303</v>
      </c>
      <c r="B12" s="7">
        <v>220219</v>
      </c>
      <c r="C12" s="7">
        <v>2704</v>
      </c>
      <c r="D12" s="7">
        <v>44348</v>
      </c>
      <c r="E12" s="7">
        <v>10560</v>
      </c>
      <c r="F12" s="7">
        <v>142075</v>
      </c>
      <c r="G12" s="6" t="s">
        <v>303</v>
      </c>
      <c r="H12" s="85">
        <f t="shared" si="1"/>
        <v>1.2278686216902266E-2</v>
      </c>
      <c r="I12" s="85">
        <f t="shared" si="0"/>
        <v>0.20138135219940151</v>
      </c>
      <c r="J12" s="85">
        <f t="shared" si="0"/>
        <v>4.7952265699144944E-2</v>
      </c>
      <c r="K12" s="85">
        <f t="shared" si="0"/>
        <v>0.64515323382632739</v>
      </c>
    </row>
    <row r="13" spans="1:12" x14ac:dyDescent="0.2">
      <c r="A13" s="6" t="s">
        <v>304</v>
      </c>
      <c r="B13" s="8">
        <v>224881</v>
      </c>
      <c r="C13" s="8">
        <v>2511</v>
      </c>
      <c r="D13" s="8">
        <v>44924</v>
      </c>
      <c r="E13" s="8">
        <v>10694</v>
      </c>
      <c r="F13" s="8">
        <v>146099</v>
      </c>
      <c r="G13" s="6" t="s">
        <v>304</v>
      </c>
      <c r="H13" s="85">
        <f t="shared" si="1"/>
        <v>1.1165905523365691E-2</v>
      </c>
      <c r="I13" s="85">
        <f t="shared" si="0"/>
        <v>0.19976787723284758</v>
      </c>
      <c r="J13" s="85">
        <f t="shared" si="0"/>
        <v>4.7554039692103825E-2</v>
      </c>
      <c r="K13" s="85">
        <f t="shared" si="0"/>
        <v>0.64967249345209244</v>
      </c>
    </row>
    <row r="14" spans="1:12" x14ac:dyDescent="0.2">
      <c r="A14" s="6" t="s">
        <v>305</v>
      </c>
      <c r="B14" s="7">
        <v>229294</v>
      </c>
      <c r="C14" s="7">
        <v>2444</v>
      </c>
      <c r="D14" s="7">
        <v>45898</v>
      </c>
      <c r="E14" s="7">
        <v>11080</v>
      </c>
      <c r="F14" s="7">
        <v>148954</v>
      </c>
      <c r="G14" s="6" t="s">
        <v>305</v>
      </c>
      <c r="H14" s="85">
        <f t="shared" si="1"/>
        <v>1.0658804853157955E-2</v>
      </c>
      <c r="I14" s="85">
        <f t="shared" si="0"/>
        <v>0.20017095955410957</v>
      </c>
      <c r="J14" s="85">
        <f t="shared" si="0"/>
        <v>4.8322241314644084E-2</v>
      </c>
      <c r="K14" s="85">
        <f t="shared" si="0"/>
        <v>0.64962013833768006</v>
      </c>
    </row>
    <row r="15" spans="1:12" x14ac:dyDescent="0.2">
      <c r="A15" s="6" t="s">
        <v>306</v>
      </c>
      <c r="B15" s="8">
        <v>232871</v>
      </c>
      <c r="C15" s="8">
        <v>2336</v>
      </c>
      <c r="D15" s="8">
        <v>46880</v>
      </c>
      <c r="E15" s="8">
        <v>11310</v>
      </c>
      <c r="F15" s="8">
        <v>151132</v>
      </c>
      <c r="G15" s="6" t="s">
        <v>306</v>
      </c>
      <c r="H15" s="85">
        <f t="shared" si="1"/>
        <v>1.0031304885537487E-2</v>
      </c>
      <c r="I15" s="85">
        <f t="shared" si="0"/>
        <v>0.20131317338784133</v>
      </c>
      <c r="J15" s="85">
        <f t="shared" si="0"/>
        <v>4.8567661924413086E-2</v>
      </c>
      <c r="K15" s="85">
        <f t="shared" si="0"/>
        <v>0.64899450768880629</v>
      </c>
    </row>
    <row r="16" spans="1:12" x14ac:dyDescent="0.2">
      <c r="A16" s="6" t="s">
        <v>307</v>
      </c>
      <c r="B16" s="7">
        <v>233985</v>
      </c>
      <c r="C16" s="7">
        <v>2182</v>
      </c>
      <c r="D16" s="7">
        <v>45733</v>
      </c>
      <c r="E16" s="7">
        <v>10576</v>
      </c>
      <c r="F16" s="7">
        <v>153901</v>
      </c>
      <c r="G16" s="6" t="s">
        <v>307</v>
      </c>
      <c r="H16" s="85">
        <f t="shared" si="1"/>
        <v>9.3253841058187487E-3</v>
      </c>
      <c r="I16" s="85">
        <f t="shared" si="0"/>
        <v>0.1954526999593991</v>
      </c>
      <c r="J16" s="85">
        <f t="shared" si="0"/>
        <v>4.5199478599055494E-2</v>
      </c>
      <c r="K16" s="85">
        <f t="shared" si="0"/>
        <v>0.65773874393657716</v>
      </c>
    </row>
    <row r="17" spans="1:11" x14ac:dyDescent="0.2">
      <c r="A17" s="6" t="s">
        <v>308</v>
      </c>
      <c r="B17" s="8">
        <v>235563</v>
      </c>
      <c r="C17" s="8">
        <v>2293</v>
      </c>
      <c r="D17" s="8">
        <v>45406</v>
      </c>
      <c r="E17" s="8">
        <v>10836</v>
      </c>
      <c r="F17" s="8">
        <v>153982</v>
      </c>
      <c r="G17" s="6" t="s">
        <v>308</v>
      </c>
      <c r="H17" s="85">
        <f t="shared" si="1"/>
        <v>9.7341263271396618E-3</v>
      </c>
      <c r="I17" s="85">
        <f t="shared" si="0"/>
        <v>0.19275522896210356</v>
      </c>
      <c r="J17" s="85">
        <f t="shared" si="0"/>
        <v>4.6000433005183326E-2</v>
      </c>
      <c r="K17" s="85">
        <f t="shared" si="0"/>
        <v>0.65367651116686409</v>
      </c>
    </row>
    <row r="18" spans="1:11" x14ac:dyDescent="0.2">
      <c r="A18" s="6" t="s">
        <v>309</v>
      </c>
      <c r="B18" s="7">
        <v>242589</v>
      </c>
      <c r="C18" s="7">
        <v>2424</v>
      </c>
      <c r="D18" s="7">
        <v>47356</v>
      </c>
      <c r="E18" s="7">
        <v>10908</v>
      </c>
      <c r="F18" s="7">
        <v>159049</v>
      </c>
      <c r="G18" s="6" t="s">
        <v>309</v>
      </c>
      <c r="H18" s="85">
        <f t="shared" si="1"/>
        <v>9.9922090449278411E-3</v>
      </c>
      <c r="I18" s="85">
        <f t="shared" si="0"/>
        <v>0.19521082983977014</v>
      </c>
      <c r="J18" s="85">
        <f t="shared" si="0"/>
        <v>4.4964940702175285E-2</v>
      </c>
      <c r="K18" s="85">
        <f t="shared" si="0"/>
        <v>0.65563154141366675</v>
      </c>
    </row>
    <row r="19" spans="1:11" x14ac:dyDescent="0.2">
      <c r="A19" s="6" t="s">
        <v>310</v>
      </c>
      <c r="B19" s="8">
        <v>239613</v>
      </c>
      <c r="C19" s="8">
        <v>2362</v>
      </c>
      <c r="D19" s="8">
        <v>46426</v>
      </c>
      <c r="E19" s="8">
        <v>11101</v>
      </c>
      <c r="F19" s="8">
        <v>155705</v>
      </c>
      <c r="G19" s="6" t="s">
        <v>310</v>
      </c>
      <c r="H19" s="85">
        <f t="shared" si="1"/>
        <v>9.8575619853680727E-3</v>
      </c>
      <c r="I19" s="85">
        <f t="shared" si="0"/>
        <v>0.19375409514508812</v>
      </c>
      <c r="J19" s="85">
        <f t="shared" si="0"/>
        <v>4.6328871972722681E-2</v>
      </c>
      <c r="K19" s="85">
        <f t="shared" si="0"/>
        <v>0.64981866593214888</v>
      </c>
    </row>
    <row r="20" spans="1:11" x14ac:dyDescent="0.2">
      <c r="A20" s="6" t="s">
        <v>311</v>
      </c>
      <c r="B20" s="7">
        <v>243273</v>
      </c>
      <c r="C20" s="7">
        <v>2453</v>
      </c>
      <c r="D20" s="7">
        <v>46712</v>
      </c>
      <c r="E20" s="7">
        <v>12017</v>
      </c>
      <c r="F20" s="7">
        <v>158275</v>
      </c>
      <c r="G20" s="6" t="s">
        <v>311</v>
      </c>
      <c r="H20" s="85">
        <f t="shared" si="1"/>
        <v>1.0083322029160655E-2</v>
      </c>
      <c r="I20" s="85">
        <f t="shared" si="0"/>
        <v>0.19201473241995617</v>
      </c>
      <c r="J20" s="85">
        <f t="shared" si="0"/>
        <v>4.9397179300621111E-2</v>
      </c>
      <c r="K20" s="85">
        <f t="shared" si="0"/>
        <v>0.65060652024680088</v>
      </c>
    </row>
    <row r="21" spans="1:11" x14ac:dyDescent="0.2">
      <c r="A21" s="6" t="s">
        <v>312</v>
      </c>
      <c r="B21" s="8">
        <v>246876</v>
      </c>
      <c r="C21" s="8">
        <v>2396</v>
      </c>
      <c r="D21" s="8">
        <v>46238</v>
      </c>
      <c r="E21" s="8">
        <v>12042</v>
      </c>
      <c r="F21" s="8">
        <v>161614</v>
      </c>
      <c r="G21" s="6" t="s">
        <v>312</v>
      </c>
      <c r="H21" s="85">
        <f t="shared" si="1"/>
        <v>9.7052771431811926E-3</v>
      </c>
      <c r="I21" s="85">
        <f t="shared" si="0"/>
        <v>0.18729240590417862</v>
      </c>
      <c r="J21" s="85">
        <f t="shared" si="0"/>
        <v>4.8777523939143537E-2</v>
      </c>
      <c r="K21" s="85">
        <f t="shared" si="0"/>
        <v>0.65463633565028601</v>
      </c>
    </row>
    <row r="22" spans="1:11" x14ac:dyDescent="0.2">
      <c r="A22" s="6" t="s">
        <v>313</v>
      </c>
      <c r="B22" s="7">
        <v>250242</v>
      </c>
      <c r="C22" s="7">
        <v>2429</v>
      </c>
      <c r="D22" s="7">
        <v>45454</v>
      </c>
      <c r="E22" s="7">
        <v>12233</v>
      </c>
      <c r="F22" s="7">
        <v>164955</v>
      </c>
      <c r="G22" s="6" t="s">
        <v>313</v>
      </c>
      <c r="H22" s="85">
        <f t="shared" si="1"/>
        <v>9.7066040073209136E-3</v>
      </c>
      <c r="I22" s="85">
        <f t="shared" si="0"/>
        <v>0.18164017231320082</v>
      </c>
      <c r="J22" s="85">
        <f t="shared" si="0"/>
        <v>4.8884679630118048E-2</v>
      </c>
      <c r="K22" s="85">
        <f t="shared" si="0"/>
        <v>0.65918191190927178</v>
      </c>
    </row>
    <row r="23" spans="1:11" x14ac:dyDescent="0.2">
      <c r="A23" s="6" t="s">
        <v>314</v>
      </c>
      <c r="B23" s="8">
        <v>256856</v>
      </c>
      <c r="C23" s="8">
        <v>2387</v>
      </c>
      <c r="D23" s="8">
        <v>45633</v>
      </c>
      <c r="E23" s="8">
        <v>12883</v>
      </c>
      <c r="F23" s="8">
        <v>170816</v>
      </c>
      <c r="G23" s="6" t="s">
        <v>314</v>
      </c>
      <c r="H23" s="85">
        <f t="shared" si="1"/>
        <v>9.2931447970847486E-3</v>
      </c>
      <c r="I23" s="85">
        <f t="shared" si="0"/>
        <v>0.17765985610614507</v>
      </c>
      <c r="J23" s="85">
        <f t="shared" si="0"/>
        <v>5.015650792662036E-2</v>
      </c>
      <c r="K23" s="85">
        <f t="shared" si="0"/>
        <v>0.66502631824835701</v>
      </c>
    </row>
    <row r="24" spans="1:11" x14ac:dyDescent="0.2">
      <c r="A24" s="6" t="s">
        <v>315</v>
      </c>
      <c r="B24" s="7">
        <v>257971</v>
      </c>
      <c r="C24" s="7">
        <v>2362</v>
      </c>
      <c r="D24" s="7">
        <v>45014</v>
      </c>
      <c r="E24" s="7">
        <v>13450</v>
      </c>
      <c r="F24" s="7">
        <v>170989</v>
      </c>
      <c r="G24" s="6" t="s">
        <v>315</v>
      </c>
      <c r="H24" s="85">
        <f t="shared" si="1"/>
        <v>9.1560679301161754E-3</v>
      </c>
      <c r="I24" s="85">
        <f t="shared" si="1"/>
        <v>0.17449248171306078</v>
      </c>
      <c r="J24" s="85">
        <f t="shared" si="1"/>
        <v>5.213764337851929E-2</v>
      </c>
      <c r="K24" s="85">
        <f t="shared" si="1"/>
        <v>0.66282256532711037</v>
      </c>
    </row>
    <row r="25" spans="1:11" x14ac:dyDescent="0.2">
      <c r="A25" s="6" t="s">
        <v>316</v>
      </c>
      <c r="B25" s="8">
        <v>256599</v>
      </c>
      <c r="C25" s="8">
        <v>2313</v>
      </c>
      <c r="D25" s="8">
        <v>45445</v>
      </c>
      <c r="E25" s="8">
        <v>13687</v>
      </c>
      <c r="F25" s="8">
        <v>169032</v>
      </c>
      <c r="G25" s="6" t="s">
        <v>316</v>
      </c>
      <c r="H25" s="85">
        <f t="shared" si="1"/>
        <v>9.0140647469397778E-3</v>
      </c>
      <c r="I25" s="85">
        <f t="shared" si="1"/>
        <v>0.17710513291166372</v>
      </c>
      <c r="J25" s="85">
        <f t="shared" si="1"/>
        <v>5.3340036399206543E-2</v>
      </c>
      <c r="K25" s="85">
        <f t="shared" si="1"/>
        <v>0.65873990155846285</v>
      </c>
    </row>
    <row r="26" spans="1:11" x14ac:dyDescent="0.2">
      <c r="A26" s="6" t="s">
        <v>317</v>
      </c>
      <c r="B26" s="7">
        <v>260238</v>
      </c>
      <c r="C26" s="7">
        <v>2237</v>
      </c>
      <c r="D26" s="7">
        <v>46865</v>
      </c>
      <c r="E26" s="7">
        <v>13934</v>
      </c>
      <c r="F26" s="7">
        <v>170142</v>
      </c>
      <c r="G26" s="6" t="s">
        <v>317</v>
      </c>
      <c r="H26" s="85">
        <f t="shared" si="1"/>
        <v>8.5959775282625911E-3</v>
      </c>
      <c r="I26" s="85">
        <f t="shared" si="1"/>
        <v>0.18008515282164789</v>
      </c>
      <c r="J26" s="85">
        <f t="shared" si="1"/>
        <v>5.3543294983822501E-2</v>
      </c>
      <c r="K26" s="85">
        <f t="shared" si="1"/>
        <v>0.65379383487423048</v>
      </c>
    </row>
    <row r="27" spans="1:11" x14ac:dyDescent="0.2">
      <c r="A27" s="6" t="s">
        <v>318</v>
      </c>
      <c r="B27" s="8">
        <v>264944</v>
      </c>
      <c r="C27" s="8">
        <v>2253</v>
      </c>
      <c r="D27" s="8">
        <v>47330</v>
      </c>
      <c r="E27" s="8">
        <v>14264</v>
      </c>
      <c r="F27" s="8">
        <v>173372</v>
      </c>
      <c r="G27" s="6" t="s">
        <v>318</v>
      </c>
      <c r="H27" s="85">
        <f t="shared" si="1"/>
        <v>8.5036837973307567E-3</v>
      </c>
      <c r="I27" s="85">
        <f t="shared" si="1"/>
        <v>0.17864152424663324</v>
      </c>
      <c r="J27" s="85">
        <f t="shared" si="1"/>
        <v>5.3837792137206353E-2</v>
      </c>
      <c r="K27" s="85">
        <f t="shared" si="1"/>
        <v>0.65437224470076694</v>
      </c>
    </row>
    <row r="28" spans="1:11" x14ac:dyDescent="0.2">
      <c r="A28" s="6" t="s">
        <v>319</v>
      </c>
      <c r="B28" s="7">
        <v>270734</v>
      </c>
      <c r="C28" s="7">
        <v>2246</v>
      </c>
      <c r="D28" s="7">
        <v>48218</v>
      </c>
      <c r="E28" s="7">
        <v>15131</v>
      </c>
      <c r="F28" s="7">
        <v>176928</v>
      </c>
      <c r="G28" s="6" t="s">
        <v>319</v>
      </c>
      <c r="H28" s="85">
        <f t="shared" si="1"/>
        <v>8.2959657819113956E-3</v>
      </c>
      <c r="I28" s="85">
        <f t="shared" si="1"/>
        <v>0.1781010142796989</v>
      </c>
      <c r="J28" s="85">
        <f t="shared" si="1"/>
        <v>5.5888805986688044E-2</v>
      </c>
      <c r="K28" s="85">
        <f t="shared" si="1"/>
        <v>0.65351230358950119</v>
      </c>
    </row>
    <row r="29" spans="1:11" x14ac:dyDescent="0.2">
      <c r="A29" s="6" t="s">
        <v>320</v>
      </c>
      <c r="B29" s="8">
        <v>273515</v>
      </c>
      <c r="C29" s="8">
        <v>2315</v>
      </c>
      <c r="D29" s="8">
        <v>48376</v>
      </c>
      <c r="E29" s="8">
        <v>15093</v>
      </c>
      <c r="F29" s="8">
        <v>179204</v>
      </c>
      <c r="G29" s="6" t="s">
        <v>320</v>
      </c>
      <c r="H29" s="85">
        <f t="shared" si="1"/>
        <v>8.46388680693929E-3</v>
      </c>
      <c r="I29" s="85">
        <f t="shared" si="1"/>
        <v>0.17686781346544064</v>
      </c>
      <c r="J29" s="85">
        <f t="shared" si="1"/>
        <v>5.5181617095954517E-2</v>
      </c>
      <c r="K29" s="85">
        <f t="shared" si="1"/>
        <v>0.6551889293091786</v>
      </c>
    </row>
    <row r="30" spans="1:11" x14ac:dyDescent="0.2">
      <c r="A30" s="6" t="s">
        <v>321</v>
      </c>
      <c r="B30" s="7">
        <v>275409</v>
      </c>
      <c r="C30" s="7">
        <v>2431</v>
      </c>
      <c r="D30" s="7">
        <v>48495</v>
      </c>
      <c r="E30" s="7">
        <v>14636</v>
      </c>
      <c r="F30" s="7">
        <v>181439</v>
      </c>
      <c r="G30" s="6" t="s">
        <v>321</v>
      </c>
      <c r="H30" s="85">
        <f t="shared" si="1"/>
        <v>8.8268720339567692E-3</v>
      </c>
      <c r="I30" s="85">
        <f t="shared" si="1"/>
        <v>0.17608357025369542</v>
      </c>
      <c r="J30" s="85">
        <f t="shared" si="1"/>
        <v>5.3142780373916614E-2</v>
      </c>
      <c r="K30" s="85">
        <f t="shared" si="1"/>
        <v>0.65879836897123911</v>
      </c>
    </row>
    <row r="31" spans="1:11" x14ac:dyDescent="0.2">
      <c r="A31" s="6" t="s">
        <v>323</v>
      </c>
      <c r="B31" s="8">
        <v>276242</v>
      </c>
      <c r="C31" s="8">
        <v>2380</v>
      </c>
      <c r="D31" s="8">
        <v>48725</v>
      </c>
      <c r="E31" s="8">
        <v>15017</v>
      </c>
      <c r="F31" s="8">
        <v>182029</v>
      </c>
      <c r="G31" s="6" t="s">
        <v>323</v>
      </c>
      <c r="H31" s="85">
        <f t="shared" si="1"/>
        <v>8.6156341179111067E-3</v>
      </c>
      <c r="I31" s="85">
        <f t="shared" si="1"/>
        <v>0.176385198485386</v>
      </c>
      <c r="J31" s="85">
        <f t="shared" si="1"/>
        <v>5.4361755272550882E-2</v>
      </c>
      <c r="K31" s="85">
        <f t="shared" si="1"/>
        <v>0.65894758943245413</v>
      </c>
    </row>
    <row r="32" spans="1:11" x14ac:dyDescent="0.2">
      <c r="A32" s="6" t="s">
        <v>324</v>
      </c>
      <c r="B32" s="7">
        <v>278908</v>
      </c>
      <c r="C32" s="7">
        <v>2131</v>
      </c>
      <c r="D32" s="7">
        <v>47591</v>
      </c>
      <c r="E32" s="7">
        <v>15336</v>
      </c>
      <c r="F32" s="7">
        <v>185423</v>
      </c>
      <c r="G32" s="6" t="s">
        <v>324</v>
      </c>
      <c r="H32" s="85">
        <f t="shared" si="1"/>
        <v>7.6405122836204053E-3</v>
      </c>
      <c r="I32" s="85">
        <f t="shared" si="1"/>
        <v>0.17063332711861975</v>
      </c>
      <c r="J32" s="85">
        <f t="shared" si="1"/>
        <v>5.498587347799274E-2</v>
      </c>
      <c r="K32" s="85">
        <f t="shared" si="1"/>
        <v>0.6648177893785765</v>
      </c>
    </row>
    <row r="33" spans="1:11" x14ac:dyDescent="0.2">
      <c r="A33" s="6" t="s">
        <v>325</v>
      </c>
      <c r="B33" s="8">
        <v>285103</v>
      </c>
      <c r="C33" s="8">
        <v>2184</v>
      </c>
      <c r="D33" s="8">
        <v>47627</v>
      </c>
      <c r="E33" s="8">
        <v>15795</v>
      </c>
      <c r="F33" s="8">
        <v>190749</v>
      </c>
      <c r="G33" s="6" t="s">
        <v>325</v>
      </c>
      <c r="H33" s="85">
        <f t="shared" si="1"/>
        <v>7.660389403127992E-3</v>
      </c>
      <c r="I33" s="85">
        <f t="shared" si="1"/>
        <v>0.16705190755621652</v>
      </c>
      <c r="J33" s="85">
        <f t="shared" si="1"/>
        <v>5.5401030504764942E-2</v>
      </c>
      <c r="K33" s="85">
        <f t="shared" si="1"/>
        <v>0.66905293876248229</v>
      </c>
    </row>
    <row r="34" spans="1:11" x14ac:dyDescent="0.2">
      <c r="A34" s="6" t="s">
        <v>326</v>
      </c>
      <c r="B34" s="7">
        <v>285857</v>
      </c>
      <c r="C34" s="7">
        <v>2288</v>
      </c>
      <c r="D34" s="7">
        <v>46839</v>
      </c>
      <c r="E34" s="7">
        <v>15538</v>
      </c>
      <c r="F34" s="7">
        <v>192020</v>
      </c>
      <c r="G34" s="6" t="s">
        <v>326</v>
      </c>
      <c r="H34" s="85">
        <f t="shared" si="1"/>
        <v>8.0040020010004997E-3</v>
      </c>
      <c r="I34" s="85">
        <f t="shared" si="1"/>
        <v>0.16385465460002729</v>
      </c>
      <c r="J34" s="85">
        <f t="shared" si="1"/>
        <v>5.4355849253297978E-2</v>
      </c>
      <c r="K34" s="85">
        <f t="shared" si="1"/>
        <v>0.67173446863291786</v>
      </c>
    </row>
    <row r="35" spans="1:11" x14ac:dyDescent="0.2">
      <c r="A35" s="6" t="s">
        <v>327</v>
      </c>
      <c r="B35" s="8">
        <v>288507</v>
      </c>
      <c r="C35" s="8">
        <v>2358</v>
      </c>
      <c r="D35" s="8">
        <v>46098</v>
      </c>
      <c r="E35" s="8">
        <v>16205</v>
      </c>
      <c r="F35" s="8">
        <v>195175</v>
      </c>
      <c r="G35" s="6" t="s">
        <v>327</v>
      </c>
      <c r="H35" s="85">
        <f t="shared" si="1"/>
        <v>8.1731119175617924E-3</v>
      </c>
      <c r="I35" s="85">
        <f t="shared" si="1"/>
        <v>0.15978121847996757</v>
      </c>
      <c r="J35" s="85">
        <f t="shared" si="1"/>
        <v>5.6168481180699253E-2</v>
      </c>
      <c r="K35" s="85">
        <f t="shared" si="1"/>
        <v>0.67650005025874593</v>
      </c>
    </row>
    <row r="36" spans="1:11" x14ac:dyDescent="0.2">
      <c r="A36" s="6" t="s">
        <v>328</v>
      </c>
      <c r="B36" s="7">
        <v>291400</v>
      </c>
      <c r="C36" s="7">
        <v>2709</v>
      </c>
      <c r="D36" s="7">
        <v>46931</v>
      </c>
      <c r="E36" s="7">
        <v>16627</v>
      </c>
      <c r="F36" s="7">
        <v>195453</v>
      </c>
      <c r="G36" s="6" t="s">
        <v>328</v>
      </c>
      <c r="H36" s="85">
        <f t="shared" si="1"/>
        <v>9.2964996568291013E-3</v>
      </c>
      <c r="I36" s="85">
        <f t="shared" si="1"/>
        <v>0.16105353466026082</v>
      </c>
      <c r="J36" s="85">
        <f t="shared" si="1"/>
        <v>5.7059025394646537E-2</v>
      </c>
      <c r="K36" s="85">
        <f t="shared" si="1"/>
        <v>0.6707378174330817</v>
      </c>
    </row>
    <row r="37" spans="1:11" x14ac:dyDescent="0.2">
      <c r="A37" s="6" t="s">
        <v>329</v>
      </c>
      <c r="B37" s="8">
        <v>294478</v>
      </c>
      <c r="C37" s="8">
        <v>2760</v>
      </c>
      <c r="D37" s="8">
        <v>46884</v>
      </c>
      <c r="E37" s="8">
        <v>16909</v>
      </c>
      <c r="F37" s="8">
        <v>198212</v>
      </c>
      <c r="G37" s="6" t="s">
        <v>329</v>
      </c>
      <c r="H37" s="85">
        <f t="shared" si="1"/>
        <v>9.3725167924259192E-3</v>
      </c>
      <c r="I37" s="85">
        <f t="shared" si="1"/>
        <v>0.15921053525220899</v>
      </c>
      <c r="J37" s="85">
        <f t="shared" si="1"/>
        <v>5.7420248711278939E-2</v>
      </c>
      <c r="K37" s="85">
        <f t="shared" si="1"/>
        <v>0.67309612263055307</v>
      </c>
    </row>
    <row r="38" spans="1:11" x14ac:dyDescent="0.2">
      <c r="A38" s="6" t="s">
        <v>330</v>
      </c>
      <c r="B38" s="7">
        <v>298755</v>
      </c>
      <c r="C38" s="7">
        <v>2713</v>
      </c>
      <c r="D38" s="7">
        <v>47879</v>
      </c>
      <c r="E38" s="7">
        <v>17184</v>
      </c>
      <c r="F38" s="7">
        <v>200939</v>
      </c>
      <c r="G38" s="6" t="s">
        <v>330</v>
      </c>
      <c r="H38" s="85">
        <f t="shared" si="1"/>
        <v>9.081019564526116E-3</v>
      </c>
      <c r="I38" s="85">
        <f t="shared" si="1"/>
        <v>0.16026175294137338</v>
      </c>
      <c r="J38" s="85">
        <f t="shared" si="1"/>
        <v>5.7518702615855802E-2</v>
      </c>
      <c r="K38" s="85">
        <f t="shared" si="1"/>
        <v>0.67258790647855271</v>
      </c>
    </row>
    <row r="39" spans="1:11" x14ac:dyDescent="0.2">
      <c r="A39" s="6" t="s">
        <v>331</v>
      </c>
      <c r="B39" s="8">
        <v>303038</v>
      </c>
      <c r="C39" s="8">
        <v>2765</v>
      </c>
      <c r="D39" s="8">
        <v>47805</v>
      </c>
      <c r="E39" s="8">
        <v>17573</v>
      </c>
      <c r="F39" s="8">
        <v>205046</v>
      </c>
      <c r="G39" s="6" t="s">
        <v>331</v>
      </c>
      <c r="H39" s="85">
        <f t="shared" si="1"/>
        <v>9.1242682435866123E-3</v>
      </c>
      <c r="I39" s="85">
        <f t="shared" si="1"/>
        <v>0.1577524930866756</v>
      </c>
      <c r="J39" s="85">
        <f t="shared" si="1"/>
        <v>5.7989427068552458E-2</v>
      </c>
      <c r="K39" s="85">
        <f t="shared" si="1"/>
        <v>0.67663461348081755</v>
      </c>
    </row>
    <row r="40" spans="1:11" x14ac:dyDescent="0.2">
      <c r="A40" s="6" t="s">
        <v>332</v>
      </c>
      <c r="B40" s="7">
        <v>307070</v>
      </c>
      <c r="C40" s="7">
        <v>2671</v>
      </c>
      <c r="D40" s="7">
        <v>48930</v>
      </c>
      <c r="E40" s="7">
        <v>17455</v>
      </c>
      <c r="F40" s="7">
        <v>207831</v>
      </c>
      <c r="G40" s="6" t="s">
        <v>332</v>
      </c>
      <c r="H40" s="85">
        <f t="shared" si="1"/>
        <v>8.6983423974989413E-3</v>
      </c>
      <c r="I40" s="85">
        <f t="shared" si="1"/>
        <v>0.15934477480704726</v>
      </c>
      <c r="J40" s="85">
        <f t="shared" si="1"/>
        <v>5.6843716416452278E-2</v>
      </c>
      <c r="K40" s="85">
        <f t="shared" si="1"/>
        <v>0.67681961767675125</v>
      </c>
    </row>
    <row r="41" spans="1:11" x14ac:dyDescent="0.2">
      <c r="A41" s="6" t="s">
        <v>333</v>
      </c>
      <c r="B41" s="8">
        <v>310584</v>
      </c>
      <c r="C41" s="8">
        <v>2715</v>
      </c>
      <c r="D41" s="8">
        <v>47483</v>
      </c>
      <c r="E41" s="8">
        <v>17664</v>
      </c>
      <c r="F41" s="8">
        <v>211220</v>
      </c>
      <c r="G41" s="6" t="s">
        <v>333</v>
      </c>
      <c r="H41" s="85">
        <f t="shared" si="1"/>
        <v>8.7415964763155867E-3</v>
      </c>
      <c r="I41" s="85">
        <f t="shared" si="1"/>
        <v>0.15288295597970275</v>
      </c>
      <c r="J41" s="85">
        <f t="shared" si="1"/>
        <v>5.6873502820493006E-2</v>
      </c>
      <c r="K41" s="85">
        <f t="shared" si="1"/>
        <v>0.68007366767122579</v>
      </c>
    </row>
    <row r="42" spans="1:11" x14ac:dyDescent="0.2">
      <c r="A42" s="6" t="s">
        <v>334</v>
      </c>
      <c r="B42" s="7">
        <v>316568</v>
      </c>
      <c r="C42" s="7">
        <v>2788</v>
      </c>
      <c r="D42" s="7">
        <v>48638</v>
      </c>
      <c r="E42" s="7">
        <v>17999</v>
      </c>
      <c r="F42" s="7">
        <v>216152</v>
      </c>
      <c r="G42" s="6" t="s">
        <v>334</v>
      </c>
      <c r="H42" s="85">
        <f t="shared" si="1"/>
        <v>8.8069545879558269E-3</v>
      </c>
      <c r="I42" s="85">
        <f t="shared" si="1"/>
        <v>0.1536415556847186</v>
      </c>
      <c r="J42" s="85">
        <f t="shared" si="1"/>
        <v>5.685666270753835E-2</v>
      </c>
      <c r="K42" s="85">
        <f t="shared" si="1"/>
        <v>0.68279800864269291</v>
      </c>
    </row>
    <row r="43" spans="1:11" x14ac:dyDescent="0.2">
      <c r="A43" s="6" t="s">
        <v>335</v>
      </c>
      <c r="B43" s="8">
        <v>321966</v>
      </c>
      <c r="C43" s="8">
        <v>2873</v>
      </c>
      <c r="D43" s="8">
        <v>48808</v>
      </c>
      <c r="E43" s="8">
        <v>18280</v>
      </c>
      <c r="F43" s="8">
        <v>219239</v>
      </c>
      <c r="G43" s="6" t="s">
        <v>335</v>
      </c>
      <c r="H43" s="85">
        <f t="shared" si="1"/>
        <v>8.9233024605082523E-3</v>
      </c>
      <c r="I43" s="85">
        <f t="shared" si="1"/>
        <v>0.15159364653410609</v>
      </c>
      <c r="J43" s="85">
        <f t="shared" si="1"/>
        <v>5.6776181335917456E-2</v>
      </c>
      <c r="K43" s="85">
        <f t="shared" si="1"/>
        <v>0.68093835995105079</v>
      </c>
    </row>
    <row r="44" spans="1:11" x14ac:dyDescent="0.2">
      <c r="A44" s="6" t="s">
        <v>336</v>
      </c>
      <c r="B44" s="7">
        <v>322897</v>
      </c>
      <c r="C44" s="7">
        <v>2819</v>
      </c>
      <c r="D44" s="7">
        <v>47929</v>
      </c>
      <c r="E44" s="7">
        <v>18427</v>
      </c>
      <c r="F44" s="7">
        <v>220362</v>
      </c>
      <c r="G44" s="6" t="s">
        <v>336</v>
      </c>
      <c r="H44" s="85">
        <f t="shared" si="1"/>
        <v>8.7303381573690681E-3</v>
      </c>
      <c r="I44" s="85">
        <f t="shared" si="1"/>
        <v>0.14843433045212559</v>
      </c>
      <c r="J44" s="85">
        <f t="shared" si="1"/>
        <v>5.7067733673586314E-2</v>
      </c>
      <c r="K44" s="85">
        <f t="shared" si="1"/>
        <v>0.68245291842290268</v>
      </c>
    </row>
    <row r="45" spans="1:11" x14ac:dyDescent="0.2">
      <c r="A45" s="6" t="s">
        <v>337</v>
      </c>
      <c r="B45" s="8">
        <v>329033</v>
      </c>
      <c r="C45" s="8">
        <v>2653</v>
      </c>
      <c r="D45" s="8">
        <v>48629</v>
      </c>
      <c r="E45" s="8">
        <v>18030</v>
      </c>
      <c r="F45" s="8">
        <v>226493</v>
      </c>
      <c r="G45" s="6" t="s">
        <v>337</v>
      </c>
      <c r="H45" s="85">
        <f t="shared" si="1"/>
        <v>8.0630210343643344E-3</v>
      </c>
      <c r="I45" s="85">
        <f t="shared" si="1"/>
        <v>0.14779368634757001</v>
      </c>
      <c r="J45" s="85">
        <f t="shared" si="1"/>
        <v>5.4796935261812646E-2</v>
      </c>
      <c r="K45" s="85">
        <f t="shared" si="1"/>
        <v>0.68835952624812713</v>
      </c>
    </row>
    <row r="46" spans="1:11" x14ac:dyDescent="0.2">
      <c r="A46" s="6" t="s">
        <v>338</v>
      </c>
      <c r="B46" s="7">
        <v>330791</v>
      </c>
      <c r="C46" s="7">
        <v>2452</v>
      </c>
      <c r="D46" s="7">
        <v>48519</v>
      </c>
      <c r="E46" s="7">
        <v>18009</v>
      </c>
      <c r="F46" s="7">
        <v>228763</v>
      </c>
      <c r="G46" s="6" t="s">
        <v>338</v>
      </c>
      <c r="H46" s="85">
        <f t="shared" si="1"/>
        <v>7.4125354075534099E-3</v>
      </c>
      <c r="I46" s="85">
        <f t="shared" si="1"/>
        <v>0.14667569552980583</v>
      </c>
      <c r="J46" s="85">
        <f t="shared" si="1"/>
        <v>5.4442230895036442E-2</v>
      </c>
      <c r="K46" s="85">
        <f t="shared" si="1"/>
        <v>0.69156355523578328</v>
      </c>
    </row>
    <row r="47" spans="1:11" x14ac:dyDescent="0.2">
      <c r="A47" s="6" t="s">
        <v>339</v>
      </c>
      <c r="B47" s="8">
        <v>334738</v>
      </c>
      <c r="C47" s="8">
        <v>2177</v>
      </c>
      <c r="D47" s="8">
        <v>49880</v>
      </c>
      <c r="E47" s="8">
        <v>18477</v>
      </c>
      <c r="F47" s="8">
        <v>230616</v>
      </c>
      <c r="G47" s="6" t="s">
        <v>339</v>
      </c>
      <c r="H47" s="85">
        <f t="shared" si="1"/>
        <v>6.5035938554929527E-3</v>
      </c>
      <c r="I47" s="85">
        <f t="shared" si="1"/>
        <v>0.14901206316581925</v>
      </c>
      <c r="J47" s="85">
        <f t="shared" si="1"/>
        <v>5.5198393967819608E-2</v>
      </c>
      <c r="K47" s="85">
        <f t="shared" si="1"/>
        <v>0.68894478666897696</v>
      </c>
    </row>
    <row r="48" spans="1:11" x14ac:dyDescent="0.2">
      <c r="A48" s="6" t="s">
        <v>340</v>
      </c>
      <c r="B48" s="7">
        <v>337926</v>
      </c>
      <c r="C48" s="7">
        <v>2065</v>
      </c>
      <c r="D48" s="7">
        <v>49697</v>
      </c>
      <c r="E48" s="7">
        <v>19466</v>
      </c>
      <c r="F48" s="7">
        <v>232798</v>
      </c>
      <c r="G48" s="6" t="s">
        <v>340</v>
      </c>
      <c r="H48" s="85">
        <f t="shared" si="1"/>
        <v>6.1108053242425854E-3</v>
      </c>
      <c r="I48" s="85">
        <f t="shared" si="1"/>
        <v>0.14706474198493161</v>
      </c>
      <c r="J48" s="85">
        <f t="shared" si="1"/>
        <v>5.7604327574676109E-2</v>
      </c>
      <c r="K48" s="85">
        <f t="shared" si="1"/>
        <v>0.68890230405473385</v>
      </c>
    </row>
    <row r="49" spans="1:11" x14ac:dyDescent="0.2">
      <c r="A49" s="6" t="s">
        <v>341</v>
      </c>
      <c r="B49" s="8">
        <v>346983</v>
      </c>
      <c r="C49" s="8">
        <v>1904</v>
      </c>
      <c r="D49" s="8">
        <v>50478</v>
      </c>
      <c r="E49" s="8">
        <v>20314</v>
      </c>
      <c r="F49" s="8">
        <v>239671</v>
      </c>
      <c r="G49" s="6" t="s">
        <v>341</v>
      </c>
      <c r="H49" s="85">
        <f t="shared" si="1"/>
        <v>5.4873005305735439E-3</v>
      </c>
      <c r="I49" s="85">
        <f t="shared" si="1"/>
        <v>0.14547686774280008</v>
      </c>
      <c r="J49" s="85">
        <f t="shared" si="1"/>
        <v>5.8544654925457441E-2</v>
      </c>
      <c r="K49" s="85">
        <f t="shared" si="1"/>
        <v>0.69072836421380879</v>
      </c>
    </row>
    <row r="50" spans="1:11" x14ac:dyDescent="0.2">
      <c r="A50" s="6" t="s">
        <v>342</v>
      </c>
      <c r="B50" s="7">
        <v>349720</v>
      </c>
      <c r="C50" s="7">
        <v>1783</v>
      </c>
      <c r="D50" s="7">
        <v>50505</v>
      </c>
      <c r="E50" s="7">
        <v>20092</v>
      </c>
      <c r="F50" s="7">
        <v>241971</v>
      </c>
      <c r="G50" s="6" t="s">
        <v>342</v>
      </c>
      <c r="H50" s="85">
        <f t="shared" si="1"/>
        <v>5.0983644058103629E-3</v>
      </c>
      <c r="I50" s="85">
        <f t="shared" si="1"/>
        <v>0.14441553242594074</v>
      </c>
      <c r="J50" s="85">
        <f t="shared" si="1"/>
        <v>5.7451675626215261E-2</v>
      </c>
      <c r="K50" s="85">
        <f t="shared" si="1"/>
        <v>0.69189923367265238</v>
      </c>
    </row>
    <row r="51" spans="1:11" x14ac:dyDescent="0.2">
      <c r="A51" s="6" t="s">
        <v>343</v>
      </c>
      <c r="B51" s="8">
        <v>358409</v>
      </c>
      <c r="C51" s="8">
        <v>1921</v>
      </c>
      <c r="D51" s="8">
        <v>51860</v>
      </c>
      <c r="E51" s="8">
        <v>20468</v>
      </c>
      <c r="F51" s="8">
        <v>249202</v>
      </c>
      <c r="G51" s="6" t="s">
        <v>343</v>
      </c>
      <c r="H51" s="85">
        <f t="shared" si="1"/>
        <v>5.3597984425614309E-3</v>
      </c>
      <c r="I51" s="85">
        <f t="shared" si="1"/>
        <v>0.14469502718960742</v>
      </c>
      <c r="J51" s="85">
        <f t="shared" si="1"/>
        <v>5.7107940927822683E-2</v>
      </c>
      <c r="K51" s="85">
        <f t="shared" si="1"/>
        <v>0.69530062024112116</v>
      </c>
    </row>
    <row r="52" spans="1:11" x14ac:dyDescent="0.2">
      <c r="A52" s="6" t="s">
        <v>344</v>
      </c>
      <c r="B52" s="7">
        <v>361619</v>
      </c>
      <c r="C52" s="7">
        <v>1956</v>
      </c>
      <c r="D52" s="7">
        <v>53200</v>
      </c>
      <c r="E52" s="7">
        <v>20880</v>
      </c>
      <c r="F52" s="7">
        <v>249915</v>
      </c>
      <c r="G52" s="6" t="s">
        <v>344</v>
      </c>
      <c r="H52" s="85">
        <f t="shared" si="1"/>
        <v>5.4090078231508855E-3</v>
      </c>
      <c r="I52" s="85">
        <f t="shared" si="1"/>
        <v>0.14711616369715086</v>
      </c>
      <c r="J52" s="85">
        <f t="shared" si="1"/>
        <v>5.7740328909708837E-2</v>
      </c>
      <c r="K52" s="85">
        <f t="shared" si="1"/>
        <v>0.69110030169874925</v>
      </c>
    </row>
    <row r="53" spans="1:11" x14ac:dyDescent="0.2">
      <c r="A53" s="6" t="s">
        <v>345</v>
      </c>
      <c r="B53" s="8">
        <v>366410</v>
      </c>
      <c r="C53" s="8">
        <v>2128</v>
      </c>
      <c r="D53" s="8">
        <v>53535</v>
      </c>
      <c r="E53" s="8">
        <v>21246</v>
      </c>
      <c r="F53" s="8">
        <v>253507</v>
      </c>
      <c r="G53" s="6" t="s">
        <v>345</v>
      </c>
      <c r="H53" s="85">
        <f t="shared" si="1"/>
        <v>5.807701754864769E-3</v>
      </c>
      <c r="I53" s="85">
        <f t="shared" si="1"/>
        <v>0.14610682022870555</v>
      </c>
      <c r="J53" s="85">
        <f t="shared" si="1"/>
        <v>5.798422532136132E-2</v>
      </c>
      <c r="K53" s="85">
        <f t="shared" si="1"/>
        <v>0.69186703419666495</v>
      </c>
    </row>
    <row r="54" spans="1:11" x14ac:dyDescent="0.2">
      <c r="A54" s="6" t="s">
        <v>346</v>
      </c>
      <c r="B54" s="7">
        <v>369568</v>
      </c>
      <c r="C54" s="7">
        <v>2384</v>
      </c>
      <c r="D54" s="7">
        <v>53741</v>
      </c>
      <c r="E54" s="7">
        <v>21467</v>
      </c>
      <c r="F54" s="7">
        <v>255202</v>
      </c>
      <c r="G54" s="6" t="s">
        <v>346</v>
      </c>
      <c r="H54" s="85">
        <f t="shared" si="1"/>
        <v>6.4507749588708979E-3</v>
      </c>
      <c r="I54" s="85">
        <f t="shared" si="1"/>
        <v>0.14541572863451382</v>
      </c>
      <c r="J54" s="85">
        <f t="shared" si="1"/>
        <v>5.8086739111611392E-2</v>
      </c>
      <c r="K54" s="85">
        <f t="shared" si="1"/>
        <v>0.69054138886483674</v>
      </c>
    </row>
    <row r="55" spans="1:11" x14ac:dyDescent="0.2">
      <c r="A55" s="6" t="s">
        <v>347</v>
      </c>
      <c r="B55" s="8">
        <v>373122</v>
      </c>
      <c r="C55" s="8">
        <v>2372</v>
      </c>
      <c r="D55" s="8">
        <v>53091</v>
      </c>
      <c r="E55" s="8">
        <v>21990</v>
      </c>
      <c r="F55" s="8">
        <v>257994</v>
      </c>
      <c r="G55" s="6" t="s">
        <v>347</v>
      </c>
      <c r="H55" s="85">
        <f t="shared" si="1"/>
        <v>6.3571700408981508E-3</v>
      </c>
      <c r="I55" s="85">
        <f t="shared" si="1"/>
        <v>0.14228858121472335</v>
      </c>
      <c r="J55" s="85">
        <f t="shared" si="1"/>
        <v>5.8935147217264061E-2</v>
      </c>
      <c r="K55" s="85">
        <f t="shared" si="1"/>
        <v>0.69144676540112882</v>
      </c>
    </row>
    <row r="56" spans="1:11" x14ac:dyDescent="0.2">
      <c r="A56" s="6" t="s">
        <v>348</v>
      </c>
      <c r="B56" s="7">
        <v>378624</v>
      </c>
      <c r="C56" s="7">
        <v>2092</v>
      </c>
      <c r="D56" s="7">
        <v>53131</v>
      </c>
      <c r="E56" s="7">
        <v>22662</v>
      </c>
      <c r="F56" s="7">
        <v>262102</v>
      </c>
      <c r="G56" s="6" t="s">
        <v>348</v>
      </c>
      <c r="H56" s="85">
        <f t="shared" si="1"/>
        <v>5.5252704530087899E-3</v>
      </c>
      <c r="I56" s="85">
        <f t="shared" si="1"/>
        <v>0.14032655087897228</v>
      </c>
      <c r="J56" s="85">
        <f t="shared" si="1"/>
        <v>5.9853575050709942E-2</v>
      </c>
      <c r="K56" s="85">
        <f t="shared" si="1"/>
        <v>0.69224877450980393</v>
      </c>
    </row>
    <row r="57" spans="1:11" x14ac:dyDescent="0.2">
      <c r="A57" s="6" t="s">
        <v>349</v>
      </c>
      <c r="B57" s="8">
        <v>383376</v>
      </c>
      <c r="C57" s="8">
        <v>2053</v>
      </c>
      <c r="D57" s="8">
        <v>52854</v>
      </c>
      <c r="E57" s="8">
        <v>22974</v>
      </c>
      <c r="F57" s="8">
        <v>266811</v>
      </c>
      <c r="G57" s="6" t="s">
        <v>349</v>
      </c>
      <c r="H57" s="85">
        <f t="shared" si="1"/>
        <v>5.3550561328826012E-3</v>
      </c>
      <c r="I57" s="85">
        <f t="shared" si="1"/>
        <v>0.13786465506447979</v>
      </c>
      <c r="J57" s="85">
        <f t="shared" si="1"/>
        <v>5.9925503943908852E-2</v>
      </c>
      <c r="K57" s="85">
        <f t="shared" si="1"/>
        <v>0.69595123325403785</v>
      </c>
    </row>
    <row r="58" spans="1:11" x14ac:dyDescent="0.2">
      <c r="A58" s="6" t="s">
        <v>350</v>
      </c>
      <c r="B58" s="7">
        <v>389461</v>
      </c>
      <c r="C58" s="7">
        <v>2207</v>
      </c>
      <c r="D58" s="7">
        <v>53108</v>
      </c>
      <c r="E58" s="7">
        <v>22962</v>
      </c>
      <c r="F58" s="7">
        <v>272346</v>
      </c>
      <c r="G58" s="6" t="s">
        <v>350</v>
      </c>
      <c r="H58" s="85">
        <f t="shared" si="1"/>
        <v>5.6668061757146415E-3</v>
      </c>
      <c r="I58" s="85">
        <f t="shared" si="1"/>
        <v>0.13636281938371236</v>
      </c>
      <c r="J58" s="85">
        <f t="shared" si="1"/>
        <v>5.8958406618377708E-2</v>
      </c>
      <c r="K58" s="85">
        <f t="shared" si="1"/>
        <v>0.69928953091580415</v>
      </c>
    </row>
    <row r="59" spans="1:11" x14ac:dyDescent="0.2">
      <c r="A59" s="6" t="s">
        <v>351</v>
      </c>
      <c r="B59" s="8">
        <v>394624</v>
      </c>
      <c r="C59" s="8">
        <v>2416</v>
      </c>
      <c r="D59" s="8">
        <v>54218</v>
      </c>
      <c r="E59" s="8">
        <v>23567</v>
      </c>
      <c r="F59" s="8">
        <v>276103</v>
      </c>
      <c r="G59" s="6" t="s">
        <v>351</v>
      </c>
      <c r="H59" s="85">
        <f t="shared" si="1"/>
        <v>6.1222834901070384E-3</v>
      </c>
      <c r="I59" s="85">
        <f t="shared" si="1"/>
        <v>0.13739154232890041</v>
      </c>
      <c r="J59" s="85">
        <f t="shared" si="1"/>
        <v>5.9720138663639309E-2</v>
      </c>
      <c r="K59" s="85">
        <f t="shared" si="1"/>
        <v>0.69966094307492699</v>
      </c>
    </row>
    <row r="60" spans="1:11" x14ac:dyDescent="0.2">
      <c r="A60" s="6" t="s">
        <v>352</v>
      </c>
      <c r="B60" s="7">
        <v>400688</v>
      </c>
      <c r="C60" s="7">
        <v>2734</v>
      </c>
      <c r="D60" s="7">
        <v>55600</v>
      </c>
      <c r="E60" s="7">
        <v>24394</v>
      </c>
      <c r="F60" s="7">
        <v>278994</v>
      </c>
      <c r="G60" s="6" t="s">
        <v>352</v>
      </c>
      <c r="H60" s="85">
        <f t="shared" si="1"/>
        <v>6.8232639859441757E-3</v>
      </c>
      <c r="I60" s="85">
        <f t="shared" si="1"/>
        <v>0.13876133051152018</v>
      </c>
      <c r="J60" s="85">
        <f t="shared" si="1"/>
        <v>6.0880285908237831E-2</v>
      </c>
      <c r="K60" s="85">
        <f t="shared" si="1"/>
        <v>0.69628738569660187</v>
      </c>
    </row>
    <row r="61" spans="1:11" x14ac:dyDescent="0.2">
      <c r="A61" s="6" t="s">
        <v>353</v>
      </c>
      <c r="B61" s="8">
        <v>398915</v>
      </c>
      <c r="C61" s="8">
        <v>2697</v>
      </c>
      <c r="D61" s="8">
        <v>56937</v>
      </c>
      <c r="E61" s="8">
        <v>23996</v>
      </c>
      <c r="F61" s="8">
        <v>275167</v>
      </c>
      <c r="G61" s="6" t="s">
        <v>353</v>
      </c>
      <c r="H61" s="85">
        <f t="shared" si="1"/>
        <v>6.7608387751776694E-3</v>
      </c>
      <c r="I61" s="85">
        <f t="shared" si="1"/>
        <v>0.14272965418698219</v>
      </c>
      <c r="J61" s="85">
        <f t="shared" si="1"/>
        <v>6.0153165461313815E-2</v>
      </c>
      <c r="K61" s="85">
        <f t="shared" si="1"/>
        <v>0.68978855144579676</v>
      </c>
    </row>
    <row r="62" spans="1:11" x14ac:dyDescent="0.2">
      <c r="A62" s="6" t="s">
        <v>354</v>
      </c>
      <c r="B62" s="7">
        <v>397188</v>
      </c>
      <c r="C62" s="7">
        <v>2707</v>
      </c>
      <c r="D62" s="7">
        <v>57427</v>
      </c>
      <c r="E62" s="7">
        <v>23619</v>
      </c>
      <c r="F62" s="7">
        <v>276185</v>
      </c>
      <c r="G62" s="6" t="s">
        <v>354</v>
      </c>
      <c r="H62" s="85">
        <f t="shared" si="1"/>
        <v>6.8154123488121492E-3</v>
      </c>
      <c r="I62" s="85">
        <f t="shared" si="1"/>
        <v>0.14458392499269868</v>
      </c>
      <c r="J62" s="85">
        <f t="shared" si="1"/>
        <v>5.9465542765642469E-2</v>
      </c>
      <c r="K62" s="85">
        <f t="shared" si="1"/>
        <v>0.6953508162381542</v>
      </c>
    </row>
    <row r="63" spans="1:11" x14ac:dyDescent="0.2">
      <c r="A63" s="6" t="s">
        <v>355</v>
      </c>
      <c r="B63" s="8">
        <v>392468</v>
      </c>
      <c r="C63" s="8">
        <v>2709</v>
      </c>
      <c r="D63" s="8">
        <v>54022</v>
      </c>
      <c r="E63" s="8">
        <v>22332</v>
      </c>
      <c r="F63" s="8">
        <v>278162</v>
      </c>
      <c r="G63" s="6" t="s">
        <v>355</v>
      </c>
      <c r="H63" s="85">
        <f t="shared" si="1"/>
        <v>6.9024735774636404E-3</v>
      </c>
      <c r="I63" s="85">
        <f t="shared" si="1"/>
        <v>0.13764689095671495</v>
      </c>
      <c r="J63" s="85">
        <f t="shared" si="1"/>
        <v>5.6901454386090074E-2</v>
      </c>
      <c r="K63" s="85">
        <f t="shared" si="1"/>
        <v>0.70875077713342238</v>
      </c>
    </row>
    <row r="64" spans="1:11" x14ac:dyDescent="0.2">
      <c r="A64" s="6" t="s">
        <v>356</v>
      </c>
      <c r="B64" s="7">
        <v>384441</v>
      </c>
      <c r="C64" s="7">
        <v>2826</v>
      </c>
      <c r="D64" s="7">
        <v>52125</v>
      </c>
      <c r="E64" s="7">
        <v>20788</v>
      </c>
      <c r="F64" s="7">
        <v>275959</v>
      </c>
      <c r="G64" s="6" t="s">
        <v>356</v>
      </c>
      <c r="H64" s="85">
        <f t="shared" si="1"/>
        <v>7.350932912982746E-3</v>
      </c>
      <c r="I64" s="85">
        <f t="shared" si="1"/>
        <v>0.13558647490772316</v>
      </c>
      <c r="J64" s="85">
        <f t="shared" si="1"/>
        <v>5.4073316841856095E-2</v>
      </c>
      <c r="K64" s="85">
        <f t="shared" si="1"/>
        <v>0.71781885907070264</v>
      </c>
    </row>
    <row r="65" spans="1:11" x14ac:dyDescent="0.2">
      <c r="A65" s="6" t="s">
        <v>357</v>
      </c>
      <c r="B65" s="8">
        <v>385619</v>
      </c>
      <c r="C65" s="8">
        <v>2770</v>
      </c>
      <c r="D65" s="8">
        <v>52693</v>
      </c>
      <c r="E65" s="8">
        <v>20282</v>
      </c>
      <c r="F65" s="8">
        <v>275513</v>
      </c>
      <c r="G65" s="6" t="s">
        <v>357</v>
      </c>
      <c r="H65" s="85">
        <f t="shared" si="1"/>
        <v>7.1832560117629056E-3</v>
      </c>
      <c r="I65" s="85">
        <f t="shared" si="1"/>
        <v>0.13664523791618152</v>
      </c>
      <c r="J65" s="85">
        <f t="shared" si="1"/>
        <v>5.2595956112121034E-2</v>
      </c>
      <c r="K65" s="85">
        <f t="shared" si="1"/>
        <v>0.71446946338225037</v>
      </c>
    </row>
    <row r="66" spans="1:11" x14ac:dyDescent="0.2">
      <c r="A66" s="6" t="s">
        <v>358</v>
      </c>
      <c r="B66" s="7">
        <v>389776</v>
      </c>
      <c r="C66" s="7">
        <v>2590</v>
      </c>
      <c r="D66" s="7">
        <v>52903</v>
      </c>
      <c r="E66" s="7">
        <v>20415</v>
      </c>
      <c r="F66" s="7">
        <v>278472</v>
      </c>
      <c r="G66" s="6" t="s">
        <v>358</v>
      </c>
      <c r="H66" s="85">
        <f t="shared" si="1"/>
        <v>6.6448421657567423E-3</v>
      </c>
      <c r="I66" s="85">
        <f t="shared" si="1"/>
        <v>0.13572667378186445</v>
      </c>
      <c r="J66" s="85">
        <f t="shared" si="1"/>
        <v>5.2376236607692625E-2</v>
      </c>
      <c r="K66" s="85">
        <f t="shared" si="1"/>
        <v>0.71444111489676121</v>
      </c>
    </row>
    <row r="67" spans="1:11" x14ac:dyDescent="0.2">
      <c r="A67" s="6" t="s">
        <v>359</v>
      </c>
      <c r="B67" s="8">
        <v>388677</v>
      </c>
      <c r="C67" s="8">
        <v>2464</v>
      </c>
      <c r="D67" s="8">
        <v>54062</v>
      </c>
      <c r="E67" s="8">
        <v>19636</v>
      </c>
      <c r="F67" s="8">
        <v>276391</v>
      </c>
      <c r="G67" s="6" t="s">
        <v>359</v>
      </c>
      <c r="H67" s="85">
        <f t="shared" si="1"/>
        <v>6.3394540968464818E-3</v>
      </c>
      <c r="I67" s="85">
        <f t="shared" si="1"/>
        <v>0.13909235689274127</v>
      </c>
      <c r="J67" s="85">
        <f t="shared" si="1"/>
        <v>5.0520097664641848E-2</v>
      </c>
      <c r="K67" s="85">
        <f t="shared" si="1"/>
        <v>0.7111071661045032</v>
      </c>
    </row>
    <row r="68" spans="1:11" x14ac:dyDescent="0.2">
      <c r="A68" s="6" t="s">
        <v>360</v>
      </c>
      <c r="B68" s="7">
        <v>394878</v>
      </c>
      <c r="C68" s="7">
        <v>2383</v>
      </c>
      <c r="D68" s="7">
        <v>54929</v>
      </c>
      <c r="E68" s="7">
        <v>20303</v>
      </c>
      <c r="F68" s="7">
        <v>278000</v>
      </c>
      <c r="G68" s="6" t="s">
        <v>360</v>
      </c>
      <c r="H68" s="85">
        <f t="shared" si="1"/>
        <v>6.0347752976868804E-3</v>
      </c>
      <c r="I68" s="85">
        <f t="shared" si="1"/>
        <v>0.13910372317525918</v>
      </c>
      <c r="J68" s="85">
        <f t="shared" si="1"/>
        <v>5.1415880347854277E-2</v>
      </c>
      <c r="K68" s="85">
        <f t="shared" si="1"/>
        <v>0.70401491093451651</v>
      </c>
    </row>
    <row r="69" spans="1:11" x14ac:dyDescent="0.2">
      <c r="A69" s="6" t="s">
        <v>361</v>
      </c>
      <c r="B69" s="8">
        <v>401588</v>
      </c>
      <c r="C69" s="8">
        <v>2400</v>
      </c>
      <c r="D69" s="8">
        <v>55849</v>
      </c>
      <c r="E69" s="8">
        <v>20844</v>
      </c>
      <c r="F69" s="8">
        <v>281910</v>
      </c>
      <c r="G69" s="6" t="s">
        <v>361</v>
      </c>
      <c r="H69" s="85">
        <f t="shared" si="1"/>
        <v>5.9762741914599045E-3</v>
      </c>
      <c r="I69" s="85">
        <f t="shared" si="1"/>
        <v>0.13907039054951842</v>
      </c>
      <c r="J69" s="85">
        <f t="shared" si="1"/>
        <v>5.1903941352829268E-2</v>
      </c>
      <c r="K69" s="85">
        <f t="shared" si="1"/>
        <v>0.701988107214359</v>
      </c>
    </row>
    <row r="70" spans="1:11" x14ac:dyDescent="0.2">
      <c r="A70" s="6" t="s">
        <v>362</v>
      </c>
      <c r="B70" s="7">
        <v>403451</v>
      </c>
      <c r="C70" s="7">
        <v>2405</v>
      </c>
      <c r="D70" s="7">
        <v>55250</v>
      </c>
      <c r="E70" s="7">
        <v>20788</v>
      </c>
      <c r="F70" s="7">
        <v>285260</v>
      </c>
      <c r="G70" s="6" t="s">
        <v>362</v>
      </c>
      <c r="H70" s="85">
        <f t="shared" si="1"/>
        <v>5.9610708611454672E-3</v>
      </c>
      <c r="I70" s="85">
        <f t="shared" si="1"/>
        <v>0.13694351978307154</v>
      </c>
      <c r="J70" s="85">
        <f t="shared" si="1"/>
        <v>5.1525464058832425E-2</v>
      </c>
      <c r="K70" s="85">
        <f t="shared" si="1"/>
        <v>0.70704992675690481</v>
      </c>
    </row>
    <row r="71" spans="1:11" x14ac:dyDescent="0.2">
      <c r="A71" s="6" t="s">
        <v>363</v>
      </c>
      <c r="B71" s="8">
        <v>406110</v>
      </c>
      <c r="C71" s="8">
        <v>2564</v>
      </c>
      <c r="D71" s="8">
        <v>56470</v>
      </c>
      <c r="E71" s="8">
        <v>20581</v>
      </c>
      <c r="F71" s="8">
        <v>286541</v>
      </c>
      <c r="G71" s="6" t="s">
        <v>363</v>
      </c>
      <c r="H71" s="85">
        <f t="shared" si="1"/>
        <v>6.3135603654182366E-3</v>
      </c>
      <c r="I71" s="85">
        <f t="shared" si="1"/>
        <v>0.13905099603555687</v>
      </c>
      <c r="J71" s="85">
        <f t="shared" si="1"/>
        <v>5.0678387628967522E-2</v>
      </c>
      <c r="K71" s="85">
        <f t="shared" si="1"/>
        <v>0.70557484425401984</v>
      </c>
    </row>
    <row r="72" spans="1:11" x14ac:dyDescent="0.2">
      <c r="A72" s="6" t="s">
        <v>364</v>
      </c>
      <c r="B72" s="7">
        <v>414242</v>
      </c>
      <c r="C72" s="7">
        <v>2908</v>
      </c>
      <c r="D72" s="7">
        <v>56180</v>
      </c>
      <c r="E72" s="7">
        <v>21277</v>
      </c>
      <c r="F72" s="7">
        <v>289775</v>
      </c>
      <c r="G72" s="6" t="s">
        <v>364</v>
      </c>
      <c r="H72" s="85">
        <f t="shared" si="1"/>
        <v>7.0200510812520218E-3</v>
      </c>
      <c r="I72" s="85">
        <f t="shared" si="1"/>
        <v>0.13562120692735163</v>
      </c>
      <c r="J72" s="85">
        <f t="shared" si="1"/>
        <v>5.1363695617537578E-2</v>
      </c>
      <c r="K72" s="85">
        <f t="shared" si="1"/>
        <v>0.69953070910240878</v>
      </c>
    </row>
    <row r="73" spans="1:11" x14ac:dyDescent="0.2">
      <c r="A73" s="6" t="s">
        <v>365</v>
      </c>
      <c r="B73" s="8">
        <v>411759</v>
      </c>
      <c r="C73" s="8">
        <v>2992</v>
      </c>
      <c r="D73" s="8">
        <v>56121</v>
      </c>
      <c r="E73" s="8">
        <v>21215</v>
      </c>
      <c r="F73" s="8">
        <v>287115</v>
      </c>
      <c r="G73" s="6" t="s">
        <v>365</v>
      </c>
      <c r="H73" s="85">
        <f t="shared" ref="H73:K113" si="2">C73/$B73</f>
        <v>7.2663864056401921E-3</v>
      </c>
      <c r="I73" s="85">
        <f t="shared" si="2"/>
        <v>0.13629574581247769</v>
      </c>
      <c r="J73" s="85">
        <f t="shared" si="2"/>
        <v>5.1522856816730175E-2</v>
      </c>
      <c r="K73" s="85">
        <f t="shared" si="2"/>
        <v>0.69728894814685294</v>
      </c>
    </row>
    <row r="74" spans="1:11" x14ac:dyDescent="0.2">
      <c r="A74" s="6" t="s">
        <v>366</v>
      </c>
      <c r="B74" s="7">
        <v>414864</v>
      </c>
      <c r="C74" s="7">
        <v>2845</v>
      </c>
      <c r="D74" s="7">
        <v>55879</v>
      </c>
      <c r="E74" s="7">
        <v>21324</v>
      </c>
      <c r="F74" s="7">
        <v>289480</v>
      </c>
      <c r="G74" s="6" t="s">
        <v>366</v>
      </c>
      <c r="H74" s="85">
        <f t="shared" si="2"/>
        <v>6.8576690192448612E-3</v>
      </c>
      <c r="I74" s="85">
        <f t="shared" si="2"/>
        <v>0.13469233290909793</v>
      </c>
      <c r="J74" s="85">
        <f t="shared" si="2"/>
        <v>5.1399976859886613E-2</v>
      </c>
      <c r="K74" s="85">
        <f t="shared" si="2"/>
        <v>0.69777083574376186</v>
      </c>
    </row>
    <row r="75" spans="1:11" x14ac:dyDescent="0.2">
      <c r="A75" s="6" t="s">
        <v>367</v>
      </c>
      <c r="B75" s="8">
        <v>419276</v>
      </c>
      <c r="C75" s="8">
        <v>2826</v>
      </c>
      <c r="D75" s="8">
        <v>56580</v>
      </c>
      <c r="E75" s="8">
        <v>22141</v>
      </c>
      <c r="F75" s="8">
        <v>293216</v>
      </c>
      <c r="G75" s="6" t="s">
        <v>367</v>
      </c>
      <c r="H75" s="85">
        <f t="shared" si="2"/>
        <v>6.7401902326868221E-3</v>
      </c>
      <c r="I75" s="85">
        <f t="shared" si="2"/>
        <v>0.13494690848033278</v>
      </c>
      <c r="J75" s="85">
        <f t="shared" si="2"/>
        <v>5.2807697077819862E-2</v>
      </c>
      <c r="K75" s="85">
        <f t="shared" si="2"/>
        <v>0.69933886032112502</v>
      </c>
    </row>
    <row r="76" spans="1:11" x14ac:dyDescent="0.2">
      <c r="A76" s="6" t="s">
        <v>368</v>
      </c>
      <c r="B76" s="7">
        <v>421447</v>
      </c>
      <c r="C76" s="7">
        <v>2536</v>
      </c>
      <c r="D76" s="7">
        <v>56914</v>
      </c>
      <c r="E76" s="7">
        <v>21988</v>
      </c>
      <c r="F76" s="7">
        <v>294529</v>
      </c>
      <c r="G76" s="6" t="s">
        <v>368</v>
      </c>
      <c r="H76" s="85">
        <f t="shared" si="2"/>
        <v>6.0173639864561854E-3</v>
      </c>
      <c r="I76" s="85">
        <f t="shared" si="2"/>
        <v>0.13504426416607546</v>
      </c>
      <c r="J76" s="85">
        <f t="shared" si="2"/>
        <v>5.2172633806860651E-2</v>
      </c>
      <c r="K76" s="85">
        <f t="shared" si="2"/>
        <v>0.69885181292072318</v>
      </c>
    </row>
    <row r="77" spans="1:11" x14ac:dyDescent="0.2">
      <c r="A77" s="6" t="s">
        <v>369</v>
      </c>
      <c r="B77" s="8">
        <v>423697</v>
      </c>
      <c r="C77" s="8">
        <v>2695</v>
      </c>
      <c r="D77" s="8">
        <v>57632</v>
      </c>
      <c r="E77" s="8">
        <v>21989</v>
      </c>
      <c r="F77" s="8">
        <v>296298</v>
      </c>
      <c r="G77" s="6" t="s">
        <v>369</v>
      </c>
      <c r="H77" s="85">
        <f t="shared" si="2"/>
        <v>6.3606775596711804E-3</v>
      </c>
      <c r="I77" s="85">
        <f t="shared" si="2"/>
        <v>0.13602173251167698</v>
      </c>
      <c r="J77" s="85">
        <f t="shared" si="2"/>
        <v>5.1897936497072202E-2</v>
      </c>
      <c r="K77" s="85">
        <f t="shared" si="2"/>
        <v>0.69931578462910993</v>
      </c>
    </row>
    <row r="78" spans="1:11" x14ac:dyDescent="0.2">
      <c r="A78" s="6" t="s">
        <v>370</v>
      </c>
      <c r="B78" s="7">
        <v>432624</v>
      </c>
      <c r="C78" s="7">
        <v>2920</v>
      </c>
      <c r="D78" s="7">
        <v>58606</v>
      </c>
      <c r="E78" s="7">
        <v>22125</v>
      </c>
      <c r="F78" s="7">
        <v>303913</v>
      </c>
      <c r="G78" s="6" t="s">
        <v>370</v>
      </c>
      <c r="H78" s="85">
        <f t="shared" si="2"/>
        <v>6.7495099670845816E-3</v>
      </c>
      <c r="I78" s="85">
        <f t="shared" si="2"/>
        <v>0.13546636340101334</v>
      </c>
      <c r="J78" s="85">
        <f t="shared" si="2"/>
        <v>5.1141406856762453E-2</v>
      </c>
      <c r="K78" s="85">
        <f t="shared" si="2"/>
        <v>0.70248761048855357</v>
      </c>
    </row>
    <row r="79" spans="1:11" x14ac:dyDescent="0.2">
      <c r="A79" s="6" t="s">
        <v>371</v>
      </c>
      <c r="B79" s="8">
        <v>434002</v>
      </c>
      <c r="C79" s="8">
        <v>2869</v>
      </c>
      <c r="D79" s="8">
        <v>58230</v>
      </c>
      <c r="E79" s="8">
        <v>22455</v>
      </c>
      <c r="F79" s="8">
        <v>303966</v>
      </c>
      <c r="G79" s="6" t="s">
        <v>371</v>
      </c>
      <c r="H79" s="85">
        <f t="shared" si="2"/>
        <v>6.610568614891176E-3</v>
      </c>
      <c r="I79" s="85">
        <f t="shared" si="2"/>
        <v>0.13416988861802481</v>
      </c>
      <c r="J79" s="85">
        <f t="shared" si="2"/>
        <v>5.1739392906023474E-2</v>
      </c>
      <c r="K79" s="85">
        <f t="shared" si="2"/>
        <v>0.70037926092506486</v>
      </c>
    </row>
    <row r="80" spans="1:11" x14ac:dyDescent="0.2">
      <c r="A80" s="6" t="s">
        <v>372</v>
      </c>
      <c r="B80" s="7">
        <v>436035</v>
      </c>
      <c r="C80" s="7">
        <v>2714</v>
      </c>
      <c r="D80" s="7">
        <v>59304</v>
      </c>
      <c r="E80" s="7">
        <v>22854</v>
      </c>
      <c r="F80" s="7">
        <v>304533</v>
      </c>
      <c r="G80" s="6" t="s">
        <v>372</v>
      </c>
      <c r="H80" s="85">
        <f t="shared" si="2"/>
        <v>6.2242709874207342E-3</v>
      </c>
      <c r="I80" s="85">
        <f t="shared" si="2"/>
        <v>0.13600743059616774</v>
      </c>
      <c r="J80" s="85">
        <f t="shared" si="2"/>
        <v>5.2413223709105922E-2</v>
      </c>
      <c r="K80" s="85">
        <f t="shared" si="2"/>
        <v>0.6984141181327187</v>
      </c>
    </row>
    <row r="81" spans="1:11" x14ac:dyDescent="0.2">
      <c r="A81" s="6" t="s">
        <v>373</v>
      </c>
      <c r="B81" s="8">
        <v>440203</v>
      </c>
      <c r="C81" s="8">
        <v>2784</v>
      </c>
      <c r="D81" s="8">
        <v>59964</v>
      </c>
      <c r="E81" s="8">
        <v>23454</v>
      </c>
      <c r="F81" s="8">
        <v>306482</v>
      </c>
      <c r="G81" s="6" t="s">
        <v>373</v>
      </c>
      <c r="H81" s="85">
        <f t="shared" si="2"/>
        <v>6.324354899898456E-3</v>
      </c>
      <c r="I81" s="85">
        <f t="shared" si="2"/>
        <v>0.13621897170169217</v>
      </c>
      <c r="J81" s="85">
        <f t="shared" si="2"/>
        <v>5.3279964016601435E-2</v>
      </c>
      <c r="K81" s="85">
        <f t="shared" si="2"/>
        <v>0.6962287853558472</v>
      </c>
    </row>
    <row r="82" spans="1:11" x14ac:dyDescent="0.2">
      <c r="A82" s="6" t="s">
        <v>374</v>
      </c>
      <c r="B82" s="7">
        <v>449241</v>
      </c>
      <c r="C82" s="7">
        <v>2913</v>
      </c>
      <c r="D82" s="7">
        <v>61182</v>
      </c>
      <c r="E82" s="7">
        <v>24322</v>
      </c>
      <c r="F82" s="7">
        <v>312239</v>
      </c>
      <c r="G82" s="6" t="s">
        <v>374</v>
      </c>
      <c r="H82" s="85">
        <f t="shared" si="2"/>
        <v>6.4842701356287603E-3</v>
      </c>
      <c r="I82" s="85">
        <f t="shared" si="2"/>
        <v>0.13618970663853033</v>
      </c>
      <c r="J82" s="85">
        <f t="shared" si="2"/>
        <v>5.4140205368610611E-2</v>
      </c>
      <c r="K82" s="85">
        <f t="shared" si="2"/>
        <v>0.69503673974548186</v>
      </c>
    </row>
    <row r="83" spans="1:11" x14ac:dyDescent="0.2">
      <c r="A83" s="6" t="s">
        <v>375</v>
      </c>
      <c r="B83" s="8">
        <v>454857</v>
      </c>
      <c r="C83" s="8">
        <v>3067</v>
      </c>
      <c r="D83" s="8">
        <v>61327</v>
      </c>
      <c r="E83" s="8">
        <v>24629</v>
      </c>
      <c r="F83" s="8">
        <v>317027</v>
      </c>
      <c r="G83" s="6" t="s">
        <v>375</v>
      </c>
      <c r="H83" s="85">
        <f t="shared" si="2"/>
        <v>6.7427784996163627E-3</v>
      </c>
      <c r="I83" s="85">
        <f t="shared" si="2"/>
        <v>0.13482698958134096</v>
      </c>
      <c r="J83" s="85">
        <f t="shared" si="2"/>
        <v>5.4146687860140659E-2</v>
      </c>
      <c r="K83" s="85">
        <f t="shared" si="2"/>
        <v>0.69698168875053035</v>
      </c>
    </row>
    <row r="84" spans="1:11" x14ac:dyDescent="0.2">
      <c r="A84" s="6" t="s">
        <v>376</v>
      </c>
      <c r="B84" s="7">
        <v>459591</v>
      </c>
      <c r="C84" s="7">
        <v>3455</v>
      </c>
      <c r="D84" s="7">
        <v>60986</v>
      </c>
      <c r="E84" s="7">
        <v>25158</v>
      </c>
      <c r="F84" s="7">
        <v>319886</v>
      </c>
      <c r="G84" s="6" t="s">
        <v>376</v>
      </c>
      <c r="H84" s="85">
        <f t="shared" si="2"/>
        <v>7.5175536509635744E-3</v>
      </c>
      <c r="I84" s="85">
        <f t="shared" si="2"/>
        <v>0.1326962451397003</v>
      </c>
      <c r="J84" s="85">
        <f t="shared" si="2"/>
        <v>5.4739975325887584E-2</v>
      </c>
      <c r="K84" s="85">
        <f t="shared" si="2"/>
        <v>0.69602320323940203</v>
      </c>
    </row>
    <row r="85" spans="1:11" x14ac:dyDescent="0.2">
      <c r="A85" s="6" t="s">
        <v>377</v>
      </c>
      <c r="B85" s="8">
        <v>463641</v>
      </c>
      <c r="C85" s="8">
        <v>3598</v>
      </c>
      <c r="D85" s="8">
        <v>60861</v>
      </c>
      <c r="E85" s="8">
        <v>25177</v>
      </c>
      <c r="F85" s="8">
        <v>323484</v>
      </c>
      <c r="G85" s="6" t="s">
        <v>377</v>
      </c>
      <c r="H85" s="85">
        <f t="shared" si="2"/>
        <v>7.7603145537172083E-3</v>
      </c>
      <c r="I85" s="85">
        <f t="shared" si="2"/>
        <v>0.13126751085430322</v>
      </c>
      <c r="J85" s="85">
        <f t="shared" si="2"/>
        <v>5.4302790305430282E-2</v>
      </c>
      <c r="K85" s="85">
        <f t="shared" si="2"/>
        <v>0.69770361119918212</v>
      </c>
    </row>
    <row r="86" spans="1:11" x14ac:dyDescent="0.2">
      <c r="A86" s="6" t="s">
        <v>378</v>
      </c>
      <c r="B86" s="7">
        <v>468959</v>
      </c>
      <c r="C86" s="7">
        <v>3543</v>
      </c>
      <c r="D86" s="7">
        <v>61106</v>
      </c>
      <c r="E86" s="7">
        <v>25653</v>
      </c>
      <c r="F86" s="7">
        <v>328651</v>
      </c>
      <c r="G86" s="6" t="s">
        <v>378</v>
      </c>
      <c r="H86" s="85">
        <f t="shared" si="2"/>
        <v>7.5550314633048947E-3</v>
      </c>
      <c r="I86" s="85">
        <f t="shared" si="2"/>
        <v>0.13030136962932792</v>
      </c>
      <c r="J86" s="85">
        <f t="shared" si="2"/>
        <v>5.4702010197053473E-2</v>
      </c>
      <c r="K86" s="85">
        <f t="shared" si="2"/>
        <v>0.70080966566373604</v>
      </c>
    </row>
    <row r="87" spans="1:11" x14ac:dyDescent="0.2">
      <c r="A87" s="6" t="s">
        <v>379</v>
      </c>
      <c r="B87" s="8">
        <v>470817</v>
      </c>
      <c r="C87" s="8">
        <v>3469</v>
      </c>
      <c r="D87" s="8">
        <v>60756</v>
      </c>
      <c r="E87" s="8">
        <v>25838</v>
      </c>
      <c r="F87" s="8">
        <v>329612</v>
      </c>
      <c r="G87" s="6" t="s">
        <v>379</v>
      </c>
      <c r="H87" s="85">
        <f t="shared" si="2"/>
        <v>7.3680432099945412E-3</v>
      </c>
      <c r="I87" s="85">
        <f t="shared" si="2"/>
        <v>0.1290437685979903</v>
      </c>
      <c r="J87" s="85">
        <f t="shared" si="2"/>
        <v>5.4879071911167185E-2</v>
      </c>
      <c r="K87" s="85">
        <f t="shared" si="2"/>
        <v>0.70008517109620083</v>
      </c>
    </row>
    <row r="88" spans="1:11" x14ac:dyDescent="0.2">
      <c r="A88" s="6" t="s">
        <v>380</v>
      </c>
      <c r="B88" s="7">
        <v>473838</v>
      </c>
      <c r="C88" s="7">
        <v>3209</v>
      </c>
      <c r="D88" s="7">
        <v>60917</v>
      </c>
      <c r="E88" s="7">
        <v>26962</v>
      </c>
      <c r="F88" s="7">
        <v>331973</v>
      </c>
      <c r="G88" s="6" t="s">
        <v>380</v>
      </c>
      <c r="H88" s="85">
        <f t="shared" si="2"/>
        <v>6.7723567970487805E-3</v>
      </c>
      <c r="I88" s="85">
        <f t="shared" si="2"/>
        <v>0.12856081614391415</v>
      </c>
      <c r="J88" s="85">
        <f t="shared" si="2"/>
        <v>5.6901303821137179E-2</v>
      </c>
      <c r="K88" s="85">
        <f t="shared" si="2"/>
        <v>0.7006044259852523</v>
      </c>
    </row>
    <row r="89" spans="1:11" x14ac:dyDescent="0.2">
      <c r="A89" s="6" t="s">
        <v>381</v>
      </c>
      <c r="B89" s="8">
        <v>480944</v>
      </c>
      <c r="C89" s="8">
        <v>3171</v>
      </c>
      <c r="D89" s="8">
        <v>62448</v>
      </c>
      <c r="E89" s="8">
        <v>27776</v>
      </c>
      <c r="F89" s="8">
        <v>335844</v>
      </c>
      <c r="G89" s="6" t="s">
        <v>381</v>
      </c>
      <c r="H89" s="85">
        <f t="shared" si="2"/>
        <v>6.5932832096876146E-3</v>
      </c>
      <c r="I89" s="85">
        <f t="shared" si="2"/>
        <v>0.12984463887687547</v>
      </c>
      <c r="J89" s="85">
        <f t="shared" si="2"/>
        <v>5.7753085598323296E-2</v>
      </c>
      <c r="K89" s="85">
        <f t="shared" si="2"/>
        <v>0.69830167337569449</v>
      </c>
    </row>
    <row r="90" spans="1:11" x14ac:dyDescent="0.2">
      <c r="A90" s="6" t="s">
        <v>382</v>
      </c>
      <c r="B90" s="7">
        <v>481713</v>
      </c>
      <c r="C90" s="7">
        <v>3038</v>
      </c>
      <c r="D90" s="7">
        <v>61208</v>
      </c>
      <c r="E90" s="7">
        <v>27503</v>
      </c>
      <c r="F90" s="7">
        <v>337514</v>
      </c>
      <c r="G90" s="6" t="s">
        <v>382</v>
      </c>
      <c r="H90" s="85">
        <f t="shared" si="2"/>
        <v>6.3066597745960766E-3</v>
      </c>
      <c r="I90" s="85">
        <f t="shared" si="2"/>
        <v>0.12706320983656244</v>
      </c>
      <c r="J90" s="85">
        <f t="shared" si="2"/>
        <v>5.7094161876470012E-2</v>
      </c>
      <c r="K90" s="85">
        <f t="shared" si="2"/>
        <v>0.70065370874358801</v>
      </c>
    </row>
    <row r="91" spans="1:11" x14ac:dyDescent="0.2">
      <c r="A91" s="6" t="s">
        <v>383</v>
      </c>
      <c r="B91" s="8">
        <v>483146</v>
      </c>
      <c r="C91" s="8">
        <v>3011</v>
      </c>
      <c r="D91" s="8">
        <v>59181</v>
      </c>
      <c r="E91" s="8">
        <v>27601</v>
      </c>
      <c r="F91" s="8">
        <v>340716</v>
      </c>
      <c r="G91" s="6" t="s">
        <v>383</v>
      </c>
      <c r="H91" s="85">
        <f t="shared" si="2"/>
        <v>6.2320706370331122E-3</v>
      </c>
      <c r="I91" s="85">
        <f t="shared" si="2"/>
        <v>0.12249092406850104</v>
      </c>
      <c r="J91" s="85">
        <f t="shared" si="2"/>
        <v>5.7127659134091971E-2</v>
      </c>
      <c r="K91" s="85">
        <f t="shared" si="2"/>
        <v>0.70520298212134636</v>
      </c>
    </row>
    <row r="92" spans="1:11" x14ac:dyDescent="0.2">
      <c r="A92" s="6" t="s">
        <v>384</v>
      </c>
      <c r="B92" s="7">
        <v>489770</v>
      </c>
      <c r="C92" s="7">
        <v>2748</v>
      </c>
      <c r="D92" s="7">
        <v>58770</v>
      </c>
      <c r="E92" s="7">
        <v>27905</v>
      </c>
      <c r="F92" s="7">
        <v>346439</v>
      </c>
      <c r="G92" s="6" t="s">
        <v>384</v>
      </c>
      <c r="H92" s="85">
        <f t="shared" si="2"/>
        <v>5.6107969046695384E-3</v>
      </c>
      <c r="I92" s="85">
        <f t="shared" si="2"/>
        <v>0.11999509974069461</v>
      </c>
      <c r="J92" s="85">
        <f t="shared" si="2"/>
        <v>5.6975723298691223E-2</v>
      </c>
      <c r="K92" s="85">
        <f t="shared" si="2"/>
        <v>0.70735038895808233</v>
      </c>
    </row>
    <row r="93" spans="1:11" x14ac:dyDescent="0.2">
      <c r="A93" s="6" t="s">
        <v>385</v>
      </c>
      <c r="B93" s="8">
        <v>497175</v>
      </c>
      <c r="C93" s="8">
        <v>2802</v>
      </c>
      <c r="D93" s="8">
        <v>60796</v>
      </c>
      <c r="E93" s="8">
        <v>28366</v>
      </c>
      <c r="F93" s="8">
        <v>351354</v>
      </c>
      <c r="G93" s="6" t="s">
        <v>385</v>
      </c>
      <c r="H93" s="85">
        <f t="shared" si="2"/>
        <v>5.6358425101825311E-3</v>
      </c>
      <c r="I93" s="85">
        <f t="shared" si="2"/>
        <v>0.1222828983758234</v>
      </c>
      <c r="J93" s="85">
        <f t="shared" si="2"/>
        <v>5.7054357117715088E-2</v>
      </c>
      <c r="K93" s="85">
        <f t="shared" si="2"/>
        <v>0.70670085985819886</v>
      </c>
    </row>
    <row r="94" spans="1:11" x14ac:dyDescent="0.2">
      <c r="A94" s="6" t="s">
        <v>386</v>
      </c>
      <c r="B94" s="7">
        <v>500613</v>
      </c>
      <c r="C94" s="7">
        <v>2936</v>
      </c>
      <c r="D94" s="7">
        <v>60978</v>
      </c>
      <c r="E94" s="7">
        <v>28188</v>
      </c>
      <c r="F94" s="7">
        <v>354325</v>
      </c>
      <c r="G94" s="6" t="s">
        <v>386</v>
      </c>
      <c r="H94" s="85">
        <f t="shared" si="2"/>
        <v>5.8648097432547697E-3</v>
      </c>
      <c r="I94" s="85">
        <f t="shared" si="2"/>
        <v>0.12180666502867485</v>
      </c>
      <c r="J94" s="85">
        <f t="shared" si="2"/>
        <v>5.6306967657651717E-2</v>
      </c>
      <c r="K94" s="85">
        <f t="shared" si="2"/>
        <v>0.7077822589505266</v>
      </c>
    </row>
    <row r="95" spans="1:11" x14ac:dyDescent="0.2">
      <c r="A95" s="6" t="s">
        <v>387</v>
      </c>
      <c r="B95" s="8">
        <v>507154</v>
      </c>
      <c r="C95" s="8">
        <v>3007</v>
      </c>
      <c r="D95" s="8">
        <v>62509</v>
      </c>
      <c r="E95" s="8">
        <v>28593</v>
      </c>
      <c r="F95" s="8">
        <v>357650</v>
      </c>
      <c r="G95" s="6" t="s">
        <v>387</v>
      </c>
      <c r="H95" s="85">
        <f t="shared" si="2"/>
        <v>5.929165500025633E-3</v>
      </c>
      <c r="I95" s="85">
        <f t="shared" si="2"/>
        <v>0.12325447497209921</v>
      </c>
      <c r="J95" s="85">
        <f t="shared" si="2"/>
        <v>5.637932462328997E-2</v>
      </c>
      <c r="K95" s="85">
        <f t="shared" si="2"/>
        <v>0.70520985736088049</v>
      </c>
    </row>
    <row r="96" spans="1:11" x14ac:dyDescent="0.2">
      <c r="A96" s="6" t="s">
        <v>388</v>
      </c>
      <c r="B96" s="7">
        <v>512085</v>
      </c>
      <c r="C96" s="7">
        <v>2974</v>
      </c>
      <c r="D96" s="7">
        <v>63790</v>
      </c>
      <c r="E96" s="7">
        <v>29521</v>
      </c>
      <c r="F96" s="7">
        <v>359976</v>
      </c>
      <c r="G96" s="6" t="s">
        <v>388</v>
      </c>
      <c r="H96" s="85">
        <f t="shared" si="2"/>
        <v>5.8076295927433925E-3</v>
      </c>
      <c r="I96" s="85">
        <f t="shared" si="2"/>
        <v>0.12456916332249529</v>
      </c>
      <c r="J96" s="85">
        <f t="shared" si="2"/>
        <v>5.764863255123661E-2</v>
      </c>
      <c r="K96" s="85">
        <f t="shared" si="2"/>
        <v>0.70296142242010606</v>
      </c>
    </row>
    <row r="97" spans="1:11" x14ac:dyDescent="0.2">
      <c r="A97" s="6" t="s">
        <v>389</v>
      </c>
      <c r="B97" s="8">
        <v>513953</v>
      </c>
      <c r="C97" s="8">
        <v>2929</v>
      </c>
      <c r="D97" s="8">
        <v>63100</v>
      </c>
      <c r="E97" s="8">
        <v>29614</v>
      </c>
      <c r="F97" s="8">
        <v>362856</v>
      </c>
      <c r="G97" s="6" t="s">
        <v>389</v>
      </c>
      <c r="H97" s="85">
        <f t="shared" si="2"/>
        <v>5.6989646913239147E-3</v>
      </c>
      <c r="I97" s="85">
        <f t="shared" si="2"/>
        <v>0.1227738723190642</v>
      </c>
      <c r="J97" s="85">
        <f t="shared" si="2"/>
        <v>5.7620054752088229E-2</v>
      </c>
      <c r="K97" s="85">
        <f t="shared" si="2"/>
        <v>0.70601008263401521</v>
      </c>
    </row>
    <row r="98" spans="1:11" x14ac:dyDescent="0.2">
      <c r="A98" s="6" t="s">
        <v>390</v>
      </c>
      <c r="B98" s="7">
        <v>517482</v>
      </c>
      <c r="C98" s="7">
        <v>2945</v>
      </c>
      <c r="D98" s="7">
        <v>63910</v>
      </c>
      <c r="E98" s="7">
        <v>29887</v>
      </c>
      <c r="F98" s="7">
        <v>363973</v>
      </c>
      <c r="G98" s="6" t="s">
        <v>390</v>
      </c>
      <c r="H98" s="85">
        <f t="shared" si="2"/>
        <v>5.6910192045327183E-3</v>
      </c>
      <c r="I98" s="85">
        <f t="shared" si="2"/>
        <v>0.12350188025863701</v>
      </c>
      <c r="J98" s="85">
        <f t="shared" si="2"/>
        <v>5.7754665862773974E-2</v>
      </c>
      <c r="K98" s="85">
        <f t="shared" si="2"/>
        <v>0.70335393308366279</v>
      </c>
    </row>
    <row r="99" spans="1:11" x14ac:dyDescent="0.2">
      <c r="A99" s="6" t="s">
        <v>391</v>
      </c>
      <c r="B99" s="8">
        <v>525237</v>
      </c>
      <c r="C99" s="8">
        <v>3019</v>
      </c>
      <c r="D99" s="8">
        <v>65485</v>
      </c>
      <c r="E99" s="8">
        <v>30533</v>
      </c>
      <c r="F99" s="8">
        <v>369498</v>
      </c>
      <c r="G99" s="6" t="s">
        <v>391</v>
      </c>
      <c r="H99" s="85">
        <f t="shared" si="2"/>
        <v>5.7478814325723432E-3</v>
      </c>
      <c r="I99" s="85">
        <f t="shared" si="2"/>
        <v>0.12467705055051338</v>
      </c>
      <c r="J99" s="85">
        <f t="shared" si="2"/>
        <v>5.8131852858804692E-2</v>
      </c>
      <c r="K99" s="85">
        <f t="shared" si="2"/>
        <v>0.70348813963981971</v>
      </c>
    </row>
    <row r="100" spans="1:11" x14ac:dyDescent="0.2">
      <c r="A100" s="6" t="s">
        <v>392</v>
      </c>
      <c r="B100" s="7">
        <v>527869</v>
      </c>
      <c r="C100" s="7">
        <v>2919</v>
      </c>
      <c r="D100" s="7">
        <v>65857</v>
      </c>
      <c r="E100" s="7">
        <v>30116</v>
      </c>
      <c r="F100" s="7">
        <v>372991</v>
      </c>
      <c r="G100" s="6" t="s">
        <v>392</v>
      </c>
      <c r="H100" s="85">
        <f t="shared" si="2"/>
        <v>5.5297810631046718E-3</v>
      </c>
      <c r="I100" s="85">
        <f t="shared" si="2"/>
        <v>0.124760120408662</v>
      </c>
      <c r="J100" s="85">
        <f t="shared" si="2"/>
        <v>5.7052033743220383E-2</v>
      </c>
      <c r="K100" s="85">
        <f t="shared" si="2"/>
        <v>0.70659765964661692</v>
      </c>
    </row>
    <row r="101" spans="1:11" x14ac:dyDescent="0.2">
      <c r="A101" s="6" t="s">
        <v>393</v>
      </c>
      <c r="B101" s="8">
        <v>532966</v>
      </c>
      <c r="C101" s="8">
        <v>2956</v>
      </c>
      <c r="D101" s="8">
        <v>65949</v>
      </c>
      <c r="E101" s="8">
        <v>30659</v>
      </c>
      <c r="F101" s="8">
        <v>374614</v>
      </c>
      <c r="G101" s="6" t="s">
        <v>393</v>
      </c>
      <c r="H101" s="85">
        <f t="shared" si="2"/>
        <v>5.546320027919229E-3</v>
      </c>
      <c r="I101" s="85">
        <f t="shared" si="2"/>
        <v>0.12373960064994766</v>
      </c>
      <c r="J101" s="85">
        <f t="shared" si="2"/>
        <v>5.7525245512846976E-2</v>
      </c>
      <c r="K101" s="85">
        <f t="shared" si="2"/>
        <v>0.70288536229327947</v>
      </c>
    </row>
    <row r="102" spans="1:11" x14ac:dyDescent="0.2">
      <c r="A102" s="6" t="s">
        <v>394</v>
      </c>
      <c r="B102" s="7">
        <v>539287</v>
      </c>
      <c r="C102" s="7">
        <v>3103</v>
      </c>
      <c r="D102" s="7">
        <v>67130</v>
      </c>
      <c r="E102" s="7">
        <v>31170</v>
      </c>
      <c r="F102" s="7">
        <v>379690</v>
      </c>
      <c r="G102" s="6" t="s">
        <v>394</v>
      </c>
      <c r="H102" s="85">
        <f t="shared" si="2"/>
        <v>5.7538935668762642E-3</v>
      </c>
      <c r="I102" s="85">
        <f t="shared" si="2"/>
        <v>0.1244791734271362</v>
      </c>
      <c r="J102" s="85">
        <f t="shared" si="2"/>
        <v>5.7798537698850516E-2</v>
      </c>
      <c r="K102" s="85">
        <f t="shared" si="2"/>
        <v>0.70405924860046687</v>
      </c>
    </row>
    <row r="103" spans="1:11" x14ac:dyDescent="0.2">
      <c r="A103" s="6" t="s">
        <v>395</v>
      </c>
      <c r="B103" s="8">
        <v>541670</v>
      </c>
      <c r="C103" s="8">
        <v>3207</v>
      </c>
      <c r="D103" s="8">
        <v>66055</v>
      </c>
      <c r="E103" s="8">
        <v>31254</v>
      </c>
      <c r="F103" s="8">
        <v>382577</v>
      </c>
      <c r="G103" s="6" t="s">
        <v>395</v>
      </c>
      <c r="H103" s="85">
        <f t="shared" si="2"/>
        <v>5.9205789502833825E-3</v>
      </c>
      <c r="I103" s="85">
        <f t="shared" si="2"/>
        <v>0.12194694186497314</v>
      </c>
      <c r="J103" s="85">
        <f t="shared" si="2"/>
        <v>5.7699337234847783E-2</v>
      </c>
      <c r="K103" s="85">
        <f t="shared" si="2"/>
        <v>0.70629165358982404</v>
      </c>
    </row>
    <row r="104" spans="1:11" x14ac:dyDescent="0.2">
      <c r="A104" s="6" t="s">
        <v>396</v>
      </c>
      <c r="B104" s="7">
        <v>548802</v>
      </c>
      <c r="C104" s="7">
        <v>3233</v>
      </c>
      <c r="D104" s="7">
        <v>67148</v>
      </c>
      <c r="E104" s="7">
        <v>32239</v>
      </c>
      <c r="F104" s="7">
        <v>387769</v>
      </c>
      <c r="G104" s="6" t="s">
        <v>396</v>
      </c>
      <c r="H104" s="85">
        <f t="shared" si="2"/>
        <v>5.8910135167145892E-3</v>
      </c>
      <c r="I104" s="85">
        <f t="shared" si="2"/>
        <v>0.1223537815095426</v>
      </c>
      <c r="J104" s="85">
        <f t="shared" si="2"/>
        <v>5.8744319444899981E-2</v>
      </c>
      <c r="K104" s="85">
        <f t="shared" si="2"/>
        <v>0.70657359120411367</v>
      </c>
    </row>
    <row r="105" spans="1:11" x14ac:dyDescent="0.2">
      <c r="A105" s="6" t="s">
        <v>397</v>
      </c>
      <c r="B105" s="8">
        <v>551964</v>
      </c>
      <c r="C105" s="8">
        <v>3255</v>
      </c>
      <c r="D105" s="8">
        <v>66301</v>
      </c>
      <c r="E105" s="8">
        <v>32447</v>
      </c>
      <c r="F105" s="8">
        <v>389538</v>
      </c>
      <c r="G105" s="6" t="s">
        <v>397</v>
      </c>
      <c r="H105" s="85">
        <f t="shared" si="2"/>
        <v>5.8971237254603565E-3</v>
      </c>
      <c r="I105" s="85">
        <f t="shared" si="2"/>
        <v>0.12011834105122798</v>
      </c>
      <c r="J105" s="85">
        <f t="shared" si="2"/>
        <v>5.878463088172417E-2</v>
      </c>
      <c r="K105" s="85">
        <f t="shared" si="2"/>
        <v>0.70573080853099113</v>
      </c>
    </row>
    <row r="106" spans="1:11" x14ac:dyDescent="0.2">
      <c r="A106" s="6" t="s">
        <v>398</v>
      </c>
      <c r="B106" s="7">
        <v>558286</v>
      </c>
      <c r="C106" s="7">
        <v>3263</v>
      </c>
      <c r="D106" s="7">
        <v>66216</v>
      </c>
      <c r="E106" s="7">
        <v>32884</v>
      </c>
      <c r="F106" s="7">
        <v>396063</v>
      </c>
      <c r="G106" s="6" t="s">
        <v>398</v>
      </c>
      <c r="H106" s="85">
        <f t="shared" si="2"/>
        <v>5.844674593308806E-3</v>
      </c>
      <c r="I106" s="85">
        <f t="shared" si="2"/>
        <v>0.11860587584141462</v>
      </c>
      <c r="J106" s="85">
        <f t="shared" si="2"/>
        <v>5.890170987629996E-2</v>
      </c>
      <c r="K106" s="85">
        <f t="shared" si="2"/>
        <v>0.70942670960762044</v>
      </c>
    </row>
    <row r="107" spans="1:11" x14ac:dyDescent="0.2">
      <c r="A107" s="6" t="s">
        <v>399</v>
      </c>
      <c r="B107" s="8">
        <v>559387</v>
      </c>
      <c r="C107" s="8">
        <v>3296</v>
      </c>
      <c r="D107" s="8">
        <v>65998</v>
      </c>
      <c r="E107" s="8">
        <v>32247</v>
      </c>
      <c r="F107" s="8">
        <v>399071</v>
      </c>
      <c r="G107" s="6" t="s">
        <v>399</v>
      </c>
      <c r="H107" s="85">
        <f t="shared" si="2"/>
        <v>5.8921641010606252E-3</v>
      </c>
      <c r="I107" s="85">
        <f t="shared" si="2"/>
        <v>0.11798272037069149</v>
      </c>
      <c r="J107" s="85">
        <f t="shared" si="2"/>
        <v>5.7647031482676574E-2</v>
      </c>
      <c r="K107" s="85">
        <f t="shared" si="2"/>
        <v>0.71340771237086309</v>
      </c>
    </row>
    <row r="108" spans="1:11" x14ac:dyDescent="0.2">
      <c r="A108" s="6" t="s">
        <v>400</v>
      </c>
      <c r="B108" s="7">
        <v>551502</v>
      </c>
      <c r="C108" s="7">
        <v>3242</v>
      </c>
      <c r="D108" s="7">
        <v>64613</v>
      </c>
      <c r="E108" s="7">
        <v>31753</v>
      </c>
      <c r="F108" s="7">
        <v>396422</v>
      </c>
      <c r="G108" s="6" t="s">
        <v>400</v>
      </c>
      <c r="H108" s="85">
        <f t="shared" si="2"/>
        <v>5.8784918277721568E-3</v>
      </c>
      <c r="I108" s="85">
        <f t="shared" si="2"/>
        <v>0.11715823333369597</v>
      </c>
      <c r="J108" s="85">
        <f t="shared" si="2"/>
        <v>5.7575493833204594E-2</v>
      </c>
      <c r="K108" s="85">
        <f t="shared" si="2"/>
        <v>0.7188042835746743</v>
      </c>
    </row>
    <row r="109" spans="1:11" x14ac:dyDescent="0.2">
      <c r="A109" s="6" t="s">
        <v>401</v>
      </c>
      <c r="B109" s="8">
        <v>477249</v>
      </c>
      <c r="C109" s="8">
        <v>2815</v>
      </c>
      <c r="D109" s="8">
        <v>52447</v>
      </c>
      <c r="E109" s="8">
        <v>21866</v>
      </c>
      <c r="F109" s="8">
        <v>353819</v>
      </c>
      <c r="G109" s="6" t="s">
        <v>401</v>
      </c>
      <c r="H109" s="85">
        <f t="shared" si="2"/>
        <v>5.8983884722650023E-3</v>
      </c>
      <c r="I109" s="85">
        <f t="shared" si="2"/>
        <v>0.10989441570333307</v>
      </c>
      <c r="J109" s="85">
        <f t="shared" si="2"/>
        <v>4.5816753937671949E-2</v>
      </c>
      <c r="K109" s="85">
        <f t="shared" si="2"/>
        <v>0.74137190439372325</v>
      </c>
    </row>
    <row r="110" spans="1:11" x14ac:dyDescent="0.2">
      <c r="A110" s="6" t="s">
        <v>402</v>
      </c>
      <c r="B110" s="7">
        <v>539525</v>
      </c>
      <c r="C110" s="7">
        <v>3025</v>
      </c>
      <c r="D110" s="7">
        <v>62151</v>
      </c>
      <c r="E110" s="7">
        <v>30135</v>
      </c>
      <c r="F110" s="7">
        <v>393311</v>
      </c>
      <c r="G110" s="6" t="s">
        <v>402</v>
      </c>
      <c r="H110" s="85">
        <f t="shared" si="2"/>
        <v>5.6067837449608453E-3</v>
      </c>
      <c r="I110" s="85">
        <f t="shared" si="2"/>
        <v>0.11519577406051619</v>
      </c>
      <c r="J110" s="85">
        <f t="shared" si="2"/>
        <v>5.5854686993188456E-2</v>
      </c>
      <c r="K110" s="85">
        <f t="shared" si="2"/>
        <v>0.72899494926092401</v>
      </c>
    </row>
    <row r="111" spans="1:11" x14ac:dyDescent="0.2">
      <c r="A111" s="6" t="s">
        <v>403</v>
      </c>
      <c r="B111" s="8">
        <v>543763</v>
      </c>
      <c r="C111" s="8">
        <v>3061</v>
      </c>
      <c r="D111" s="8">
        <v>63639</v>
      </c>
      <c r="E111" s="8">
        <v>30675</v>
      </c>
      <c r="F111" s="8">
        <v>393803</v>
      </c>
      <c r="G111" s="6" t="s">
        <v>403</v>
      </c>
      <c r="H111" s="85">
        <f t="shared" si="2"/>
        <v>5.6292907020154001E-3</v>
      </c>
      <c r="I111" s="85">
        <f t="shared" si="2"/>
        <v>0.11703444331445868</v>
      </c>
      <c r="J111" s="85">
        <f t="shared" si="2"/>
        <v>5.6412444392134074E-2</v>
      </c>
      <c r="K111" s="85">
        <f t="shared" si="2"/>
        <v>0.72421808765951345</v>
      </c>
    </row>
    <row r="112" spans="1:11" x14ac:dyDescent="0.2">
      <c r="A112" s="6" t="s">
        <v>404</v>
      </c>
      <c r="B112" s="7">
        <v>542607</v>
      </c>
      <c r="C112" s="7">
        <v>3018</v>
      </c>
      <c r="D112" s="7">
        <v>64066</v>
      </c>
      <c r="E112" s="7">
        <v>31215</v>
      </c>
      <c r="F112" s="7">
        <v>392300</v>
      </c>
      <c r="G112" s="6" t="s">
        <v>404</v>
      </c>
      <c r="H112" s="85">
        <f t="shared" si="2"/>
        <v>5.5620366121336435E-3</v>
      </c>
      <c r="I112" s="85">
        <f t="shared" si="2"/>
        <v>0.11807072153510736</v>
      </c>
      <c r="J112" s="85">
        <f t="shared" si="2"/>
        <v>5.7527824005219247E-2</v>
      </c>
      <c r="K112" s="85">
        <f t="shared" si="2"/>
        <v>0.7229910413982864</v>
      </c>
    </row>
    <row r="113" spans="1:11" x14ac:dyDescent="0.2">
      <c r="A113" s="6" t="s">
        <v>405</v>
      </c>
      <c r="B113" s="8">
        <v>562248</v>
      </c>
      <c r="C113" s="8">
        <v>3141</v>
      </c>
      <c r="D113" s="8">
        <v>64518</v>
      </c>
      <c r="E113" s="8">
        <v>32079</v>
      </c>
      <c r="F113" s="8">
        <v>405863</v>
      </c>
      <c r="G113" s="6" t="s">
        <v>405</v>
      </c>
      <c r="H113" s="85">
        <f t="shared" si="2"/>
        <v>5.5865027532334488E-3</v>
      </c>
      <c r="I113" s="85">
        <f t="shared" si="2"/>
        <v>0.11475007470013232</v>
      </c>
      <c r="J113" s="85">
        <f t="shared" si="2"/>
        <v>5.7054893925812096E-2</v>
      </c>
      <c r="K113" s="85">
        <f t="shared" si="2"/>
        <v>0.72185761443348839</v>
      </c>
    </row>
    <row r="114" spans="1:11" x14ac:dyDescent="0.2">
      <c r="A114" s="9" t="s">
        <v>437</v>
      </c>
    </row>
  </sheetData>
  <mergeCells count="5">
    <mergeCell ref="B3:F3"/>
    <mergeCell ref="B4:F4"/>
    <mergeCell ref="B5:F5"/>
    <mergeCell ref="B6:E6"/>
    <mergeCell ref="G6:I6"/>
  </mergeCells>
  <hyperlinks>
    <hyperlink ref="A2" r:id="rId1" display="http://stats.oecd.org/OECDStat_Metadata/ShowMetadata.ashx?Dataset=QNA&amp;ShowOnWeb=true&amp;Lang=en"/>
    <hyperlink ref="B3" r:id="rId2" display="http://stats.oecd.org/OECDStat_Metadata/ShowMetadata.ashx?Dataset=QNA&amp;Coords=[LOCATION].[GBR]&amp;ShowOnWeb=true&amp;Lang=en"/>
    <hyperlink ref="A4" r:id="rId3" display="http://stats.oecd.org/OECDStat_Metadata/ShowMetadata.ashx?Dataset=QNA&amp;Coords=[FREQUENCY]&amp;ShowOnWeb=true&amp;Lang=en"/>
    <hyperlink ref="A5" r:id="rId4" display="http://stats.oecd.org/OECDStat_Metadata/ShowMetadata.ashx?Dataset=QNA&amp;Coords=[MEASURE]&amp;ShowOnWeb=true&amp;Lang=en"/>
    <hyperlink ref="A114" r:id="rId5" display="https://stats-1.oecd.org/index.aspx?DatasetCode=QNA"/>
  </hyperlinks>
  <pageMargins left="0.7" right="0.7" top="0.75" bottom="0.75" header="0.3" footer="0.3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showGridLines="0" topLeftCell="A2" workbookViewId="0">
      <selection activeCell="G6" sqref="G6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5" hidden="1" x14ac:dyDescent="0.2">
      <c r="A1" s="1" t="e">
        <f ca="1">DotStatQuery(B1)</f>
        <v>#NAME?</v>
      </c>
      <c r="B1" s="1" t="s">
        <v>443</v>
      </c>
    </row>
    <row r="2" spans="1:5" ht="23.25" x14ac:dyDescent="0.2">
      <c r="A2" s="2" t="s">
        <v>444</v>
      </c>
    </row>
    <row r="3" spans="1:5" x14ac:dyDescent="0.2">
      <c r="A3" s="141" t="s">
        <v>445</v>
      </c>
      <c r="B3" s="142"/>
      <c r="C3" s="148" t="s">
        <v>446</v>
      </c>
      <c r="D3" s="149"/>
      <c r="E3" s="150"/>
    </row>
    <row r="4" spans="1:5" x14ac:dyDescent="0.2">
      <c r="A4" s="141" t="s">
        <v>2</v>
      </c>
      <c r="B4" s="142"/>
      <c r="C4" s="143" t="s">
        <v>3</v>
      </c>
      <c r="D4" s="144"/>
      <c r="E4" s="145"/>
    </row>
    <row r="5" spans="1:5" x14ac:dyDescent="0.2">
      <c r="A5" s="141" t="s">
        <v>4</v>
      </c>
      <c r="B5" s="142"/>
      <c r="C5" s="148" t="s">
        <v>447</v>
      </c>
      <c r="D5" s="149"/>
      <c r="E5" s="150"/>
    </row>
    <row r="6" spans="1:5" ht="63" x14ac:dyDescent="0.2">
      <c r="A6" s="139" t="s">
        <v>407</v>
      </c>
      <c r="B6" s="140"/>
      <c r="C6" s="3" t="s">
        <v>448</v>
      </c>
      <c r="D6" s="3" t="s">
        <v>449</v>
      </c>
      <c r="E6" s="3" t="s">
        <v>450</v>
      </c>
    </row>
    <row r="7" spans="1:5" ht="31.5" x14ac:dyDescent="0.2">
      <c r="A7" s="139" t="s">
        <v>8</v>
      </c>
      <c r="B7" s="140"/>
      <c r="C7" s="3" t="s">
        <v>10</v>
      </c>
      <c r="D7" s="3" t="s">
        <v>451</v>
      </c>
      <c r="E7" s="3" t="s">
        <v>451</v>
      </c>
    </row>
    <row r="8" spans="1:5" ht="13.5" x14ac:dyDescent="0.25">
      <c r="A8" s="4" t="s">
        <v>452</v>
      </c>
      <c r="B8" s="5" t="s">
        <v>413</v>
      </c>
      <c r="C8" s="5" t="s">
        <v>413</v>
      </c>
      <c r="D8" s="5" t="s">
        <v>413</v>
      </c>
      <c r="E8" s="5" t="s">
        <v>413</v>
      </c>
    </row>
    <row r="9" spans="1:5" ht="13.5" x14ac:dyDescent="0.25">
      <c r="A9" s="6" t="s">
        <v>63</v>
      </c>
      <c r="B9" s="5" t="s">
        <v>413</v>
      </c>
      <c r="C9" s="11">
        <v>23149</v>
      </c>
      <c r="D9" s="11">
        <v>69.099429999999998</v>
      </c>
      <c r="E9" s="11">
        <v>0.92021909999999996</v>
      </c>
    </row>
    <row r="10" spans="1:5" ht="13.5" x14ac:dyDescent="0.25">
      <c r="A10" s="6" t="s">
        <v>65</v>
      </c>
      <c r="B10" s="5" t="s">
        <v>413</v>
      </c>
      <c r="C10" s="12">
        <v>23237</v>
      </c>
      <c r="D10" s="12">
        <v>69.283519999999996</v>
      </c>
      <c r="E10" s="12">
        <v>1.1738189999999999</v>
      </c>
    </row>
    <row r="11" spans="1:5" ht="13.5" x14ac:dyDescent="0.25">
      <c r="A11" s="6" t="s">
        <v>67</v>
      </c>
      <c r="B11" s="5" t="s">
        <v>413</v>
      </c>
      <c r="C11" s="11">
        <v>23060</v>
      </c>
      <c r="D11" s="11">
        <v>68.575839999999999</v>
      </c>
      <c r="E11" s="11">
        <v>1.7301629999999999</v>
      </c>
    </row>
    <row r="12" spans="1:5" ht="13.5" x14ac:dyDescent="0.25">
      <c r="A12" s="6" t="s">
        <v>69</v>
      </c>
      <c r="B12" s="5" t="s">
        <v>413</v>
      </c>
      <c r="C12" s="12">
        <v>23187</v>
      </c>
      <c r="D12" s="12">
        <v>68.588419999999999</v>
      </c>
      <c r="E12" s="12">
        <v>1.7791330000000001</v>
      </c>
    </row>
    <row r="13" spans="1:5" ht="13.5" x14ac:dyDescent="0.25">
      <c r="A13" s="6" t="s">
        <v>71</v>
      </c>
      <c r="B13" s="5" t="s">
        <v>413</v>
      </c>
      <c r="C13" s="11">
        <v>23660</v>
      </c>
      <c r="D13" s="11">
        <v>69.563680000000005</v>
      </c>
      <c r="E13" s="11">
        <v>1.3591260000000001</v>
      </c>
    </row>
    <row r="14" spans="1:5" ht="13.5" x14ac:dyDescent="0.25">
      <c r="A14" s="6" t="s">
        <v>76</v>
      </c>
      <c r="B14" s="5" t="s">
        <v>413</v>
      </c>
      <c r="C14" s="12">
        <v>23978</v>
      </c>
      <c r="D14" s="12">
        <v>70.027159999999995</v>
      </c>
      <c r="E14" s="12">
        <v>1.182774</v>
      </c>
    </row>
    <row r="15" spans="1:5" ht="13.5" x14ac:dyDescent="0.25">
      <c r="A15" s="6" t="s">
        <v>78</v>
      </c>
      <c r="B15" s="5" t="s">
        <v>413</v>
      </c>
      <c r="C15" s="11">
        <v>24185</v>
      </c>
      <c r="D15" s="11">
        <v>69.793949999999995</v>
      </c>
      <c r="E15" s="11">
        <v>1.651011</v>
      </c>
    </row>
    <row r="16" spans="1:5" ht="13.5" x14ac:dyDescent="0.25">
      <c r="A16" s="6" t="s">
        <v>80</v>
      </c>
      <c r="B16" s="5" t="s">
        <v>413</v>
      </c>
      <c r="C16" s="12">
        <v>24230</v>
      </c>
      <c r="D16" s="12">
        <v>69.516570000000002</v>
      </c>
      <c r="E16" s="12">
        <v>2.0059849999999999</v>
      </c>
    </row>
    <row r="17" spans="1:5" ht="13.5" x14ac:dyDescent="0.25">
      <c r="A17" s="6" t="s">
        <v>82</v>
      </c>
      <c r="B17" s="5" t="s">
        <v>413</v>
      </c>
      <c r="C17" s="11">
        <v>24522</v>
      </c>
      <c r="D17" s="11">
        <v>70.102909999999994</v>
      </c>
      <c r="E17" s="11">
        <v>1.403241</v>
      </c>
    </row>
    <row r="18" spans="1:5" ht="13.5" x14ac:dyDescent="0.25">
      <c r="A18" s="6" t="s">
        <v>84</v>
      </c>
      <c r="B18" s="5" t="s">
        <v>413</v>
      </c>
      <c r="C18" s="12">
        <v>24776</v>
      </c>
      <c r="D18" s="12">
        <v>70.711799999999997</v>
      </c>
      <c r="E18" s="12">
        <v>1.192423</v>
      </c>
    </row>
    <row r="19" spans="1:5" ht="13.5" x14ac:dyDescent="0.25">
      <c r="A19" s="6" t="s">
        <v>86</v>
      </c>
      <c r="B19" s="5" t="s">
        <v>413</v>
      </c>
      <c r="C19" s="11">
        <v>24934</v>
      </c>
      <c r="D19" s="11">
        <v>71.045140000000004</v>
      </c>
      <c r="E19" s="11">
        <v>1.1144160000000001</v>
      </c>
    </row>
    <row r="20" spans="1:5" ht="13.5" x14ac:dyDescent="0.25">
      <c r="A20" s="6" t="s">
        <v>88</v>
      </c>
      <c r="B20" s="5" t="s">
        <v>413</v>
      </c>
      <c r="C20" s="12">
        <v>24570</v>
      </c>
      <c r="D20" s="12">
        <v>70.019949999999994</v>
      </c>
      <c r="E20" s="12">
        <v>2.0061420000000001</v>
      </c>
    </row>
    <row r="21" spans="1:5" ht="13.5" x14ac:dyDescent="0.25">
      <c r="A21" s="6" t="s">
        <v>91</v>
      </c>
      <c r="B21" s="5" t="s">
        <v>413</v>
      </c>
      <c r="C21" s="11">
        <v>24436</v>
      </c>
      <c r="D21" s="11">
        <v>69.729479999999995</v>
      </c>
      <c r="E21" s="11">
        <v>2.1699090000000001</v>
      </c>
    </row>
    <row r="22" spans="1:5" ht="13.5" x14ac:dyDescent="0.25">
      <c r="A22" s="6" t="s">
        <v>93</v>
      </c>
      <c r="B22" s="5" t="s">
        <v>413</v>
      </c>
      <c r="C22" s="12">
        <v>24478</v>
      </c>
      <c r="D22" s="12">
        <v>69.905190000000005</v>
      </c>
      <c r="E22" s="12">
        <v>2.0723319999999998</v>
      </c>
    </row>
    <row r="23" spans="1:5" ht="13.5" x14ac:dyDescent="0.25">
      <c r="A23" s="6" t="s">
        <v>95</v>
      </c>
      <c r="B23" s="5" t="s">
        <v>413</v>
      </c>
      <c r="C23" s="11">
        <v>24381</v>
      </c>
      <c r="D23" s="11">
        <v>69.707800000000006</v>
      </c>
      <c r="E23" s="11">
        <v>2.225698</v>
      </c>
    </row>
    <row r="24" spans="1:5" ht="13.5" x14ac:dyDescent="0.25">
      <c r="A24" s="6" t="s">
        <v>97</v>
      </c>
      <c r="B24" s="5" t="s">
        <v>413</v>
      </c>
      <c r="C24" s="12">
        <v>24165</v>
      </c>
      <c r="D24" s="12">
        <v>68.946330000000003</v>
      </c>
      <c r="E24" s="12">
        <v>2.799566</v>
      </c>
    </row>
    <row r="25" spans="1:5" ht="13.5" x14ac:dyDescent="0.25">
      <c r="A25" s="6" t="s">
        <v>99</v>
      </c>
      <c r="B25" s="5" t="s">
        <v>413</v>
      </c>
      <c r="C25" s="11">
        <v>24139</v>
      </c>
      <c r="D25" s="11">
        <v>68.830910000000003</v>
      </c>
      <c r="E25" s="11">
        <v>3.122366</v>
      </c>
    </row>
    <row r="26" spans="1:5" ht="13.5" x14ac:dyDescent="0.25">
      <c r="A26" s="6" t="s">
        <v>101</v>
      </c>
      <c r="B26" s="5" t="s">
        <v>413</v>
      </c>
      <c r="C26" s="12">
        <v>24715</v>
      </c>
      <c r="D26" s="12">
        <v>70.393050000000002</v>
      </c>
      <c r="E26" s="12">
        <v>2.2040199999999999</v>
      </c>
    </row>
    <row r="27" spans="1:5" ht="13.5" x14ac:dyDescent="0.25">
      <c r="A27" s="6" t="s">
        <v>103</v>
      </c>
      <c r="B27" s="5" t="s">
        <v>413</v>
      </c>
      <c r="C27" s="11">
        <v>24803</v>
      </c>
      <c r="D27" s="11">
        <v>70.60548</v>
      </c>
      <c r="E27" s="11">
        <v>2.084403</v>
      </c>
    </row>
    <row r="28" spans="1:5" ht="13.5" x14ac:dyDescent="0.25">
      <c r="A28" s="6" t="s">
        <v>105</v>
      </c>
      <c r="B28" s="5" t="s">
        <v>413</v>
      </c>
      <c r="C28" s="12">
        <v>24719</v>
      </c>
      <c r="D28" s="12">
        <v>70.250370000000004</v>
      </c>
      <c r="E28" s="12">
        <v>3.2789450000000002</v>
      </c>
    </row>
    <row r="29" spans="1:5" ht="13.5" x14ac:dyDescent="0.25">
      <c r="A29" s="6" t="s">
        <v>107</v>
      </c>
      <c r="B29" s="5" t="s">
        <v>413</v>
      </c>
      <c r="C29" s="11">
        <v>24509</v>
      </c>
      <c r="D29" s="11">
        <v>69.389309999999995</v>
      </c>
      <c r="E29" s="11">
        <v>4.9117360000000003</v>
      </c>
    </row>
    <row r="30" spans="1:5" ht="13.5" x14ac:dyDescent="0.25">
      <c r="A30" s="6" t="s">
        <v>109</v>
      </c>
      <c r="B30" s="5" t="s">
        <v>413</v>
      </c>
      <c r="C30" s="12">
        <v>24538</v>
      </c>
      <c r="D30" s="12">
        <v>69.158140000000003</v>
      </c>
      <c r="E30" s="12">
        <v>5.2477119999999999</v>
      </c>
    </row>
    <row r="31" spans="1:5" ht="13.5" x14ac:dyDescent="0.25">
      <c r="A31" s="6" t="s">
        <v>111</v>
      </c>
      <c r="B31" s="5" t="s">
        <v>413</v>
      </c>
      <c r="C31" s="11">
        <v>24696</v>
      </c>
      <c r="D31" s="11">
        <v>69.292929999999998</v>
      </c>
      <c r="E31" s="11">
        <v>5.157648</v>
      </c>
    </row>
    <row r="32" spans="1:5" ht="13.5" x14ac:dyDescent="0.25">
      <c r="A32" s="6" t="s">
        <v>113</v>
      </c>
      <c r="B32" s="5" t="s">
        <v>413</v>
      </c>
      <c r="C32" s="12">
        <v>25080</v>
      </c>
      <c r="D32" s="12">
        <v>69.948400000000007</v>
      </c>
      <c r="E32" s="12">
        <v>4.6895189999999998</v>
      </c>
    </row>
    <row r="33" spans="1:5" ht="13.5" x14ac:dyDescent="0.25">
      <c r="A33" s="6" t="s">
        <v>115</v>
      </c>
      <c r="B33" s="5" t="s">
        <v>413</v>
      </c>
      <c r="C33" s="11">
        <v>25004</v>
      </c>
      <c r="D33" s="11">
        <v>69.303470000000004</v>
      </c>
      <c r="E33" s="11">
        <v>5.7057739999999999</v>
      </c>
    </row>
    <row r="34" spans="1:5" ht="13.5" x14ac:dyDescent="0.25">
      <c r="A34" s="6" t="s">
        <v>117</v>
      </c>
      <c r="B34" s="5" t="s">
        <v>413</v>
      </c>
      <c r="C34" s="12">
        <v>24011</v>
      </c>
      <c r="D34" s="12">
        <v>66.186120000000003</v>
      </c>
      <c r="E34" s="12">
        <v>9.0699079999999999</v>
      </c>
    </row>
    <row r="35" spans="1:5" ht="13.5" x14ac:dyDescent="0.25">
      <c r="A35" s="6" t="s">
        <v>119</v>
      </c>
      <c r="B35" s="5" t="s">
        <v>413</v>
      </c>
      <c r="C35" s="11">
        <v>23584</v>
      </c>
      <c r="D35" s="11">
        <v>64.68459</v>
      </c>
      <c r="E35" s="11">
        <v>10.51074</v>
      </c>
    </row>
    <row r="36" spans="1:5" ht="13.5" x14ac:dyDescent="0.25">
      <c r="A36" s="6" t="s">
        <v>122</v>
      </c>
      <c r="B36" s="5" t="s">
        <v>413</v>
      </c>
      <c r="C36" s="12">
        <v>23304</v>
      </c>
      <c r="D36" s="12">
        <v>63.43468</v>
      </c>
      <c r="E36" s="12">
        <v>11.351190000000001</v>
      </c>
    </row>
    <row r="37" spans="1:5" ht="13.5" x14ac:dyDescent="0.25">
      <c r="A37" s="6" t="s">
        <v>128</v>
      </c>
      <c r="B37" s="5" t="s">
        <v>413</v>
      </c>
      <c r="C37" s="11">
        <v>23854</v>
      </c>
      <c r="D37" s="11">
        <v>64.40934</v>
      </c>
      <c r="E37" s="11">
        <v>11.87987</v>
      </c>
    </row>
    <row r="38" spans="1:5" ht="13.5" x14ac:dyDescent="0.25">
      <c r="A38" s="6" t="s">
        <v>131</v>
      </c>
      <c r="B38" s="5" t="s">
        <v>413</v>
      </c>
      <c r="C38" s="12">
        <v>24250</v>
      </c>
      <c r="D38" s="12">
        <v>65.358599999999996</v>
      </c>
      <c r="E38" s="12">
        <v>11.321580000000001</v>
      </c>
    </row>
    <row r="39" spans="1:5" ht="13.5" x14ac:dyDescent="0.25">
      <c r="A39" s="6" t="s">
        <v>134</v>
      </c>
      <c r="B39" s="5" t="s">
        <v>413</v>
      </c>
      <c r="C39" s="11">
        <v>24380</v>
      </c>
      <c r="D39" s="11">
        <v>65.541160000000005</v>
      </c>
      <c r="E39" s="11">
        <v>10.780939999999999</v>
      </c>
    </row>
    <row r="40" spans="1:5" ht="13.5" x14ac:dyDescent="0.25">
      <c r="A40" s="6" t="s">
        <v>137</v>
      </c>
      <c r="B40" s="5" t="s">
        <v>413</v>
      </c>
      <c r="C40" s="12">
        <v>24754</v>
      </c>
      <c r="D40" s="12">
        <v>66.428730000000002</v>
      </c>
      <c r="E40" s="12">
        <v>10.847799999999999</v>
      </c>
    </row>
    <row r="41" spans="1:5" ht="13.5" x14ac:dyDescent="0.25">
      <c r="A41" s="6" t="s">
        <v>140</v>
      </c>
      <c r="B41" s="5" t="s">
        <v>413</v>
      </c>
      <c r="C41" s="11">
        <v>25708</v>
      </c>
      <c r="D41" s="11">
        <v>68.92595</v>
      </c>
      <c r="E41" s="11">
        <v>8.8142440000000004</v>
      </c>
    </row>
    <row r="42" spans="1:5" ht="13.5" x14ac:dyDescent="0.25">
      <c r="A42" s="6" t="s">
        <v>142</v>
      </c>
      <c r="B42" s="5" t="s">
        <v>413</v>
      </c>
      <c r="C42" s="12">
        <v>26549</v>
      </c>
      <c r="D42" s="12">
        <v>71.136889999999994</v>
      </c>
      <c r="E42" s="12">
        <v>7.2491620000000001</v>
      </c>
    </row>
    <row r="43" spans="1:5" ht="13.5" x14ac:dyDescent="0.25">
      <c r="A43" s="6" t="s">
        <v>145</v>
      </c>
      <c r="B43" s="5" t="s">
        <v>413</v>
      </c>
      <c r="C43" s="11">
        <v>26818</v>
      </c>
      <c r="D43" s="11">
        <v>71.788420000000002</v>
      </c>
      <c r="E43" s="11">
        <v>6.856071</v>
      </c>
    </row>
    <row r="44" spans="1:5" ht="13.5" x14ac:dyDescent="0.25">
      <c r="A44" s="6" t="s">
        <v>148</v>
      </c>
      <c r="B44" s="5" t="s">
        <v>413</v>
      </c>
      <c r="C44" s="12">
        <v>26058</v>
      </c>
      <c r="D44" s="12">
        <v>69.729730000000004</v>
      </c>
      <c r="E44" s="12">
        <v>8.4045129999999997</v>
      </c>
    </row>
    <row r="45" spans="1:5" ht="13.5" x14ac:dyDescent="0.25">
      <c r="A45" s="6" t="s">
        <v>151</v>
      </c>
      <c r="B45" s="5" t="s">
        <v>413</v>
      </c>
      <c r="C45" s="11">
        <v>25435</v>
      </c>
      <c r="D45" s="11">
        <v>68.122770000000003</v>
      </c>
      <c r="E45" s="11">
        <v>9.6992930000000008</v>
      </c>
    </row>
    <row r="46" spans="1:5" ht="13.5" x14ac:dyDescent="0.25">
      <c r="A46" s="6" t="s">
        <v>154</v>
      </c>
      <c r="B46" s="5" t="s">
        <v>413</v>
      </c>
      <c r="C46" s="12">
        <v>25088</v>
      </c>
      <c r="D46" s="12">
        <v>67.198800000000006</v>
      </c>
      <c r="E46" s="12">
        <v>10.32634</v>
      </c>
    </row>
    <row r="47" spans="1:5" ht="13.5" x14ac:dyDescent="0.25">
      <c r="A47" s="6" t="s">
        <v>156</v>
      </c>
      <c r="B47" s="5" t="s">
        <v>413</v>
      </c>
      <c r="C47" s="11">
        <v>25253</v>
      </c>
      <c r="D47" s="11">
        <v>67.494320000000002</v>
      </c>
      <c r="E47" s="11">
        <v>9.6105660000000004</v>
      </c>
    </row>
    <row r="48" spans="1:5" ht="13.5" x14ac:dyDescent="0.25">
      <c r="A48" s="6" t="s">
        <v>158</v>
      </c>
      <c r="B48" s="5" t="s">
        <v>413</v>
      </c>
      <c r="C48" s="12">
        <v>25489</v>
      </c>
      <c r="D48" s="12">
        <v>67.901859999999999</v>
      </c>
      <c r="E48" s="12">
        <v>8.6252010000000006</v>
      </c>
    </row>
    <row r="49" spans="1:5" ht="13.5" x14ac:dyDescent="0.25">
      <c r="A49" s="6" t="s">
        <v>160</v>
      </c>
      <c r="B49" s="5" t="s">
        <v>413</v>
      </c>
      <c r="C49" s="11">
        <v>25727</v>
      </c>
      <c r="D49" s="11">
        <v>68.315669999999997</v>
      </c>
      <c r="E49" s="11">
        <v>8.1441020000000002</v>
      </c>
    </row>
    <row r="50" spans="1:5" ht="13.5" x14ac:dyDescent="0.25">
      <c r="A50" s="6" t="s">
        <v>162</v>
      </c>
      <c r="B50" s="5" t="s">
        <v>413</v>
      </c>
      <c r="C50" s="12">
        <v>26155</v>
      </c>
      <c r="D50" s="12">
        <v>69.235249999999994</v>
      </c>
      <c r="E50" s="12">
        <v>7.0542660000000001</v>
      </c>
    </row>
    <row r="51" spans="1:5" ht="13.5" x14ac:dyDescent="0.25">
      <c r="A51" s="6" t="s">
        <v>164</v>
      </c>
      <c r="B51" s="5" t="s">
        <v>413</v>
      </c>
      <c r="C51" s="11">
        <v>26395</v>
      </c>
      <c r="D51" s="11">
        <v>69.616249999999994</v>
      </c>
      <c r="E51" s="11">
        <v>6.1275300000000001</v>
      </c>
    </row>
    <row r="52" spans="1:5" ht="13.5" x14ac:dyDescent="0.25">
      <c r="A52" s="6" t="s">
        <v>166</v>
      </c>
      <c r="B52" s="5" t="s">
        <v>413</v>
      </c>
      <c r="C52" s="12">
        <v>26691</v>
      </c>
      <c r="D52" s="12">
        <v>70.012860000000003</v>
      </c>
      <c r="E52" s="12">
        <v>5.9778779999999996</v>
      </c>
    </row>
    <row r="53" spans="1:5" ht="13.5" x14ac:dyDescent="0.25">
      <c r="A53" s="6" t="s">
        <v>168</v>
      </c>
      <c r="B53" s="5" t="s">
        <v>413</v>
      </c>
      <c r="C53" s="11">
        <v>27058</v>
      </c>
      <c r="D53" s="11">
        <v>70.50761</v>
      </c>
      <c r="E53" s="11">
        <v>5.4973450000000001</v>
      </c>
    </row>
    <row r="54" spans="1:5" ht="13.5" x14ac:dyDescent="0.25">
      <c r="A54" s="6" t="s">
        <v>170</v>
      </c>
      <c r="B54" s="5" t="s">
        <v>413</v>
      </c>
      <c r="C54" s="12">
        <v>27316</v>
      </c>
      <c r="D54" s="12">
        <v>70.704560000000001</v>
      </c>
      <c r="E54" s="12">
        <v>4.7625690000000001</v>
      </c>
    </row>
    <row r="55" spans="1:5" ht="13.5" x14ac:dyDescent="0.25">
      <c r="A55" s="6" t="s">
        <v>172</v>
      </c>
      <c r="B55" s="5" t="s">
        <v>413</v>
      </c>
      <c r="C55" s="11">
        <v>27472</v>
      </c>
      <c r="D55" s="11">
        <v>71.279480000000007</v>
      </c>
      <c r="E55" s="11">
        <v>5.0889620000000004</v>
      </c>
    </row>
    <row r="56" spans="1:5" ht="13.5" x14ac:dyDescent="0.25">
      <c r="A56" s="6" t="s">
        <v>174</v>
      </c>
      <c r="B56" s="5" t="s">
        <v>413</v>
      </c>
      <c r="C56" s="12">
        <v>28035.18</v>
      </c>
      <c r="D56" s="12">
        <v>72.272729999999996</v>
      </c>
      <c r="E56" s="12">
        <v>4.8236369999999997</v>
      </c>
    </row>
    <row r="57" spans="1:5" ht="13.5" x14ac:dyDescent="0.25">
      <c r="A57" s="6" t="s">
        <v>176</v>
      </c>
      <c r="B57" s="5" t="s">
        <v>413</v>
      </c>
      <c r="C57" s="11">
        <v>28238.94</v>
      </c>
      <c r="D57" s="11">
        <v>72.278720000000007</v>
      </c>
      <c r="E57" s="11">
        <v>4.7034919999999998</v>
      </c>
    </row>
    <row r="58" spans="1:5" ht="13.5" x14ac:dyDescent="0.25">
      <c r="A58" s="6" t="s">
        <v>178</v>
      </c>
      <c r="B58" s="5" t="s">
        <v>413</v>
      </c>
      <c r="C58" s="12">
        <v>28572.799999999999</v>
      </c>
      <c r="D58" s="12">
        <v>72.365219999999994</v>
      </c>
      <c r="E58" s="12">
        <v>4.6635260000000001</v>
      </c>
    </row>
    <row r="59" spans="1:5" ht="13.5" x14ac:dyDescent="0.25">
      <c r="A59" s="6" t="s">
        <v>180</v>
      </c>
      <c r="B59" s="5" t="s">
        <v>413</v>
      </c>
      <c r="C59" s="11">
        <v>28891.85</v>
      </c>
      <c r="D59" s="11">
        <v>72.41216</v>
      </c>
      <c r="E59" s="11">
        <v>5.3976059999999997</v>
      </c>
    </row>
    <row r="60" spans="1:5" ht="13.5" x14ac:dyDescent="0.25">
      <c r="A60" s="6" t="s">
        <v>182</v>
      </c>
      <c r="B60" s="5" t="s">
        <v>413</v>
      </c>
      <c r="C60" s="12">
        <v>29106.18</v>
      </c>
      <c r="D60" s="12">
        <v>72.199169999999995</v>
      </c>
      <c r="E60" s="12">
        <v>5.2819609999999999</v>
      </c>
    </row>
    <row r="61" spans="1:5" ht="13.5" x14ac:dyDescent="0.25">
      <c r="A61" s="6" t="s">
        <v>184</v>
      </c>
      <c r="B61" s="5" t="s">
        <v>413</v>
      </c>
      <c r="C61" s="11">
        <v>29469.84</v>
      </c>
      <c r="D61" s="11">
        <v>72.65204</v>
      </c>
      <c r="E61" s="11">
        <v>5.2897249999999998</v>
      </c>
    </row>
    <row r="62" spans="1:5" ht="13.5" x14ac:dyDescent="0.25">
      <c r="A62" s="6" t="s">
        <v>186</v>
      </c>
      <c r="B62" s="5" t="s">
        <v>413</v>
      </c>
      <c r="C62" s="12">
        <v>28854.89</v>
      </c>
      <c r="D62" s="12">
        <v>70.746570000000006</v>
      </c>
      <c r="E62" s="12">
        <v>7.7168159999999997</v>
      </c>
    </row>
    <row r="63" spans="1:5" ht="13.5" x14ac:dyDescent="0.25">
      <c r="A63" s="6" t="s">
        <v>188</v>
      </c>
      <c r="B63" s="5" t="s">
        <v>413</v>
      </c>
      <c r="C63" s="11">
        <v>28943.87</v>
      </c>
      <c r="D63" s="11">
        <v>70.548289999999994</v>
      </c>
      <c r="E63" s="11">
        <v>7.8055899999999996</v>
      </c>
    </row>
    <row r="64" spans="1:5" ht="13.5" x14ac:dyDescent="0.25">
      <c r="A64" s="6" t="s">
        <v>190</v>
      </c>
      <c r="B64" s="5" t="s">
        <v>413</v>
      </c>
      <c r="C64" s="12">
        <v>29227.200000000001</v>
      </c>
      <c r="D64" s="12">
        <v>70.764920000000004</v>
      </c>
      <c r="E64" s="12">
        <v>7.8821430000000001</v>
      </c>
    </row>
    <row r="65" spans="1:5" ht="13.5" x14ac:dyDescent="0.25">
      <c r="A65" s="6" t="s">
        <v>192</v>
      </c>
      <c r="B65" s="5" t="s">
        <v>413</v>
      </c>
      <c r="C65" s="11">
        <v>29438.880000000001</v>
      </c>
      <c r="D65" s="11">
        <v>71.298069999999996</v>
      </c>
      <c r="E65" s="11">
        <v>7.9480709999999997</v>
      </c>
    </row>
    <row r="66" spans="1:5" ht="13.5" x14ac:dyDescent="0.25">
      <c r="A66" s="6" t="s">
        <v>194</v>
      </c>
      <c r="B66" s="5" t="s">
        <v>413</v>
      </c>
      <c r="C66" s="12">
        <v>29724.880000000001</v>
      </c>
      <c r="D66" s="12">
        <v>72.02131</v>
      </c>
      <c r="E66" s="12">
        <v>7.7139620000000004</v>
      </c>
    </row>
    <row r="67" spans="1:5" ht="13.5" x14ac:dyDescent="0.25">
      <c r="A67" s="6" t="s">
        <v>196</v>
      </c>
      <c r="B67" s="5" t="s">
        <v>413</v>
      </c>
      <c r="C67" s="11">
        <v>30482.35</v>
      </c>
      <c r="D67" s="11">
        <v>73.765060000000005</v>
      </c>
      <c r="E67" s="11">
        <v>6.2467629999999996</v>
      </c>
    </row>
    <row r="68" spans="1:5" ht="13.5" x14ac:dyDescent="0.25">
      <c r="A68" s="6" t="s">
        <v>198</v>
      </c>
      <c r="B68" s="5" t="s">
        <v>413</v>
      </c>
      <c r="C68" s="12">
        <v>30815.03</v>
      </c>
      <c r="D68" s="12" t="s">
        <v>427</v>
      </c>
      <c r="E68" s="12">
        <v>5.561687</v>
      </c>
    </row>
    <row r="69" spans="1:5" x14ac:dyDescent="0.2">
      <c r="A69" s="9" t="s">
        <v>453</v>
      </c>
    </row>
    <row r="70" spans="1:5" x14ac:dyDescent="0.2">
      <c r="A70" s="90" t="s">
        <v>454</v>
      </c>
    </row>
    <row r="71" spans="1:5" x14ac:dyDescent="0.2">
      <c r="A71" s="91" t="s">
        <v>455</v>
      </c>
      <c r="B71" s="90" t="s">
        <v>456</v>
      </c>
    </row>
  </sheetData>
  <mergeCells count="8">
    <mergeCell ref="A6:B6"/>
    <mergeCell ref="A7:B7"/>
    <mergeCell ref="A3:B3"/>
    <mergeCell ref="C3:E3"/>
    <mergeCell ref="A4:B4"/>
    <mergeCell ref="C4:E4"/>
    <mergeCell ref="A5:B5"/>
    <mergeCell ref="C5:E5"/>
  </mergeCells>
  <hyperlinks>
    <hyperlink ref="A2" r:id="rId1" display="http://stats.oecd.org/OECDStat_Metadata/ShowMetadata.ashx?Dataset=ALFS_POP_LABOUR&amp;ShowOnWeb=true&amp;Lang=en"/>
    <hyperlink ref="C4" r:id="rId2" display="http://stats.oecd.org/OECDStat_Metadata/ShowMetadata.ashx?Dataset=ALFS_POP_LABOUR&amp;Coords=[LOCATION].[GBR]&amp;ShowOnWeb=true&amp;Lang=en"/>
    <hyperlink ref="A69" r:id="rId3" display="https://stats-1.oecd.org/index.aspx?DatasetCode=ALFS_POP_LABOUR"/>
  </hyperlinks>
  <pageMargins left="0.75" right="0.75" top="1" bottom="1" header="0.5" footer="0.5"/>
  <pageSetup orientation="portrait" horizontalDpi="0" verticalDpi="0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1"/>
  <sheetViews>
    <sheetView tabSelected="1" topLeftCell="K2" workbookViewId="0">
      <selection activeCell="X7" sqref="X7"/>
    </sheetView>
  </sheetViews>
  <sheetFormatPr defaultRowHeight="12.75" x14ac:dyDescent="0.2"/>
  <cols>
    <col min="1" max="1" width="27.42578125" customWidth="1"/>
    <col min="9" max="12" width="9.140625" style="14"/>
  </cols>
  <sheetData>
    <row r="1" spans="1:12" hidden="1" x14ac:dyDescent="0.2">
      <c r="A1" s="1" t="e">
        <f ca="1">DotStatQuery(#REF!)</f>
        <v>#NAME?</v>
      </c>
    </row>
    <row r="2" spans="1:12" ht="23.25" x14ac:dyDescent="0.2">
      <c r="A2" s="2" t="s">
        <v>444</v>
      </c>
    </row>
    <row r="3" spans="1:12" x14ac:dyDescent="0.2">
      <c r="A3" s="74" t="s">
        <v>445</v>
      </c>
      <c r="B3" s="148" t="s">
        <v>446</v>
      </c>
      <c r="C3" s="149"/>
      <c r="D3" s="150"/>
    </row>
    <row r="4" spans="1:12" x14ac:dyDescent="0.2">
      <c r="A4" s="74" t="s">
        <v>2</v>
      </c>
      <c r="B4" s="143" t="s">
        <v>3</v>
      </c>
      <c r="C4" s="144"/>
      <c r="D4" s="145"/>
    </row>
    <row r="5" spans="1:12" x14ac:dyDescent="0.2">
      <c r="A5" s="74" t="s">
        <v>4</v>
      </c>
      <c r="B5" s="148" t="s">
        <v>447</v>
      </c>
      <c r="C5" s="149"/>
      <c r="D5" s="150"/>
    </row>
    <row r="6" spans="1:12" ht="21" x14ac:dyDescent="0.2">
      <c r="A6" s="92" t="s">
        <v>407</v>
      </c>
      <c r="B6" s="3" t="s">
        <v>126</v>
      </c>
      <c r="C6" s="3" t="s">
        <v>457</v>
      </c>
      <c r="D6" s="3" t="s">
        <v>458</v>
      </c>
    </row>
    <row r="7" spans="1:12" ht="31.5" x14ac:dyDescent="0.2">
      <c r="A7" s="92" t="s">
        <v>8</v>
      </c>
      <c r="B7" s="3" t="s">
        <v>10</v>
      </c>
      <c r="C7" s="3" t="s">
        <v>451</v>
      </c>
      <c r="D7" s="3" t="s">
        <v>451</v>
      </c>
    </row>
    <row r="8" spans="1:12" ht="21" x14ac:dyDescent="0.25">
      <c r="A8" s="4" t="s">
        <v>452</v>
      </c>
      <c r="B8" s="5" t="s">
        <v>413</v>
      </c>
      <c r="C8" s="5" t="s">
        <v>413</v>
      </c>
      <c r="D8" s="5" t="s">
        <v>413</v>
      </c>
      <c r="G8" s="82" t="s">
        <v>20</v>
      </c>
      <c r="H8" s="82" t="s">
        <v>126</v>
      </c>
      <c r="I8" s="82" t="s">
        <v>20</v>
      </c>
      <c r="J8" s="82" t="s">
        <v>457</v>
      </c>
      <c r="K8" s="82" t="s">
        <v>20</v>
      </c>
      <c r="L8" s="82" t="s">
        <v>458</v>
      </c>
    </row>
    <row r="9" spans="1:12" x14ac:dyDescent="0.2">
      <c r="A9" s="6" t="s">
        <v>63</v>
      </c>
      <c r="B9" s="11">
        <v>23149</v>
      </c>
      <c r="C9" s="11">
        <v>69.099429999999998</v>
      </c>
      <c r="D9" s="11">
        <v>0.92021909999999996</v>
      </c>
      <c r="G9" s="93" t="s">
        <v>63</v>
      </c>
      <c r="H9" s="94">
        <v>23149</v>
      </c>
      <c r="I9" s="95" t="s">
        <v>63</v>
      </c>
      <c r="J9" s="96">
        <v>69.099429999999998</v>
      </c>
      <c r="K9" s="95" t="s">
        <v>63</v>
      </c>
      <c r="L9" s="96">
        <v>0.92021909999999996</v>
      </c>
    </row>
    <row r="10" spans="1:12" x14ac:dyDescent="0.2">
      <c r="A10" s="6" t="s">
        <v>65</v>
      </c>
      <c r="B10" s="12">
        <v>23237</v>
      </c>
      <c r="C10" s="12">
        <v>69.283519999999996</v>
      </c>
      <c r="D10" s="12">
        <v>1.1738189999999999</v>
      </c>
      <c r="G10" s="93" t="s">
        <v>65</v>
      </c>
      <c r="H10" s="97">
        <v>23237</v>
      </c>
      <c r="I10" s="95" t="s">
        <v>65</v>
      </c>
      <c r="J10" s="98">
        <v>69.283519999999996</v>
      </c>
      <c r="K10" s="95" t="s">
        <v>65</v>
      </c>
      <c r="L10" s="98">
        <v>1.1738189999999999</v>
      </c>
    </row>
    <row r="11" spans="1:12" x14ac:dyDescent="0.2">
      <c r="A11" s="6" t="s">
        <v>67</v>
      </c>
      <c r="B11" s="11">
        <v>23060</v>
      </c>
      <c r="C11" s="11">
        <v>68.575839999999999</v>
      </c>
      <c r="D11" s="11">
        <v>1.7301629999999999</v>
      </c>
      <c r="G11" s="93" t="s">
        <v>67</v>
      </c>
      <c r="H11" s="94">
        <v>23060</v>
      </c>
      <c r="I11" s="95" t="s">
        <v>67</v>
      </c>
      <c r="J11" s="96">
        <v>68.575839999999999</v>
      </c>
      <c r="K11" s="95" t="s">
        <v>67</v>
      </c>
      <c r="L11" s="96">
        <v>1.7301629999999999</v>
      </c>
    </row>
    <row r="12" spans="1:12" x14ac:dyDescent="0.2">
      <c r="A12" s="6" t="s">
        <v>69</v>
      </c>
      <c r="B12" s="12">
        <v>23187</v>
      </c>
      <c r="C12" s="12">
        <v>68.588419999999999</v>
      </c>
      <c r="D12" s="12">
        <v>1.7791330000000001</v>
      </c>
      <c r="G12" s="93" t="s">
        <v>69</v>
      </c>
      <c r="H12" s="97">
        <v>23187</v>
      </c>
      <c r="I12" s="95" t="s">
        <v>69</v>
      </c>
      <c r="J12" s="98">
        <v>68.588419999999999</v>
      </c>
      <c r="K12" s="95" t="s">
        <v>69</v>
      </c>
      <c r="L12" s="98">
        <v>1.7791330000000001</v>
      </c>
    </row>
    <row r="13" spans="1:12" x14ac:dyDescent="0.2">
      <c r="A13" s="6" t="s">
        <v>71</v>
      </c>
      <c r="B13" s="11">
        <v>23660</v>
      </c>
      <c r="C13" s="11">
        <v>69.563680000000005</v>
      </c>
      <c r="D13" s="11">
        <v>1.3591260000000001</v>
      </c>
      <c r="G13" s="93" t="s">
        <v>71</v>
      </c>
      <c r="H13" s="94">
        <v>23660</v>
      </c>
      <c r="I13" s="95" t="s">
        <v>71</v>
      </c>
      <c r="J13" s="96">
        <v>69.563680000000005</v>
      </c>
      <c r="K13" s="95" t="s">
        <v>71</v>
      </c>
      <c r="L13" s="96">
        <v>1.3591260000000001</v>
      </c>
    </row>
    <row r="14" spans="1:12" x14ac:dyDescent="0.2">
      <c r="A14" s="6" t="s">
        <v>76</v>
      </c>
      <c r="B14" s="12">
        <v>23978</v>
      </c>
      <c r="C14" s="12">
        <v>70.027159999999995</v>
      </c>
      <c r="D14" s="12">
        <v>1.182774</v>
      </c>
      <c r="G14" s="93" t="s">
        <v>76</v>
      </c>
      <c r="H14" s="97">
        <v>23978</v>
      </c>
      <c r="I14" s="95" t="s">
        <v>76</v>
      </c>
      <c r="J14" s="98">
        <v>70.027159999999995</v>
      </c>
      <c r="K14" s="95" t="s">
        <v>76</v>
      </c>
      <c r="L14" s="98">
        <v>1.182774</v>
      </c>
    </row>
    <row r="15" spans="1:12" x14ac:dyDescent="0.2">
      <c r="A15" s="6" t="s">
        <v>78</v>
      </c>
      <c r="B15" s="11">
        <v>24185</v>
      </c>
      <c r="C15" s="11">
        <v>69.793949999999995</v>
      </c>
      <c r="D15" s="11">
        <v>1.651011</v>
      </c>
      <c r="G15" s="93" t="s">
        <v>78</v>
      </c>
      <c r="H15" s="94">
        <v>24185</v>
      </c>
      <c r="I15" s="95" t="s">
        <v>78</v>
      </c>
      <c r="J15" s="96">
        <v>69.793949999999995</v>
      </c>
      <c r="K15" s="95" t="s">
        <v>78</v>
      </c>
      <c r="L15" s="96">
        <v>1.651011</v>
      </c>
    </row>
    <row r="16" spans="1:12" x14ac:dyDescent="0.2">
      <c r="A16" s="6" t="s">
        <v>80</v>
      </c>
      <c r="B16" s="12">
        <v>24230</v>
      </c>
      <c r="C16" s="12">
        <v>69.516570000000002</v>
      </c>
      <c r="D16" s="12">
        <v>2.0059849999999999</v>
      </c>
      <c r="G16" s="93" t="s">
        <v>80</v>
      </c>
      <c r="H16" s="97">
        <v>24230</v>
      </c>
      <c r="I16" s="95" t="s">
        <v>80</v>
      </c>
      <c r="J16" s="98">
        <v>69.516570000000002</v>
      </c>
      <c r="K16" s="95" t="s">
        <v>80</v>
      </c>
      <c r="L16" s="98">
        <v>2.0059849999999999</v>
      </c>
    </row>
    <row r="17" spans="1:12" x14ac:dyDescent="0.2">
      <c r="A17" s="6" t="s">
        <v>82</v>
      </c>
      <c r="B17" s="11">
        <v>24522</v>
      </c>
      <c r="C17" s="11">
        <v>70.102909999999994</v>
      </c>
      <c r="D17" s="11">
        <v>1.403241</v>
      </c>
      <c r="G17" s="93" t="s">
        <v>82</v>
      </c>
      <c r="H17" s="94">
        <v>24522</v>
      </c>
      <c r="I17" s="95" t="s">
        <v>82</v>
      </c>
      <c r="J17" s="96">
        <v>70.102909999999994</v>
      </c>
      <c r="K17" s="95" t="s">
        <v>82</v>
      </c>
      <c r="L17" s="96">
        <v>1.403241</v>
      </c>
    </row>
    <row r="18" spans="1:12" x14ac:dyDescent="0.2">
      <c r="A18" s="6" t="s">
        <v>84</v>
      </c>
      <c r="B18" s="12">
        <v>24776</v>
      </c>
      <c r="C18" s="12">
        <v>70.711799999999997</v>
      </c>
      <c r="D18" s="12">
        <v>1.192423</v>
      </c>
      <c r="G18" s="93" t="s">
        <v>84</v>
      </c>
      <c r="H18" s="97">
        <v>24776</v>
      </c>
      <c r="I18" s="95" t="s">
        <v>84</v>
      </c>
      <c r="J18" s="98">
        <v>70.711799999999997</v>
      </c>
      <c r="K18" s="95" t="s">
        <v>84</v>
      </c>
      <c r="L18" s="98">
        <v>1.192423</v>
      </c>
    </row>
    <row r="19" spans="1:12" x14ac:dyDescent="0.2">
      <c r="A19" s="6" t="s">
        <v>86</v>
      </c>
      <c r="B19" s="11">
        <v>24934</v>
      </c>
      <c r="C19" s="11">
        <v>71.045140000000004</v>
      </c>
      <c r="D19" s="11">
        <v>1.1144160000000001</v>
      </c>
      <c r="G19" s="93" t="s">
        <v>86</v>
      </c>
      <c r="H19" s="94">
        <v>24934</v>
      </c>
      <c r="I19" s="95" t="s">
        <v>86</v>
      </c>
      <c r="J19" s="96">
        <v>71.045140000000004</v>
      </c>
      <c r="K19" s="95" t="s">
        <v>86</v>
      </c>
      <c r="L19" s="96">
        <v>1.1144160000000001</v>
      </c>
    </row>
    <row r="20" spans="1:12" x14ac:dyDescent="0.2">
      <c r="A20" s="6" t="s">
        <v>88</v>
      </c>
      <c r="B20" s="12">
        <v>24570</v>
      </c>
      <c r="C20" s="12">
        <v>70.019949999999994</v>
      </c>
      <c r="D20" s="12">
        <v>2.0061420000000001</v>
      </c>
      <c r="G20" s="93" t="s">
        <v>88</v>
      </c>
      <c r="H20" s="97">
        <v>24570</v>
      </c>
      <c r="I20" s="95" t="s">
        <v>88</v>
      </c>
      <c r="J20" s="98">
        <v>70.019949999999994</v>
      </c>
      <c r="K20" s="95" t="s">
        <v>88</v>
      </c>
      <c r="L20" s="98">
        <v>2.0061420000000001</v>
      </c>
    </row>
    <row r="21" spans="1:12" x14ac:dyDescent="0.2">
      <c r="A21" s="6" t="s">
        <v>91</v>
      </c>
      <c r="B21" s="11">
        <v>24436</v>
      </c>
      <c r="C21" s="11">
        <v>69.729479999999995</v>
      </c>
      <c r="D21" s="11">
        <v>2.1699090000000001</v>
      </c>
      <c r="G21" s="93" t="s">
        <v>91</v>
      </c>
      <c r="H21" s="94">
        <v>24436</v>
      </c>
      <c r="I21" s="95" t="s">
        <v>91</v>
      </c>
      <c r="J21" s="96">
        <v>69.729479999999995</v>
      </c>
      <c r="K21" s="95" t="s">
        <v>91</v>
      </c>
      <c r="L21" s="96">
        <v>2.1699090000000001</v>
      </c>
    </row>
    <row r="22" spans="1:12" x14ac:dyDescent="0.2">
      <c r="A22" s="6" t="s">
        <v>93</v>
      </c>
      <c r="B22" s="12">
        <v>24478</v>
      </c>
      <c r="C22" s="12">
        <v>69.905190000000005</v>
      </c>
      <c r="D22" s="12">
        <v>2.0723319999999998</v>
      </c>
      <c r="G22" s="93" t="s">
        <v>93</v>
      </c>
      <c r="H22" s="97">
        <v>24478</v>
      </c>
      <c r="I22" s="95" t="s">
        <v>93</v>
      </c>
      <c r="J22" s="98">
        <v>69.905190000000005</v>
      </c>
      <c r="K22" s="95" t="s">
        <v>93</v>
      </c>
      <c r="L22" s="98">
        <v>2.0723319999999998</v>
      </c>
    </row>
    <row r="23" spans="1:12" x14ac:dyDescent="0.2">
      <c r="A23" s="6" t="s">
        <v>95</v>
      </c>
      <c r="B23" s="11">
        <v>24381</v>
      </c>
      <c r="C23" s="11">
        <v>69.707800000000006</v>
      </c>
      <c r="D23" s="11">
        <v>2.225698</v>
      </c>
      <c r="G23" s="93" t="s">
        <v>95</v>
      </c>
      <c r="H23" s="94">
        <v>24381</v>
      </c>
      <c r="I23" s="95" t="s">
        <v>95</v>
      </c>
      <c r="J23" s="96">
        <v>69.707800000000006</v>
      </c>
      <c r="K23" s="95" t="s">
        <v>95</v>
      </c>
      <c r="L23" s="96">
        <v>2.225698</v>
      </c>
    </row>
    <row r="24" spans="1:12" x14ac:dyDescent="0.2">
      <c r="A24" s="6" t="s">
        <v>97</v>
      </c>
      <c r="B24" s="12">
        <v>24165</v>
      </c>
      <c r="C24" s="12">
        <v>68.946330000000003</v>
      </c>
      <c r="D24" s="12">
        <v>2.799566</v>
      </c>
      <c r="G24" s="93" t="s">
        <v>97</v>
      </c>
      <c r="H24" s="97">
        <v>24165</v>
      </c>
      <c r="I24" s="95" t="s">
        <v>97</v>
      </c>
      <c r="J24" s="98">
        <v>68.946330000000003</v>
      </c>
      <c r="K24" s="95" t="s">
        <v>97</v>
      </c>
      <c r="L24" s="98">
        <v>2.799566</v>
      </c>
    </row>
    <row r="25" spans="1:12" x14ac:dyDescent="0.2">
      <c r="A25" s="6" t="s">
        <v>99</v>
      </c>
      <c r="B25" s="11">
        <v>24139</v>
      </c>
      <c r="C25" s="11">
        <v>68.830910000000003</v>
      </c>
      <c r="D25" s="11">
        <v>3.122366</v>
      </c>
      <c r="G25" s="93" t="s">
        <v>99</v>
      </c>
      <c r="H25" s="94">
        <v>24139</v>
      </c>
      <c r="I25" s="95" t="s">
        <v>99</v>
      </c>
      <c r="J25" s="96">
        <v>68.830910000000003</v>
      </c>
      <c r="K25" s="95" t="s">
        <v>99</v>
      </c>
      <c r="L25" s="96">
        <v>3.122366</v>
      </c>
    </row>
    <row r="26" spans="1:12" x14ac:dyDescent="0.2">
      <c r="A26" s="6" t="s">
        <v>101</v>
      </c>
      <c r="B26" s="12">
        <v>24715</v>
      </c>
      <c r="C26" s="12">
        <v>70.393050000000002</v>
      </c>
      <c r="D26" s="12">
        <v>2.2040199999999999</v>
      </c>
      <c r="G26" s="93" t="s">
        <v>101</v>
      </c>
      <c r="H26" s="97">
        <v>24715</v>
      </c>
      <c r="I26" s="95" t="s">
        <v>101</v>
      </c>
      <c r="J26" s="98">
        <v>70.393050000000002</v>
      </c>
      <c r="K26" s="95" t="s">
        <v>101</v>
      </c>
      <c r="L26" s="98">
        <v>2.2040199999999999</v>
      </c>
    </row>
    <row r="27" spans="1:12" x14ac:dyDescent="0.2">
      <c r="A27" s="6" t="s">
        <v>103</v>
      </c>
      <c r="B27" s="11">
        <v>24803</v>
      </c>
      <c r="C27" s="11">
        <v>70.60548</v>
      </c>
      <c r="D27" s="11">
        <v>2.084403</v>
      </c>
      <c r="G27" s="93" t="s">
        <v>103</v>
      </c>
      <c r="H27" s="94">
        <v>24803</v>
      </c>
      <c r="I27" s="95" t="s">
        <v>103</v>
      </c>
      <c r="J27" s="96">
        <v>70.60548</v>
      </c>
      <c r="K27" s="95" t="s">
        <v>103</v>
      </c>
      <c r="L27" s="96">
        <v>2.084403</v>
      </c>
    </row>
    <row r="28" spans="1:12" x14ac:dyDescent="0.2">
      <c r="A28" s="6" t="s">
        <v>105</v>
      </c>
      <c r="B28" s="12">
        <v>24719</v>
      </c>
      <c r="C28" s="12">
        <v>70.250370000000004</v>
      </c>
      <c r="D28" s="12">
        <v>3.2789450000000002</v>
      </c>
      <c r="G28" s="93" t="s">
        <v>105</v>
      </c>
      <c r="H28" s="97">
        <v>24719</v>
      </c>
      <c r="I28" s="95" t="s">
        <v>105</v>
      </c>
      <c r="J28" s="98">
        <v>70.250370000000004</v>
      </c>
      <c r="K28" s="95" t="s">
        <v>105</v>
      </c>
      <c r="L28" s="98">
        <v>3.2789450000000002</v>
      </c>
    </row>
    <row r="29" spans="1:12" x14ac:dyDescent="0.2">
      <c r="A29" s="6" t="s">
        <v>107</v>
      </c>
      <c r="B29" s="11">
        <v>24509</v>
      </c>
      <c r="C29" s="11">
        <v>69.389309999999995</v>
      </c>
      <c r="D29" s="11">
        <v>4.9117360000000003</v>
      </c>
      <c r="G29" s="93" t="s">
        <v>107</v>
      </c>
      <c r="H29" s="94">
        <v>24509</v>
      </c>
      <c r="I29" s="95" t="s">
        <v>107</v>
      </c>
      <c r="J29" s="96">
        <v>69.389309999999995</v>
      </c>
      <c r="K29" s="95" t="s">
        <v>107</v>
      </c>
      <c r="L29" s="96">
        <v>4.9117360000000003</v>
      </c>
    </row>
    <row r="30" spans="1:12" x14ac:dyDescent="0.2">
      <c r="A30" s="6" t="s">
        <v>109</v>
      </c>
      <c r="B30" s="12">
        <v>24538</v>
      </c>
      <c r="C30" s="12">
        <v>69.158140000000003</v>
      </c>
      <c r="D30" s="12">
        <v>5.2477119999999999</v>
      </c>
      <c r="G30" s="93" t="s">
        <v>109</v>
      </c>
      <c r="H30" s="97">
        <v>24538</v>
      </c>
      <c r="I30" s="95" t="s">
        <v>109</v>
      </c>
      <c r="J30" s="98">
        <v>69.158140000000003</v>
      </c>
      <c r="K30" s="95" t="s">
        <v>109</v>
      </c>
      <c r="L30" s="98">
        <v>5.2477119999999999</v>
      </c>
    </row>
    <row r="31" spans="1:12" x14ac:dyDescent="0.2">
      <c r="A31" s="6" t="s">
        <v>111</v>
      </c>
      <c r="B31" s="11">
        <v>24696</v>
      </c>
      <c r="C31" s="11">
        <v>69.292929999999998</v>
      </c>
      <c r="D31" s="11">
        <v>5.157648</v>
      </c>
      <c r="G31" s="93" t="s">
        <v>111</v>
      </c>
      <c r="H31" s="94">
        <v>24696</v>
      </c>
      <c r="I31" s="95" t="s">
        <v>111</v>
      </c>
      <c r="J31" s="96">
        <v>69.292929999999998</v>
      </c>
      <c r="K31" s="95" t="s">
        <v>111</v>
      </c>
      <c r="L31" s="96">
        <v>5.157648</v>
      </c>
    </row>
    <row r="32" spans="1:12" x14ac:dyDescent="0.2">
      <c r="A32" s="6" t="s">
        <v>113</v>
      </c>
      <c r="B32" s="12">
        <v>25080</v>
      </c>
      <c r="C32" s="12">
        <v>69.948400000000007</v>
      </c>
      <c r="D32" s="12">
        <v>4.6895189999999998</v>
      </c>
      <c r="G32" s="93" t="s">
        <v>113</v>
      </c>
      <c r="H32" s="97">
        <v>25080</v>
      </c>
      <c r="I32" s="95" t="s">
        <v>113</v>
      </c>
      <c r="J32" s="98">
        <v>69.948400000000007</v>
      </c>
      <c r="K32" s="95" t="s">
        <v>113</v>
      </c>
      <c r="L32" s="98">
        <v>4.6895189999999998</v>
      </c>
    </row>
    <row r="33" spans="1:12" x14ac:dyDescent="0.2">
      <c r="A33" s="6" t="s">
        <v>115</v>
      </c>
      <c r="B33" s="11">
        <v>25004</v>
      </c>
      <c r="C33" s="11">
        <v>69.303470000000004</v>
      </c>
      <c r="D33" s="11">
        <v>5.7057739999999999</v>
      </c>
      <c r="G33" s="93" t="s">
        <v>115</v>
      </c>
      <c r="H33" s="94">
        <v>25004</v>
      </c>
      <c r="I33" s="95" t="s">
        <v>115</v>
      </c>
      <c r="J33" s="96">
        <v>69.303470000000004</v>
      </c>
      <c r="K33" s="95" t="s">
        <v>115</v>
      </c>
      <c r="L33" s="96">
        <v>5.7057739999999999</v>
      </c>
    </row>
    <row r="34" spans="1:12" x14ac:dyDescent="0.2">
      <c r="A34" s="6" t="s">
        <v>117</v>
      </c>
      <c r="B34" s="12">
        <v>24011</v>
      </c>
      <c r="C34" s="12">
        <v>66.186120000000003</v>
      </c>
      <c r="D34" s="12">
        <v>9.0699079999999999</v>
      </c>
      <c r="G34" s="93" t="s">
        <v>117</v>
      </c>
      <c r="H34" s="97">
        <v>24011</v>
      </c>
      <c r="I34" s="95" t="s">
        <v>117</v>
      </c>
      <c r="J34" s="98">
        <v>66.186120000000003</v>
      </c>
      <c r="K34" s="95" t="s">
        <v>117</v>
      </c>
      <c r="L34" s="98">
        <v>9.0699079999999999</v>
      </c>
    </row>
    <row r="35" spans="1:12" x14ac:dyDescent="0.2">
      <c r="A35" s="6" t="s">
        <v>119</v>
      </c>
      <c r="B35" s="11">
        <v>23584</v>
      </c>
      <c r="C35" s="11">
        <v>64.68459</v>
      </c>
      <c r="D35" s="11">
        <v>10.51074</v>
      </c>
      <c r="G35" s="93" t="s">
        <v>119</v>
      </c>
      <c r="H35" s="94">
        <v>23584</v>
      </c>
      <c r="I35" s="95" t="s">
        <v>119</v>
      </c>
      <c r="J35" s="96">
        <v>64.68459</v>
      </c>
      <c r="K35" s="95" t="s">
        <v>119</v>
      </c>
      <c r="L35" s="96">
        <v>10.51074</v>
      </c>
    </row>
    <row r="36" spans="1:12" x14ac:dyDescent="0.2">
      <c r="A36" s="6" t="s">
        <v>122</v>
      </c>
      <c r="B36" s="12">
        <v>23304</v>
      </c>
      <c r="C36" s="12">
        <v>63.43468</v>
      </c>
      <c r="D36" s="12">
        <v>11.351190000000001</v>
      </c>
      <c r="G36" s="93" t="s">
        <v>122</v>
      </c>
      <c r="H36" s="97">
        <v>23304</v>
      </c>
      <c r="I36" s="95" t="s">
        <v>122</v>
      </c>
      <c r="J36" s="98">
        <v>63.43468</v>
      </c>
      <c r="K36" s="95" t="s">
        <v>122</v>
      </c>
      <c r="L36" s="98">
        <v>11.351190000000001</v>
      </c>
    </row>
    <row r="37" spans="1:12" x14ac:dyDescent="0.2">
      <c r="A37" s="6" t="s">
        <v>128</v>
      </c>
      <c r="B37" s="11">
        <v>23854</v>
      </c>
      <c r="C37" s="11">
        <v>64.40934</v>
      </c>
      <c r="D37" s="11">
        <v>11.87987</v>
      </c>
      <c r="G37" s="93" t="s">
        <v>128</v>
      </c>
      <c r="H37" s="94">
        <v>23854</v>
      </c>
      <c r="I37" s="95" t="s">
        <v>128</v>
      </c>
      <c r="J37" s="96">
        <v>64.40934</v>
      </c>
      <c r="K37" s="95" t="s">
        <v>128</v>
      </c>
      <c r="L37" s="96">
        <v>11.87987</v>
      </c>
    </row>
    <row r="38" spans="1:12" x14ac:dyDescent="0.2">
      <c r="A38" s="6" t="s">
        <v>131</v>
      </c>
      <c r="B38" s="12">
        <v>24250</v>
      </c>
      <c r="C38" s="12">
        <v>65.358599999999996</v>
      </c>
      <c r="D38" s="12">
        <v>11.321580000000001</v>
      </c>
      <c r="G38" s="93" t="s">
        <v>131</v>
      </c>
      <c r="H38" s="97">
        <v>24250</v>
      </c>
      <c r="I38" s="95" t="s">
        <v>131</v>
      </c>
      <c r="J38" s="98">
        <v>65.358599999999996</v>
      </c>
      <c r="K38" s="95" t="s">
        <v>131</v>
      </c>
      <c r="L38" s="98">
        <v>11.321580000000001</v>
      </c>
    </row>
    <row r="39" spans="1:12" x14ac:dyDescent="0.2">
      <c r="A39" s="6" t="s">
        <v>134</v>
      </c>
      <c r="B39" s="11">
        <v>24380</v>
      </c>
      <c r="C39" s="11">
        <v>65.541160000000005</v>
      </c>
      <c r="D39" s="11">
        <v>10.780939999999999</v>
      </c>
      <c r="G39" s="93" t="s">
        <v>134</v>
      </c>
      <c r="H39" s="94">
        <v>24380</v>
      </c>
      <c r="I39" s="95" t="s">
        <v>134</v>
      </c>
      <c r="J39" s="96">
        <v>65.541160000000005</v>
      </c>
      <c r="K39" s="95" t="s">
        <v>134</v>
      </c>
      <c r="L39" s="96">
        <v>10.780939999999999</v>
      </c>
    </row>
    <row r="40" spans="1:12" x14ac:dyDescent="0.2">
      <c r="A40" s="6" t="s">
        <v>137</v>
      </c>
      <c r="B40" s="12">
        <v>24754</v>
      </c>
      <c r="C40" s="12">
        <v>66.428730000000002</v>
      </c>
      <c r="D40" s="12">
        <v>10.847799999999999</v>
      </c>
      <c r="G40" s="93" t="s">
        <v>137</v>
      </c>
      <c r="H40" s="97">
        <v>24754</v>
      </c>
      <c r="I40" s="95" t="s">
        <v>137</v>
      </c>
      <c r="J40" s="98">
        <v>66.428730000000002</v>
      </c>
      <c r="K40" s="95" t="s">
        <v>137</v>
      </c>
      <c r="L40" s="98">
        <v>10.847799999999999</v>
      </c>
    </row>
    <row r="41" spans="1:12" x14ac:dyDescent="0.2">
      <c r="A41" s="6" t="s">
        <v>140</v>
      </c>
      <c r="B41" s="11">
        <v>25708</v>
      </c>
      <c r="C41" s="11">
        <v>68.92595</v>
      </c>
      <c r="D41" s="11">
        <v>8.8142440000000004</v>
      </c>
      <c r="G41" s="93" t="s">
        <v>140</v>
      </c>
      <c r="H41" s="94">
        <v>25708</v>
      </c>
      <c r="I41" s="95" t="s">
        <v>140</v>
      </c>
      <c r="J41" s="96">
        <v>68.92595</v>
      </c>
      <c r="K41" s="95" t="s">
        <v>140</v>
      </c>
      <c r="L41" s="96">
        <v>8.8142440000000004</v>
      </c>
    </row>
    <row r="42" spans="1:12" x14ac:dyDescent="0.2">
      <c r="A42" s="6" t="s">
        <v>142</v>
      </c>
      <c r="B42" s="12">
        <v>26549</v>
      </c>
      <c r="C42" s="12">
        <v>71.136889999999994</v>
      </c>
      <c r="D42" s="12">
        <v>7.2491620000000001</v>
      </c>
      <c r="G42" s="93" t="s">
        <v>142</v>
      </c>
      <c r="H42" s="97">
        <v>26549</v>
      </c>
      <c r="I42" s="95" t="s">
        <v>142</v>
      </c>
      <c r="J42" s="98">
        <v>71.136889999999994</v>
      </c>
      <c r="K42" s="95" t="s">
        <v>142</v>
      </c>
      <c r="L42" s="98">
        <v>7.2491620000000001</v>
      </c>
    </row>
    <row r="43" spans="1:12" x14ac:dyDescent="0.2">
      <c r="A43" s="6" t="s">
        <v>145</v>
      </c>
      <c r="B43" s="11">
        <v>26818</v>
      </c>
      <c r="C43" s="11">
        <v>71.788420000000002</v>
      </c>
      <c r="D43" s="11">
        <v>6.856071</v>
      </c>
      <c r="G43" s="93" t="s">
        <v>145</v>
      </c>
      <c r="H43" s="94">
        <v>26818</v>
      </c>
      <c r="I43" s="95" t="s">
        <v>145</v>
      </c>
      <c r="J43" s="96">
        <v>71.788420000000002</v>
      </c>
      <c r="K43" s="95" t="s">
        <v>145</v>
      </c>
      <c r="L43" s="96">
        <v>6.856071</v>
      </c>
    </row>
    <row r="44" spans="1:12" x14ac:dyDescent="0.2">
      <c r="A44" s="6" t="s">
        <v>148</v>
      </c>
      <c r="B44" s="12">
        <v>26058</v>
      </c>
      <c r="C44" s="12">
        <v>69.729730000000004</v>
      </c>
      <c r="D44" s="12">
        <v>8.4045129999999997</v>
      </c>
      <c r="G44" s="93" t="s">
        <v>148</v>
      </c>
      <c r="H44" s="97">
        <v>26058</v>
      </c>
      <c r="I44" s="95" t="s">
        <v>148</v>
      </c>
      <c r="J44" s="98">
        <v>69.729730000000004</v>
      </c>
      <c r="K44" s="95" t="s">
        <v>148</v>
      </c>
      <c r="L44" s="98">
        <v>8.4045129999999997</v>
      </c>
    </row>
    <row r="45" spans="1:12" x14ac:dyDescent="0.2">
      <c r="A45" s="6" t="s">
        <v>151</v>
      </c>
      <c r="B45" s="11">
        <v>25435</v>
      </c>
      <c r="C45" s="11">
        <v>68.122770000000003</v>
      </c>
      <c r="D45" s="11">
        <v>9.6992930000000008</v>
      </c>
      <c r="G45" s="93" t="s">
        <v>151</v>
      </c>
      <c r="H45" s="94">
        <v>25435</v>
      </c>
      <c r="I45" s="95" t="s">
        <v>151</v>
      </c>
      <c r="J45" s="96">
        <v>68.122770000000003</v>
      </c>
      <c r="K45" s="95" t="s">
        <v>151</v>
      </c>
      <c r="L45" s="96">
        <v>9.6992930000000008</v>
      </c>
    </row>
    <row r="46" spans="1:12" x14ac:dyDescent="0.2">
      <c r="A46" s="6" t="s">
        <v>154</v>
      </c>
      <c r="B46" s="12">
        <v>25088</v>
      </c>
      <c r="C46" s="12">
        <v>67.198800000000006</v>
      </c>
      <c r="D46" s="12">
        <v>10.32634</v>
      </c>
      <c r="G46" s="93" t="s">
        <v>154</v>
      </c>
      <c r="H46" s="97">
        <v>25088</v>
      </c>
      <c r="I46" s="95" t="s">
        <v>154</v>
      </c>
      <c r="J46" s="98">
        <v>67.198800000000006</v>
      </c>
      <c r="K46" s="95" t="s">
        <v>154</v>
      </c>
      <c r="L46" s="98">
        <v>10.32634</v>
      </c>
    </row>
    <row r="47" spans="1:12" x14ac:dyDescent="0.2">
      <c r="A47" s="6" t="s">
        <v>156</v>
      </c>
      <c r="B47" s="11">
        <v>25253</v>
      </c>
      <c r="C47" s="11">
        <v>67.494320000000002</v>
      </c>
      <c r="D47" s="11">
        <v>9.6105660000000004</v>
      </c>
      <c r="G47" s="93" t="s">
        <v>156</v>
      </c>
      <c r="H47" s="94">
        <v>25253</v>
      </c>
      <c r="I47" s="95" t="s">
        <v>156</v>
      </c>
      <c r="J47" s="96">
        <v>67.494320000000002</v>
      </c>
      <c r="K47" s="95" t="s">
        <v>156</v>
      </c>
      <c r="L47" s="96">
        <v>9.6105660000000004</v>
      </c>
    </row>
    <row r="48" spans="1:12" x14ac:dyDescent="0.2">
      <c r="A48" s="6" t="s">
        <v>158</v>
      </c>
      <c r="B48" s="12">
        <v>25489</v>
      </c>
      <c r="C48" s="12">
        <v>67.901859999999999</v>
      </c>
      <c r="D48" s="12">
        <v>8.6252010000000006</v>
      </c>
      <c r="G48" s="93" t="s">
        <v>158</v>
      </c>
      <c r="H48" s="97">
        <v>25489</v>
      </c>
      <c r="I48" s="95" t="s">
        <v>158</v>
      </c>
      <c r="J48" s="98">
        <v>67.901859999999999</v>
      </c>
      <c r="K48" s="95" t="s">
        <v>158</v>
      </c>
      <c r="L48" s="98">
        <v>8.6252010000000006</v>
      </c>
    </row>
    <row r="49" spans="1:12" x14ac:dyDescent="0.2">
      <c r="A49" s="6" t="s">
        <v>160</v>
      </c>
      <c r="B49" s="11">
        <v>25727</v>
      </c>
      <c r="C49" s="11">
        <v>68.315669999999997</v>
      </c>
      <c r="D49" s="11">
        <v>8.1441020000000002</v>
      </c>
      <c r="G49" s="93" t="s">
        <v>160</v>
      </c>
      <c r="H49" s="94">
        <v>25727</v>
      </c>
      <c r="I49" s="95" t="s">
        <v>160</v>
      </c>
      <c r="J49" s="96">
        <v>68.315669999999997</v>
      </c>
      <c r="K49" s="95" t="s">
        <v>160</v>
      </c>
      <c r="L49" s="96">
        <v>8.1441020000000002</v>
      </c>
    </row>
    <row r="50" spans="1:12" x14ac:dyDescent="0.2">
      <c r="A50" s="6" t="s">
        <v>162</v>
      </c>
      <c r="B50" s="12">
        <v>26155</v>
      </c>
      <c r="C50" s="12">
        <v>69.235249999999994</v>
      </c>
      <c r="D50" s="12">
        <v>7.0542660000000001</v>
      </c>
      <c r="G50" s="93" t="s">
        <v>162</v>
      </c>
      <c r="H50" s="97">
        <v>26155</v>
      </c>
      <c r="I50" s="95" t="s">
        <v>162</v>
      </c>
      <c r="J50" s="98">
        <v>69.235249999999994</v>
      </c>
      <c r="K50" s="95" t="s">
        <v>162</v>
      </c>
      <c r="L50" s="98">
        <v>7.0542660000000001</v>
      </c>
    </row>
    <row r="51" spans="1:12" x14ac:dyDescent="0.2">
      <c r="A51" s="6" t="s">
        <v>164</v>
      </c>
      <c r="B51" s="11">
        <v>26395</v>
      </c>
      <c r="C51" s="11">
        <v>69.616249999999994</v>
      </c>
      <c r="D51" s="11">
        <v>6.1275300000000001</v>
      </c>
      <c r="G51" s="93" t="s">
        <v>164</v>
      </c>
      <c r="H51" s="94">
        <v>26395</v>
      </c>
      <c r="I51" s="95" t="s">
        <v>164</v>
      </c>
      <c r="J51" s="96">
        <v>69.616249999999994</v>
      </c>
      <c r="K51" s="95" t="s">
        <v>164</v>
      </c>
      <c r="L51" s="96">
        <v>6.1275300000000001</v>
      </c>
    </row>
    <row r="52" spans="1:12" x14ac:dyDescent="0.2">
      <c r="A52" s="6" t="s">
        <v>166</v>
      </c>
      <c r="B52" s="12">
        <v>26691</v>
      </c>
      <c r="C52" s="12">
        <v>70.012860000000003</v>
      </c>
      <c r="D52" s="12">
        <v>5.9778779999999996</v>
      </c>
      <c r="G52" s="93" t="s">
        <v>166</v>
      </c>
      <c r="H52" s="97">
        <v>26691</v>
      </c>
      <c r="I52" s="95" t="s">
        <v>166</v>
      </c>
      <c r="J52" s="98">
        <v>70.012860000000003</v>
      </c>
      <c r="K52" s="95" t="s">
        <v>166</v>
      </c>
      <c r="L52" s="98">
        <v>5.9778779999999996</v>
      </c>
    </row>
    <row r="53" spans="1:12" x14ac:dyDescent="0.2">
      <c r="A53" s="6" t="s">
        <v>168</v>
      </c>
      <c r="B53" s="11">
        <v>27058</v>
      </c>
      <c r="C53" s="11">
        <v>70.50761</v>
      </c>
      <c r="D53" s="11">
        <v>5.4973450000000001</v>
      </c>
      <c r="G53" s="93" t="s">
        <v>168</v>
      </c>
      <c r="H53" s="94">
        <v>27058</v>
      </c>
      <c r="I53" s="95" t="s">
        <v>168</v>
      </c>
      <c r="J53" s="96">
        <v>70.50761</v>
      </c>
      <c r="K53" s="95" t="s">
        <v>168</v>
      </c>
      <c r="L53" s="96">
        <v>5.4973450000000001</v>
      </c>
    </row>
    <row r="54" spans="1:12" x14ac:dyDescent="0.2">
      <c r="A54" s="6" t="s">
        <v>170</v>
      </c>
      <c r="B54" s="12">
        <v>27316</v>
      </c>
      <c r="C54" s="12">
        <v>70.704560000000001</v>
      </c>
      <c r="D54" s="12">
        <v>4.7625690000000001</v>
      </c>
      <c r="G54" s="93" t="s">
        <v>170</v>
      </c>
      <c r="H54" s="97">
        <v>27316</v>
      </c>
      <c r="I54" s="95" t="s">
        <v>170</v>
      </c>
      <c r="J54" s="98">
        <v>70.704560000000001</v>
      </c>
      <c r="K54" s="95" t="s">
        <v>170</v>
      </c>
      <c r="L54" s="98">
        <v>4.7625690000000001</v>
      </c>
    </row>
    <row r="55" spans="1:12" x14ac:dyDescent="0.2">
      <c r="A55" s="6" t="s">
        <v>172</v>
      </c>
      <c r="B55" s="11">
        <v>27472</v>
      </c>
      <c r="C55" s="11">
        <v>71.279480000000007</v>
      </c>
      <c r="D55" s="11">
        <v>5.0889620000000004</v>
      </c>
      <c r="G55" s="93" t="s">
        <v>172</v>
      </c>
      <c r="H55" s="94">
        <v>27472</v>
      </c>
      <c r="I55" s="95" t="s">
        <v>172</v>
      </c>
      <c r="J55" s="96">
        <v>71.279480000000007</v>
      </c>
      <c r="K55" s="95" t="s">
        <v>172</v>
      </c>
      <c r="L55" s="96">
        <v>5.0889620000000004</v>
      </c>
    </row>
    <row r="56" spans="1:12" x14ac:dyDescent="0.2">
      <c r="A56" s="6" t="s">
        <v>174</v>
      </c>
      <c r="B56" s="12">
        <v>28035.18</v>
      </c>
      <c r="C56" s="12">
        <v>72.272729999999996</v>
      </c>
      <c r="D56" s="12">
        <v>4.8236369999999997</v>
      </c>
      <c r="G56" s="93" t="s">
        <v>174</v>
      </c>
      <c r="H56" s="97">
        <v>28035.18</v>
      </c>
      <c r="I56" s="95" t="s">
        <v>174</v>
      </c>
      <c r="J56" s="98">
        <v>72.272729999999996</v>
      </c>
      <c r="K56" s="95" t="s">
        <v>174</v>
      </c>
      <c r="L56" s="98">
        <v>4.8236369999999997</v>
      </c>
    </row>
    <row r="57" spans="1:12" x14ac:dyDescent="0.2">
      <c r="A57" s="6" t="s">
        <v>176</v>
      </c>
      <c r="B57" s="11">
        <v>28238.94</v>
      </c>
      <c r="C57" s="11">
        <v>72.278720000000007</v>
      </c>
      <c r="D57" s="11">
        <v>4.7034919999999998</v>
      </c>
      <c r="G57" s="93" t="s">
        <v>176</v>
      </c>
      <c r="H57" s="94">
        <v>28238.94</v>
      </c>
      <c r="I57" s="95" t="s">
        <v>176</v>
      </c>
      <c r="J57" s="96">
        <v>72.278720000000007</v>
      </c>
      <c r="K57" s="95" t="s">
        <v>176</v>
      </c>
      <c r="L57" s="96">
        <v>4.7034919999999998</v>
      </c>
    </row>
    <row r="58" spans="1:12" x14ac:dyDescent="0.2">
      <c r="A58" s="6" t="s">
        <v>178</v>
      </c>
      <c r="B58" s="12">
        <v>28572.799999999999</v>
      </c>
      <c r="C58" s="12">
        <v>72.365219999999994</v>
      </c>
      <c r="D58" s="12">
        <v>4.6635260000000001</v>
      </c>
      <c r="G58" s="93" t="s">
        <v>178</v>
      </c>
      <c r="H58" s="97">
        <v>28572.799999999999</v>
      </c>
      <c r="I58" s="95" t="s">
        <v>178</v>
      </c>
      <c r="J58" s="98">
        <v>72.365219999999994</v>
      </c>
      <c r="K58" s="95" t="s">
        <v>178</v>
      </c>
      <c r="L58" s="98">
        <v>4.6635260000000001</v>
      </c>
    </row>
    <row r="59" spans="1:12" x14ac:dyDescent="0.2">
      <c r="A59" s="6" t="s">
        <v>180</v>
      </c>
      <c r="B59" s="11">
        <v>28891.85</v>
      </c>
      <c r="C59" s="11">
        <v>72.41216</v>
      </c>
      <c r="D59" s="11">
        <v>5.3976059999999997</v>
      </c>
      <c r="G59" s="93" t="s">
        <v>180</v>
      </c>
      <c r="H59" s="94">
        <v>28891.85</v>
      </c>
      <c r="I59" s="95" t="s">
        <v>180</v>
      </c>
      <c r="J59" s="96">
        <v>72.41216</v>
      </c>
      <c r="K59" s="95" t="s">
        <v>180</v>
      </c>
      <c r="L59" s="96">
        <v>5.3976059999999997</v>
      </c>
    </row>
    <row r="60" spans="1:12" x14ac:dyDescent="0.2">
      <c r="A60" s="6" t="s">
        <v>182</v>
      </c>
      <c r="B60" s="12">
        <v>29106.18</v>
      </c>
      <c r="C60" s="12">
        <v>72.199169999999995</v>
      </c>
      <c r="D60" s="12">
        <v>5.2819609999999999</v>
      </c>
      <c r="G60" s="93" t="s">
        <v>182</v>
      </c>
      <c r="H60" s="97">
        <v>29106.18</v>
      </c>
      <c r="I60" s="95" t="s">
        <v>182</v>
      </c>
      <c r="J60" s="98">
        <v>72.199169999999995</v>
      </c>
      <c r="K60" s="95" t="s">
        <v>182</v>
      </c>
      <c r="L60" s="98">
        <v>5.2819609999999999</v>
      </c>
    </row>
    <row r="61" spans="1:12" x14ac:dyDescent="0.2">
      <c r="A61" s="6" t="s">
        <v>184</v>
      </c>
      <c r="B61" s="11">
        <v>29469.84</v>
      </c>
      <c r="C61" s="11">
        <v>72.65204</v>
      </c>
      <c r="D61" s="11">
        <v>5.2897249999999998</v>
      </c>
      <c r="G61" s="93" t="s">
        <v>184</v>
      </c>
      <c r="H61" s="94">
        <v>29469.84</v>
      </c>
      <c r="I61" s="95" t="s">
        <v>184</v>
      </c>
      <c r="J61" s="96">
        <v>72.65204</v>
      </c>
      <c r="K61" s="95" t="s">
        <v>184</v>
      </c>
      <c r="L61" s="96">
        <v>5.2897249999999998</v>
      </c>
    </row>
    <row r="62" spans="1:12" x14ac:dyDescent="0.2">
      <c r="A62" s="6" t="s">
        <v>186</v>
      </c>
      <c r="B62" s="12">
        <v>28854.89</v>
      </c>
      <c r="C62" s="12">
        <v>70.746570000000006</v>
      </c>
      <c r="D62" s="12">
        <v>7.7168159999999997</v>
      </c>
      <c r="G62" s="93" t="s">
        <v>186</v>
      </c>
      <c r="H62" s="97">
        <v>28854.89</v>
      </c>
      <c r="I62" s="95" t="s">
        <v>186</v>
      </c>
      <c r="J62" s="98">
        <v>70.746570000000006</v>
      </c>
      <c r="K62" s="95" t="s">
        <v>186</v>
      </c>
      <c r="L62" s="98">
        <v>7.7168159999999997</v>
      </c>
    </row>
    <row r="63" spans="1:12" x14ac:dyDescent="0.2">
      <c r="A63" s="6" t="s">
        <v>188</v>
      </c>
      <c r="B63" s="11">
        <v>28943.87</v>
      </c>
      <c r="C63" s="11">
        <v>70.548289999999994</v>
      </c>
      <c r="D63" s="11">
        <v>7.8055899999999996</v>
      </c>
      <c r="G63" s="93" t="s">
        <v>188</v>
      </c>
      <c r="H63" s="94">
        <v>28943.87</v>
      </c>
      <c r="I63" s="95" t="s">
        <v>188</v>
      </c>
      <c r="J63" s="96">
        <v>70.548289999999994</v>
      </c>
      <c r="K63" s="95" t="s">
        <v>188</v>
      </c>
      <c r="L63" s="96">
        <v>7.8055899999999996</v>
      </c>
    </row>
    <row r="64" spans="1:12" x14ac:dyDescent="0.2">
      <c r="A64" s="6" t="s">
        <v>190</v>
      </c>
      <c r="B64" s="12">
        <v>29227.200000000001</v>
      </c>
      <c r="C64" s="12">
        <v>70.764920000000004</v>
      </c>
      <c r="D64" s="12">
        <v>7.8821430000000001</v>
      </c>
      <c r="G64" s="93" t="s">
        <v>190</v>
      </c>
      <c r="H64" s="97">
        <v>29227.200000000001</v>
      </c>
      <c r="I64" s="95" t="s">
        <v>190</v>
      </c>
      <c r="J64" s="98">
        <v>70.764920000000004</v>
      </c>
      <c r="K64" s="95" t="s">
        <v>190</v>
      </c>
      <c r="L64" s="98">
        <v>7.8821430000000001</v>
      </c>
    </row>
    <row r="65" spans="1:12" x14ac:dyDescent="0.2">
      <c r="A65" s="6" t="s">
        <v>192</v>
      </c>
      <c r="B65" s="11">
        <v>29438.880000000001</v>
      </c>
      <c r="C65" s="11">
        <v>71.298069999999996</v>
      </c>
      <c r="D65" s="11">
        <v>7.9480709999999997</v>
      </c>
      <c r="G65" s="93" t="s">
        <v>192</v>
      </c>
      <c r="H65" s="94">
        <v>29438.880000000001</v>
      </c>
      <c r="I65" s="95" t="s">
        <v>192</v>
      </c>
      <c r="J65" s="96">
        <v>71.298069999999996</v>
      </c>
      <c r="K65" s="95" t="s">
        <v>192</v>
      </c>
      <c r="L65" s="96">
        <v>7.9480709999999997</v>
      </c>
    </row>
    <row r="66" spans="1:12" x14ac:dyDescent="0.2">
      <c r="A66" s="6" t="s">
        <v>194</v>
      </c>
      <c r="B66" s="12">
        <v>29724.880000000001</v>
      </c>
      <c r="C66" s="12">
        <v>72.02131</v>
      </c>
      <c r="D66" s="12">
        <v>7.7139620000000004</v>
      </c>
      <c r="G66" s="93" t="s">
        <v>194</v>
      </c>
      <c r="H66" s="97">
        <v>29724.880000000001</v>
      </c>
      <c r="I66" s="95" t="s">
        <v>194</v>
      </c>
      <c r="J66" s="98">
        <v>72.02131</v>
      </c>
      <c r="K66" s="95" t="s">
        <v>194</v>
      </c>
      <c r="L66" s="98">
        <v>7.7139620000000004</v>
      </c>
    </row>
    <row r="67" spans="1:12" x14ac:dyDescent="0.2">
      <c r="A67" s="6" t="s">
        <v>196</v>
      </c>
      <c r="B67" s="11">
        <v>30482.35</v>
      </c>
      <c r="C67" s="11">
        <v>73.765060000000005</v>
      </c>
      <c r="D67" s="11">
        <v>6.2467629999999996</v>
      </c>
      <c r="G67" s="93" t="s">
        <v>196</v>
      </c>
      <c r="H67" s="94">
        <v>30482.35</v>
      </c>
      <c r="I67" s="95" t="s">
        <v>196</v>
      </c>
      <c r="J67" s="96">
        <v>73.765060000000005</v>
      </c>
      <c r="K67" s="95" t="s">
        <v>196</v>
      </c>
      <c r="L67" s="96">
        <v>6.2467629999999996</v>
      </c>
    </row>
    <row r="68" spans="1:12" x14ac:dyDescent="0.2">
      <c r="A68" s="6" t="s">
        <v>198</v>
      </c>
      <c r="B68" s="12">
        <v>30815.03</v>
      </c>
      <c r="C68" s="12" t="s">
        <v>427</v>
      </c>
      <c r="D68" s="12">
        <v>5.561687</v>
      </c>
      <c r="G68" s="93" t="s">
        <v>198</v>
      </c>
      <c r="H68" s="97">
        <v>30815.03</v>
      </c>
      <c r="I68" s="95" t="s">
        <v>198</v>
      </c>
      <c r="J68" s="98"/>
      <c r="K68" s="95" t="s">
        <v>198</v>
      </c>
      <c r="L68" s="98">
        <v>5.561687</v>
      </c>
    </row>
    <row r="69" spans="1:12" x14ac:dyDescent="0.2">
      <c r="A69" s="9" t="s">
        <v>453</v>
      </c>
      <c r="G69" s="9"/>
      <c r="I69" s="99"/>
      <c r="K69" s="99"/>
    </row>
    <row r="70" spans="1:12" x14ac:dyDescent="0.2">
      <c r="A70" s="90" t="s">
        <v>454</v>
      </c>
      <c r="G70" s="90"/>
      <c r="I70" s="100"/>
      <c r="K70" s="100"/>
    </row>
    <row r="71" spans="1:12" x14ac:dyDescent="0.2">
      <c r="A71" s="91" t="s">
        <v>455</v>
      </c>
      <c r="G71" s="91"/>
      <c r="I71" s="101"/>
      <c r="K71" s="101"/>
    </row>
  </sheetData>
  <mergeCells count="3">
    <mergeCell ref="B3:D3"/>
    <mergeCell ref="B4:D4"/>
    <mergeCell ref="B5:D5"/>
  </mergeCells>
  <hyperlinks>
    <hyperlink ref="A2" r:id="rId1" display="http://stats.oecd.org/OECDStat_Metadata/ShowMetadata.ashx?Dataset=ALFS_POP_LABOUR&amp;ShowOnWeb=true&amp;Lang=en"/>
    <hyperlink ref="B4" r:id="rId2" display="http://stats.oecd.org/OECDStat_Metadata/ShowMetadata.ashx?Dataset=ALFS_POP_LABOUR&amp;Coords=[LOCATION].[GBR]&amp;ShowOnWeb=true&amp;Lang=en"/>
    <hyperlink ref="A69" r:id="rId3" display="https://stats-1.oecd.org/index.aspx?DatasetCode=ALFS_POP_LABOUR"/>
  </hyperlinks>
  <pageMargins left="0.7" right="0.7" top="0.75" bottom="0.75" header="0.3" footer="0.3"/>
  <drawing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showGridLines="0" topLeftCell="A2" workbookViewId="0">
      <selection activeCell="C5" sqref="C5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3" hidden="1" x14ac:dyDescent="0.2">
      <c r="A1" s="1" t="e">
        <f ca="1">DotStatQuery(B1)</f>
        <v>#NAME?</v>
      </c>
      <c r="B1" s="1" t="s">
        <v>406</v>
      </c>
    </row>
    <row r="2" spans="1:3" ht="23.25" x14ac:dyDescent="0.2">
      <c r="A2" s="2" t="s">
        <v>0</v>
      </c>
    </row>
    <row r="3" spans="1:3" ht="73.5" x14ac:dyDescent="0.2">
      <c r="A3" s="141" t="s">
        <v>407</v>
      </c>
      <c r="B3" s="142"/>
      <c r="C3" s="102" t="s">
        <v>408</v>
      </c>
    </row>
    <row r="4" spans="1:3" ht="94.5" x14ac:dyDescent="0.2">
      <c r="A4" s="146" t="s">
        <v>6</v>
      </c>
      <c r="B4" s="147"/>
      <c r="C4" s="102" t="s">
        <v>11</v>
      </c>
    </row>
    <row r="5" spans="1:3" x14ac:dyDescent="0.2">
      <c r="A5" s="146" t="s">
        <v>4</v>
      </c>
      <c r="B5" s="147"/>
      <c r="C5" s="102" t="s">
        <v>5</v>
      </c>
    </row>
    <row r="6" spans="1:3" ht="21" x14ac:dyDescent="0.2">
      <c r="A6" s="139" t="s">
        <v>2</v>
      </c>
      <c r="B6" s="140"/>
      <c r="C6" s="103" t="s">
        <v>3</v>
      </c>
    </row>
    <row r="7" spans="1:3" ht="21" x14ac:dyDescent="0.2">
      <c r="A7" s="139" t="s">
        <v>8</v>
      </c>
      <c r="B7" s="140"/>
      <c r="C7" s="3" t="s">
        <v>459</v>
      </c>
    </row>
    <row r="8" spans="1:3" ht="13.5" x14ac:dyDescent="0.25">
      <c r="A8" s="4" t="s">
        <v>20</v>
      </c>
      <c r="B8" s="5" t="s">
        <v>413</v>
      </c>
      <c r="C8" s="5" t="s">
        <v>413</v>
      </c>
    </row>
    <row r="9" spans="1:3" ht="13.5" x14ac:dyDescent="0.25">
      <c r="A9" s="6" t="s">
        <v>62</v>
      </c>
      <c r="B9" s="5" t="s">
        <v>413</v>
      </c>
      <c r="C9" s="11">
        <v>4</v>
      </c>
    </row>
    <row r="10" spans="1:3" ht="13.5" x14ac:dyDescent="0.25">
      <c r="A10" s="6" t="s">
        <v>64</v>
      </c>
      <c r="B10" s="5" t="s">
        <v>413</v>
      </c>
      <c r="C10" s="12">
        <v>4</v>
      </c>
    </row>
    <row r="11" spans="1:3" ht="13.5" x14ac:dyDescent="0.25">
      <c r="A11" s="6" t="s">
        <v>66</v>
      </c>
      <c r="B11" s="5" t="s">
        <v>413</v>
      </c>
      <c r="C11" s="11">
        <v>4.0999999999999996</v>
      </c>
    </row>
    <row r="12" spans="1:3" ht="13.5" x14ac:dyDescent="0.25">
      <c r="A12" s="6" t="s">
        <v>68</v>
      </c>
      <c r="B12" s="5" t="s">
        <v>413</v>
      </c>
      <c r="C12" s="12">
        <v>4.2</v>
      </c>
    </row>
    <row r="13" spans="1:3" ht="13.5" x14ac:dyDescent="0.25">
      <c r="A13" s="6" t="s">
        <v>70</v>
      </c>
      <c r="B13" s="5" t="s">
        <v>413</v>
      </c>
      <c r="C13" s="11">
        <v>4.2</v>
      </c>
    </row>
    <row r="14" spans="1:3" ht="13.5" x14ac:dyDescent="0.25">
      <c r="A14" s="6" t="s">
        <v>75</v>
      </c>
      <c r="B14" s="5" t="s">
        <v>413</v>
      </c>
      <c r="C14" s="12">
        <v>4.3</v>
      </c>
    </row>
    <row r="15" spans="1:3" ht="13.5" x14ac:dyDescent="0.25">
      <c r="A15" s="6" t="s">
        <v>77</v>
      </c>
      <c r="B15" s="5" t="s">
        <v>413</v>
      </c>
      <c r="C15" s="11">
        <v>4.4000000000000004</v>
      </c>
    </row>
    <row r="16" spans="1:3" ht="13.5" x14ac:dyDescent="0.25">
      <c r="A16" s="6" t="s">
        <v>79</v>
      </c>
      <c r="B16" s="5" t="s">
        <v>413</v>
      </c>
      <c r="C16" s="12">
        <v>4.5</v>
      </c>
    </row>
    <row r="17" spans="1:3" ht="13.5" x14ac:dyDescent="0.25">
      <c r="A17" s="6" t="s">
        <v>81</v>
      </c>
      <c r="B17" s="5" t="s">
        <v>413</v>
      </c>
      <c r="C17" s="11">
        <v>4.4000000000000004</v>
      </c>
    </row>
    <row r="18" spans="1:3" ht="13.5" x14ac:dyDescent="0.25">
      <c r="A18" s="6" t="s">
        <v>83</v>
      </c>
      <c r="B18" s="5" t="s">
        <v>413</v>
      </c>
      <c r="C18" s="12">
        <v>4.5</v>
      </c>
    </row>
    <row r="19" spans="1:3" ht="13.5" x14ac:dyDescent="0.25">
      <c r="A19" s="6" t="s">
        <v>85</v>
      </c>
      <c r="B19" s="5" t="s">
        <v>413</v>
      </c>
      <c r="C19" s="11">
        <v>4.5999999999999996</v>
      </c>
    </row>
    <row r="20" spans="1:3" ht="13.5" x14ac:dyDescent="0.25">
      <c r="A20" s="6" t="s">
        <v>87</v>
      </c>
      <c r="B20" s="5" t="s">
        <v>413</v>
      </c>
      <c r="C20" s="12">
        <v>4.7</v>
      </c>
    </row>
    <row r="21" spans="1:3" ht="13.5" x14ac:dyDescent="0.25">
      <c r="A21" s="6" t="s">
        <v>90</v>
      </c>
      <c r="B21" s="5" t="s">
        <v>413</v>
      </c>
      <c r="C21" s="11">
        <v>4.7</v>
      </c>
    </row>
    <row r="22" spans="1:3" ht="13.5" x14ac:dyDescent="0.25">
      <c r="A22" s="6" t="s">
        <v>92</v>
      </c>
      <c r="B22" s="5" t="s">
        <v>413</v>
      </c>
      <c r="C22" s="12">
        <v>4.7</v>
      </c>
    </row>
    <row r="23" spans="1:3" ht="13.5" x14ac:dyDescent="0.25">
      <c r="A23" s="6" t="s">
        <v>94</v>
      </c>
      <c r="B23" s="5" t="s">
        <v>413</v>
      </c>
      <c r="C23" s="11">
        <v>4.7</v>
      </c>
    </row>
    <row r="24" spans="1:3" ht="13.5" x14ac:dyDescent="0.25">
      <c r="A24" s="6" t="s">
        <v>96</v>
      </c>
      <c r="B24" s="5" t="s">
        <v>413</v>
      </c>
      <c r="C24" s="12">
        <v>4.7</v>
      </c>
    </row>
    <row r="25" spans="1:3" ht="13.5" x14ac:dyDescent="0.25">
      <c r="A25" s="6" t="s">
        <v>98</v>
      </c>
      <c r="B25" s="5" t="s">
        <v>413</v>
      </c>
      <c r="C25" s="11">
        <v>4.7</v>
      </c>
    </row>
    <row r="26" spans="1:3" ht="13.5" x14ac:dyDescent="0.25">
      <c r="A26" s="6" t="s">
        <v>100</v>
      </c>
      <c r="B26" s="5" t="s">
        <v>413</v>
      </c>
      <c r="C26" s="12">
        <v>4.8</v>
      </c>
    </row>
    <row r="27" spans="1:3" ht="13.5" x14ac:dyDescent="0.25">
      <c r="A27" s="6" t="s">
        <v>102</v>
      </c>
      <c r="B27" s="5" t="s">
        <v>413</v>
      </c>
      <c r="C27" s="11">
        <v>4.7</v>
      </c>
    </row>
    <row r="28" spans="1:3" ht="13.5" x14ac:dyDescent="0.25">
      <c r="A28" s="6" t="s">
        <v>104</v>
      </c>
      <c r="B28" s="5" t="s">
        <v>413</v>
      </c>
      <c r="C28" s="12">
        <v>4.7</v>
      </c>
    </row>
    <row r="29" spans="1:3" ht="13.5" x14ac:dyDescent="0.25">
      <c r="A29" s="6" t="s">
        <v>106</v>
      </c>
      <c r="B29" s="5" t="s">
        <v>413</v>
      </c>
      <c r="C29" s="11">
        <v>4.7</v>
      </c>
    </row>
    <row r="30" spans="1:3" ht="13.5" x14ac:dyDescent="0.25">
      <c r="A30" s="6" t="s">
        <v>108</v>
      </c>
      <c r="B30" s="5" t="s">
        <v>413</v>
      </c>
      <c r="C30" s="12">
        <v>4.8</v>
      </c>
    </row>
    <row r="31" spans="1:3" ht="13.5" x14ac:dyDescent="0.25">
      <c r="A31" s="6" t="s">
        <v>110</v>
      </c>
      <c r="B31" s="5" t="s">
        <v>413</v>
      </c>
      <c r="C31" s="11">
        <v>4.8</v>
      </c>
    </row>
    <row r="32" spans="1:3" ht="13.5" x14ac:dyDescent="0.25">
      <c r="A32" s="6" t="s">
        <v>112</v>
      </c>
      <c r="B32" s="5" t="s">
        <v>413</v>
      </c>
      <c r="C32" s="12">
        <v>4.8</v>
      </c>
    </row>
    <row r="33" spans="1:3" ht="13.5" x14ac:dyDescent="0.25">
      <c r="A33" s="6" t="s">
        <v>114</v>
      </c>
      <c r="B33" s="5" t="s">
        <v>413</v>
      </c>
      <c r="C33" s="11">
        <v>4.9000000000000004</v>
      </c>
    </row>
    <row r="34" spans="1:3" ht="13.5" x14ac:dyDescent="0.25">
      <c r="A34" s="6" t="s">
        <v>116</v>
      </c>
      <c r="B34" s="5" t="s">
        <v>413</v>
      </c>
      <c r="C34" s="12">
        <v>4.9000000000000004</v>
      </c>
    </row>
    <row r="35" spans="1:3" ht="13.5" x14ac:dyDescent="0.25">
      <c r="A35" s="6" t="s">
        <v>118</v>
      </c>
      <c r="B35" s="5" t="s">
        <v>413</v>
      </c>
      <c r="C35" s="11">
        <v>5.0999999999999996</v>
      </c>
    </row>
    <row r="36" spans="1:3" ht="13.5" x14ac:dyDescent="0.25">
      <c r="A36" s="6" t="s">
        <v>121</v>
      </c>
      <c r="B36" s="5" t="s">
        <v>413</v>
      </c>
      <c r="C36" s="12">
        <v>5</v>
      </c>
    </row>
    <row r="37" spans="1:3" ht="13.5" x14ac:dyDescent="0.25">
      <c r="A37" s="6" t="s">
        <v>127</v>
      </c>
      <c r="B37" s="5" t="s">
        <v>413</v>
      </c>
      <c r="C37" s="11">
        <v>5.0999999999999996</v>
      </c>
    </row>
    <row r="38" spans="1:3" ht="13.5" x14ac:dyDescent="0.25">
      <c r="A38" s="6" t="s">
        <v>130</v>
      </c>
      <c r="B38" s="5" t="s">
        <v>413</v>
      </c>
      <c r="C38" s="12">
        <v>5.0999999999999996</v>
      </c>
    </row>
    <row r="39" spans="1:3" ht="13.5" x14ac:dyDescent="0.25">
      <c r="A39" s="6" t="s">
        <v>133</v>
      </c>
      <c r="B39" s="5" t="s">
        <v>413</v>
      </c>
      <c r="C39" s="11">
        <v>5.2</v>
      </c>
    </row>
    <row r="40" spans="1:3" ht="13.5" x14ac:dyDescent="0.25">
      <c r="A40" s="6" t="s">
        <v>136</v>
      </c>
      <c r="B40" s="5" t="s">
        <v>413</v>
      </c>
      <c r="C40" s="12">
        <v>5.2</v>
      </c>
    </row>
    <row r="41" spans="1:3" ht="13.5" x14ac:dyDescent="0.25">
      <c r="A41" s="6" t="s">
        <v>139</v>
      </c>
      <c r="B41" s="5" t="s">
        <v>413</v>
      </c>
      <c r="C41" s="11">
        <v>5.0999999999999996</v>
      </c>
    </row>
    <row r="42" spans="1:3" ht="13.5" x14ac:dyDescent="0.25">
      <c r="A42" s="6" t="s">
        <v>141</v>
      </c>
      <c r="B42" s="5" t="s">
        <v>413</v>
      </c>
      <c r="C42" s="12">
        <v>5.2</v>
      </c>
    </row>
    <row r="43" spans="1:3" ht="13.5" x14ac:dyDescent="0.25">
      <c r="A43" s="6" t="s">
        <v>144</v>
      </c>
      <c r="B43" s="5" t="s">
        <v>413</v>
      </c>
      <c r="C43" s="11">
        <v>5.2</v>
      </c>
    </row>
    <row r="44" spans="1:3" ht="13.5" x14ac:dyDescent="0.25">
      <c r="A44" s="6" t="s">
        <v>147</v>
      </c>
      <c r="B44" s="5" t="s">
        <v>413</v>
      </c>
      <c r="C44" s="12">
        <v>5.3</v>
      </c>
    </row>
    <row r="45" spans="1:3" ht="13.5" x14ac:dyDescent="0.25">
      <c r="A45" s="6" t="s">
        <v>150</v>
      </c>
      <c r="B45" s="5" t="s">
        <v>413</v>
      </c>
      <c r="C45" s="11">
        <v>5.3</v>
      </c>
    </row>
    <row r="46" spans="1:3" ht="13.5" x14ac:dyDescent="0.25">
      <c r="A46" s="6" t="s">
        <v>153</v>
      </c>
      <c r="B46" s="5" t="s">
        <v>413</v>
      </c>
      <c r="C46" s="12">
        <v>5.4</v>
      </c>
    </row>
    <row r="47" spans="1:3" ht="13.5" x14ac:dyDescent="0.25">
      <c r="A47" s="6" t="s">
        <v>155</v>
      </c>
      <c r="B47" s="5" t="s">
        <v>413</v>
      </c>
      <c r="C47" s="11">
        <v>5.5</v>
      </c>
    </row>
    <row r="48" spans="1:3" ht="13.5" x14ac:dyDescent="0.25">
      <c r="A48" s="6" t="s">
        <v>157</v>
      </c>
      <c r="B48" s="5" t="s">
        <v>413</v>
      </c>
      <c r="C48" s="12">
        <v>5.5</v>
      </c>
    </row>
    <row r="49" spans="1:3" ht="13.5" x14ac:dyDescent="0.25">
      <c r="A49" s="6" t="s">
        <v>159</v>
      </c>
      <c r="B49" s="5" t="s">
        <v>413</v>
      </c>
      <c r="C49" s="11">
        <v>5.6</v>
      </c>
    </row>
    <row r="50" spans="1:3" ht="13.5" x14ac:dyDescent="0.25">
      <c r="A50" s="6" t="s">
        <v>161</v>
      </c>
      <c r="B50" s="5" t="s">
        <v>413</v>
      </c>
      <c r="C50" s="12">
        <v>5.7</v>
      </c>
    </row>
    <row r="51" spans="1:3" ht="13.5" x14ac:dyDescent="0.25">
      <c r="A51" s="6" t="s">
        <v>163</v>
      </c>
      <c r="B51" s="5" t="s">
        <v>413</v>
      </c>
      <c r="C51" s="11">
        <v>5.8</v>
      </c>
    </row>
    <row r="52" spans="1:3" ht="13.5" x14ac:dyDescent="0.25">
      <c r="A52" s="6" t="s">
        <v>165</v>
      </c>
      <c r="B52" s="5" t="s">
        <v>413</v>
      </c>
      <c r="C52" s="12">
        <v>5.8</v>
      </c>
    </row>
    <row r="53" spans="1:3" ht="13.5" x14ac:dyDescent="0.25">
      <c r="A53" s="6" t="s">
        <v>167</v>
      </c>
      <c r="B53" s="5" t="s">
        <v>413</v>
      </c>
      <c r="C53" s="11">
        <v>5.9</v>
      </c>
    </row>
    <row r="54" spans="1:3" ht="13.5" x14ac:dyDescent="0.25">
      <c r="A54" s="6" t="s">
        <v>169</v>
      </c>
      <c r="B54" s="5" t="s">
        <v>413</v>
      </c>
      <c r="C54" s="12">
        <v>6</v>
      </c>
    </row>
    <row r="55" spans="1:3" ht="13.5" x14ac:dyDescent="0.25">
      <c r="A55" s="6" t="s">
        <v>171</v>
      </c>
      <c r="B55" s="5" t="s">
        <v>413</v>
      </c>
      <c r="C55" s="11">
        <v>6.1</v>
      </c>
    </row>
    <row r="56" spans="1:3" ht="13.5" x14ac:dyDescent="0.25">
      <c r="A56" s="6" t="s">
        <v>173</v>
      </c>
      <c r="B56" s="5" t="s">
        <v>413</v>
      </c>
      <c r="C56" s="12">
        <v>6.2</v>
      </c>
    </row>
    <row r="57" spans="1:3" ht="13.5" x14ac:dyDescent="0.25">
      <c r="A57" s="6" t="s">
        <v>175</v>
      </c>
      <c r="B57" s="5" t="s">
        <v>413</v>
      </c>
      <c r="C57" s="11">
        <v>6.1</v>
      </c>
    </row>
    <row r="58" spans="1:3" ht="13.5" x14ac:dyDescent="0.25">
      <c r="A58" s="6" t="s">
        <v>177</v>
      </c>
      <c r="B58" s="5" t="s">
        <v>413</v>
      </c>
      <c r="C58" s="12">
        <v>6.2</v>
      </c>
    </row>
    <row r="59" spans="1:3" ht="13.5" x14ac:dyDescent="0.25">
      <c r="A59" s="6" t="s">
        <v>179</v>
      </c>
      <c r="B59" s="5" t="s">
        <v>413</v>
      </c>
      <c r="C59" s="11">
        <v>6.2</v>
      </c>
    </row>
    <row r="60" spans="1:3" ht="13.5" x14ac:dyDescent="0.25">
      <c r="A60" s="6" t="s">
        <v>181</v>
      </c>
      <c r="B60" s="5" t="s">
        <v>413</v>
      </c>
      <c r="C60" s="12">
        <v>6.3</v>
      </c>
    </row>
    <row r="61" spans="1:3" ht="13.5" x14ac:dyDescent="0.25">
      <c r="A61" s="6" t="s">
        <v>183</v>
      </c>
      <c r="B61" s="5" t="s">
        <v>413</v>
      </c>
      <c r="C61" s="11">
        <v>6.3</v>
      </c>
    </row>
    <row r="62" spans="1:3" ht="13.5" x14ac:dyDescent="0.25">
      <c r="A62" s="6" t="s">
        <v>185</v>
      </c>
      <c r="B62" s="5" t="s">
        <v>413</v>
      </c>
      <c r="C62" s="12">
        <v>6.4</v>
      </c>
    </row>
    <row r="63" spans="1:3" ht="13.5" x14ac:dyDescent="0.25">
      <c r="A63" s="6" t="s">
        <v>187</v>
      </c>
      <c r="B63" s="5" t="s">
        <v>413</v>
      </c>
      <c r="C63" s="11">
        <v>6.5</v>
      </c>
    </row>
    <row r="64" spans="1:3" ht="13.5" x14ac:dyDescent="0.25">
      <c r="A64" s="6" t="s">
        <v>189</v>
      </c>
      <c r="B64" s="5" t="s">
        <v>413</v>
      </c>
      <c r="C64" s="12">
        <v>6.6</v>
      </c>
    </row>
    <row r="65" spans="1:3" ht="13.5" x14ac:dyDescent="0.25">
      <c r="A65" s="6" t="s">
        <v>191</v>
      </c>
      <c r="B65" s="5" t="s">
        <v>413</v>
      </c>
      <c r="C65" s="11">
        <v>6.8</v>
      </c>
    </row>
    <row r="66" spans="1:3" ht="13.5" x14ac:dyDescent="0.25">
      <c r="A66" s="6" t="s">
        <v>193</v>
      </c>
      <c r="B66" s="5" t="s">
        <v>413</v>
      </c>
      <c r="C66" s="12">
        <v>6.8</v>
      </c>
    </row>
    <row r="67" spans="1:3" ht="13.5" x14ac:dyDescent="0.25">
      <c r="A67" s="6" t="s">
        <v>195</v>
      </c>
      <c r="B67" s="5" t="s">
        <v>413</v>
      </c>
      <c r="C67" s="11">
        <v>6.9</v>
      </c>
    </row>
    <row r="68" spans="1:3" ht="13.5" x14ac:dyDescent="0.25">
      <c r="A68" s="6" t="s">
        <v>197</v>
      </c>
      <c r="B68" s="5" t="s">
        <v>413</v>
      </c>
      <c r="C68" s="12">
        <v>7.1</v>
      </c>
    </row>
    <row r="69" spans="1:3" ht="13.5" x14ac:dyDescent="0.25">
      <c r="A69" s="6" t="s">
        <v>199</v>
      </c>
      <c r="B69" s="5" t="s">
        <v>413</v>
      </c>
      <c r="C69" s="11">
        <v>7.3</v>
      </c>
    </row>
    <row r="70" spans="1:3" ht="13.5" x14ac:dyDescent="0.25">
      <c r="A70" s="6" t="s">
        <v>200</v>
      </c>
      <c r="B70" s="5" t="s">
        <v>413</v>
      </c>
      <c r="C70" s="12">
        <v>7.5</v>
      </c>
    </row>
    <row r="71" spans="1:3" ht="13.5" x14ac:dyDescent="0.25">
      <c r="A71" s="6" t="s">
        <v>201</v>
      </c>
      <c r="B71" s="5" t="s">
        <v>413</v>
      </c>
      <c r="C71" s="11">
        <v>7.6</v>
      </c>
    </row>
    <row r="72" spans="1:3" ht="13.5" x14ac:dyDescent="0.25">
      <c r="A72" s="6" t="s">
        <v>202</v>
      </c>
      <c r="B72" s="5" t="s">
        <v>413</v>
      </c>
      <c r="C72" s="12">
        <v>7.8</v>
      </c>
    </row>
    <row r="73" spans="1:3" ht="13.5" x14ac:dyDescent="0.25">
      <c r="A73" s="6" t="s">
        <v>203</v>
      </c>
      <c r="B73" s="5" t="s">
        <v>413</v>
      </c>
      <c r="C73" s="11">
        <v>8</v>
      </c>
    </row>
    <row r="74" spans="1:3" ht="13.5" x14ac:dyDescent="0.25">
      <c r="A74" s="6" t="s">
        <v>204</v>
      </c>
      <c r="B74" s="5" t="s">
        <v>413</v>
      </c>
      <c r="C74" s="12">
        <v>8.1</v>
      </c>
    </row>
    <row r="75" spans="1:3" ht="13.5" x14ac:dyDescent="0.25">
      <c r="A75" s="6" t="s">
        <v>205</v>
      </c>
      <c r="B75" s="5" t="s">
        <v>413</v>
      </c>
      <c r="C75" s="11">
        <v>8.1999999999999993</v>
      </c>
    </row>
    <row r="76" spans="1:3" ht="13.5" x14ac:dyDescent="0.25">
      <c r="A76" s="6" t="s">
        <v>206</v>
      </c>
      <c r="B76" s="5" t="s">
        <v>413</v>
      </c>
      <c r="C76" s="12">
        <v>8.4</v>
      </c>
    </row>
    <row r="77" spans="1:3" ht="13.5" x14ac:dyDescent="0.25">
      <c r="A77" s="6" t="s">
        <v>207</v>
      </c>
      <c r="B77" s="5" t="s">
        <v>413</v>
      </c>
      <c r="C77" s="11">
        <v>8.5</v>
      </c>
    </row>
    <row r="78" spans="1:3" ht="13.5" x14ac:dyDescent="0.25">
      <c r="A78" s="6" t="s">
        <v>208</v>
      </c>
      <c r="B78" s="5" t="s">
        <v>413</v>
      </c>
      <c r="C78" s="12">
        <v>8.6999999999999993</v>
      </c>
    </row>
    <row r="79" spans="1:3" ht="13.5" x14ac:dyDescent="0.25">
      <c r="A79" s="6" t="s">
        <v>209</v>
      </c>
      <c r="B79" s="5" t="s">
        <v>413</v>
      </c>
      <c r="C79" s="11">
        <v>8.8000000000000007</v>
      </c>
    </row>
    <row r="80" spans="1:3" ht="13.5" x14ac:dyDescent="0.25">
      <c r="A80" s="6" t="s">
        <v>210</v>
      </c>
      <c r="B80" s="5" t="s">
        <v>413</v>
      </c>
      <c r="C80" s="12">
        <v>9.1999999999999993</v>
      </c>
    </row>
    <row r="81" spans="1:3" ht="13.5" x14ac:dyDescent="0.25">
      <c r="A81" s="6" t="s">
        <v>211</v>
      </c>
      <c r="B81" s="5" t="s">
        <v>413</v>
      </c>
      <c r="C81" s="11">
        <v>9.3000000000000007</v>
      </c>
    </row>
    <row r="82" spans="1:3" ht="13.5" x14ac:dyDescent="0.25">
      <c r="A82" s="6" t="s">
        <v>212</v>
      </c>
      <c r="B82" s="5" t="s">
        <v>413</v>
      </c>
      <c r="C82" s="12">
        <v>9.3000000000000007</v>
      </c>
    </row>
    <row r="83" spans="1:3" ht="13.5" x14ac:dyDescent="0.25">
      <c r="A83" s="6" t="s">
        <v>213</v>
      </c>
      <c r="B83" s="5" t="s">
        <v>413</v>
      </c>
      <c r="C83" s="11">
        <v>9.6999999999999993</v>
      </c>
    </row>
    <row r="84" spans="1:3" ht="13.5" x14ac:dyDescent="0.25">
      <c r="A84" s="6" t="s">
        <v>214</v>
      </c>
      <c r="B84" s="5" t="s">
        <v>413</v>
      </c>
      <c r="C84" s="12">
        <v>10.1</v>
      </c>
    </row>
    <row r="85" spans="1:3" ht="13.5" x14ac:dyDescent="0.25">
      <c r="A85" s="6" t="s">
        <v>215</v>
      </c>
      <c r="B85" s="5" t="s">
        <v>413</v>
      </c>
      <c r="C85" s="11">
        <v>10.3</v>
      </c>
    </row>
    <row r="86" spans="1:3" ht="13.5" x14ac:dyDescent="0.25">
      <c r="A86" s="6" t="s">
        <v>216</v>
      </c>
      <c r="B86" s="5" t="s">
        <v>413</v>
      </c>
      <c r="C86" s="12">
        <v>10.8</v>
      </c>
    </row>
    <row r="87" spans="1:3" ht="13.5" x14ac:dyDescent="0.25">
      <c r="A87" s="6" t="s">
        <v>217</v>
      </c>
      <c r="B87" s="5" t="s">
        <v>413</v>
      </c>
      <c r="C87" s="11">
        <v>11.4</v>
      </c>
    </row>
    <row r="88" spans="1:3" ht="13.5" x14ac:dyDescent="0.25">
      <c r="A88" s="6" t="s">
        <v>218</v>
      </c>
      <c r="B88" s="5" t="s">
        <v>413</v>
      </c>
      <c r="C88" s="12">
        <v>12.1</v>
      </c>
    </row>
    <row r="89" spans="1:3" ht="13.5" x14ac:dyDescent="0.25">
      <c r="A89" s="6" t="s">
        <v>219</v>
      </c>
      <c r="B89" s="5" t="s">
        <v>413</v>
      </c>
      <c r="C89" s="11">
        <v>12.9</v>
      </c>
    </row>
    <row r="90" spans="1:3" ht="13.5" x14ac:dyDescent="0.25">
      <c r="A90" s="6" t="s">
        <v>220</v>
      </c>
      <c r="B90" s="5" t="s">
        <v>413</v>
      </c>
      <c r="C90" s="12">
        <v>13.8</v>
      </c>
    </row>
    <row r="91" spans="1:3" ht="13.5" x14ac:dyDescent="0.25">
      <c r="A91" s="6" t="s">
        <v>221</v>
      </c>
      <c r="B91" s="5" t="s">
        <v>413</v>
      </c>
      <c r="C91" s="11">
        <v>14.4</v>
      </c>
    </row>
    <row r="92" spans="1:3" ht="13.5" x14ac:dyDescent="0.25">
      <c r="A92" s="6" t="s">
        <v>222</v>
      </c>
      <c r="B92" s="5" t="s">
        <v>413</v>
      </c>
      <c r="C92" s="12">
        <v>15</v>
      </c>
    </row>
    <row r="93" spans="1:3" ht="13.5" x14ac:dyDescent="0.25">
      <c r="A93" s="6" t="s">
        <v>223</v>
      </c>
      <c r="B93" s="5" t="s">
        <v>413</v>
      </c>
      <c r="C93" s="11">
        <v>15.5</v>
      </c>
    </row>
    <row r="94" spans="1:3" ht="13.5" x14ac:dyDescent="0.25">
      <c r="A94" s="6" t="s">
        <v>224</v>
      </c>
      <c r="B94" s="5" t="s">
        <v>413</v>
      </c>
      <c r="C94" s="12">
        <v>16</v>
      </c>
    </row>
    <row r="95" spans="1:3" ht="13.5" x14ac:dyDescent="0.25">
      <c r="A95" s="6" t="s">
        <v>225</v>
      </c>
      <c r="B95" s="5" t="s">
        <v>413</v>
      </c>
      <c r="C95" s="11">
        <v>16.399999999999999</v>
      </c>
    </row>
    <row r="96" spans="1:3" ht="13.5" x14ac:dyDescent="0.25">
      <c r="A96" s="6" t="s">
        <v>226</v>
      </c>
      <c r="B96" s="5" t="s">
        <v>413</v>
      </c>
      <c r="C96" s="12">
        <v>17</v>
      </c>
    </row>
    <row r="97" spans="1:3" ht="13.5" x14ac:dyDescent="0.25">
      <c r="A97" s="6" t="s">
        <v>227</v>
      </c>
      <c r="B97" s="5" t="s">
        <v>413</v>
      </c>
      <c r="C97" s="11">
        <v>17.600000000000001</v>
      </c>
    </row>
    <row r="98" spans="1:3" ht="13.5" x14ac:dyDescent="0.25">
      <c r="A98" s="6" t="s">
        <v>228</v>
      </c>
      <c r="B98" s="5" t="s">
        <v>413</v>
      </c>
      <c r="C98" s="12">
        <v>18.3</v>
      </c>
    </row>
    <row r="99" spans="1:3" ht="13.5" x14ac:dyDescent="0.25">
      <c r="A99" s="6" t="s">
        <v>229</v>
      </c>
      <c r="B99" s="5" t="s">
        <v>413</v>
      </c>
      <c r="C99" s="11">
        <v>18.7</v>
      </c>
    </row>
    <row r="100" spans="1:3" ht="13.5" x14ac:dyDescent="0.25">
      <c r="A100" s="6" t="s">
        <v>230</v>
      </c>
      <c r="B100" s="5" t="s">
        <v>413</v>
      </c>
      <c r="C100" s="12">
        <v>19.2</v>
      </c>
    </row>
    <row r="101" spans="1:3" ht="13.5" x14ac:dyDescent="0.25">
      <c r="A101" s="6" t="s">
        <v>231</v>
      </c>
      <c r="B101" s="5" t="s">
        <v>413</v>
      </c>
      <c r="C101" s="11">
        <v>19.899999999999999</v>
      </c>
    </row>
    <row r="102" spans="1:3" ht="13.5" x14ac:dyDescent="0.25">
      <c r="A102" s="6" t="s">
        <v>232</v>
      </c>
      <c r="B102" s="5" t="s">
        <v>413</v>
      </c>
      <c r="C102" s="12">
        <v>20.5</v>
      </c>
    </row>
    <row r="103" spans="1:3" ht="13.5" x14ac:dyDescent="0.25">
      <c r="A103" s="6" t="s">
        <v>233</v>
      </c>
      <c r="B103" s="5" t="s">
        <v>413</v>
      </c>
      <c r="C103" s="11">
        <v>20.8</v>
      </c>
    </row>
    <row r="104" spans="1:3" ht="13.5" x14ac:dyDescent="0.25">
      <c r="A104" s="6" t="s">
        <v>234</v>
      </c>
      <c r="B104" s="5" t="s">
        <v>413</v>
      </c>
      <c r="C104" s="12">
        <v>21.3</v>
      </c>
    </row>
    <row r="105" spans="1:3" ht="13.5" x14ac:dyDescent="0.25">
      <c r="A105" s="6" t="s">
        <v>235</v>
      </c>
      <c r="B105" s="5" t="s">
        <v>413</v>
      </c>
      <c r="C105" s="11">
        <v>22.1</v>
      </c>
    </row>
    <row r="106" spans="1:3" ht="13.5" x14ac:dyDescent="0.25">
      <c r="A106" s="6" t="s">
        <v>236</v>
      </c>
      <c r="B106" s="5" t="s">
        <v>413</v>
      </c>
      <c r="C106" s="12">
        <v>22.6</v>
      </c>
    </row>
    <row r="107" spans="1:3" ht="13.5" x14ac:dyDescent="0.25">
      <c r="A107" s="6" t="s">
        <v>237</v>
      </c>
      <c r="B107" s="5" t="s">
        <v>413</v>
      </c>
      <c r="C107" s="11">
        <v>24.4</v>
      </c>
    </row>
    <row r="108" spans="1:3" ht="13.5" x14ac:dyDescent="0.25">
      <c r="A108" s="6" t="s">
        <v>238</v>
      </c>
      <c r="B108" s="5" t="s">
        <v>413</v>
      </c>
      <c r="C108" s="12">
        <v>25.4</v>
      </c>
    </row>
    <row r="109" spans="1:3" ht="13.5" x14ac:dyDescent="0.25">
      <c r="A109" s="6" t="s">
        <v>239</v>
      </c>
      <c r="B109" s="5" t="s">
        <v>413</v>
      </c>
      <c r="C109" s="11">
        <v>26.6</v>
      </c>
    </row>
    <row r="110" spans="1:3" ht="13.5" x14ac:dyDescent="0.25">
      <c r="A110" s="6" t="s">
        <v>240</v>
      </c>
      <c r="B110" s="5" t="s">
        <v>413</v>
      </c>
      <c r="C110" s="12">
        <v>27.9</v>
      </c>
    </row>
    <row r="111" spans="1:3" ht="13.5" x14ac:dyDescent="0.25">
      <c r="A111" s="6" t="s">
        <v>241</v>
      </c>
      <c r="B111" s="5" t="s">
        <v>413</v>
      </c>
      <c r="C111" s="11">
        <v>28.9</v>
      </c>
    </row>
    <row r="112" spans="1:3" ht="13.5" x14ac:dyDescent="0.25">
      <c r="A112" s="6" t="s">
        <v>242</v>
      </c>
      <c r="B112" s="5" t="s">
        <v>413</v>
      </c>
      <c r="C112" s="12">
        <v>30.2</v>
      </c>
    </row>
    <row r="113" spans="1:3" ht="13.5" x14ac:dyDescent="0.25">
      <c r="A113" s="6" t="s">
        <v>243</v>
      </c>
      <c r="B113" s="5" t="s">
        <v>413</v>
      </c>
      <c r="C113" s="11">
        <v>31</v>
      </c>
    </row>
    <row r="114" spans="1:3" ht="13.5" x14ac:dyDescent="0.25">
      <c r="A114" s="6" t="s">
        <v>244</v>
      </c>
      <c r="B114" s="5" t="s">
        <v>413</v>
      </c>
      <c r="C114" s="12">
        <v>31.5</v>
      </c>
    </row>
    <row r="115" spans="1:3" ht="13.5" x14ac:dyDescent="0.25">
      <c r="A115" s="6" t="s">
        <v>245</v>
      </c>
      <c r="B115" s="5" t="s">
        <v>413</v>
      </c>
      <c r="C115" s="11">
        <v>32</v>
      </c>
    </row>
    <row r="116" spans="1:3" ht="13.5" x14ac:dyDescent="0.25">
      <c r="A116" s="6" t="s">
        <v>246</v>
      </c>
      <c r="B116" s="5" t="s">
        <v>413</v>
      </c>
      <c r="C116" s="12">
        <v>33</v>
      </c>
    </row>
    <row r="117" spans="1:3" ht="13.5" x14ac:dyDescent="0.25">
      <c r="A117" s="6" t="s">
        <v>247</v>
      </c>
      <c r="B117" s="5" t="s">
        <v>413</v>
      </c>
      <c r="C117" s="11">
        <v>33.799999999999997</v>
      </c>
    </row>
    <row r="118" spans="1:3" ht="13.5" x14ac:dyDescent="0.25">
      <c r="A118" s="6" t="s">
        <v>248</v>
      </c>
      <c r="B118" s="5" t="s">
        <v>413</v>
      </c>
      <c r="C118" s="12">
        <v>34.1</v>
      </c>
    </row>
    <row r="119" spans="1:3" ht="13.5" x14ac:dyDescent="0.25">
      <c r="A119" s="6" t="s">
        <v>249</v>
      </c>
      <c r="B119" s="5" t="s">
        <v>413</v>
      </c>
      <c r="C119" s="11">
        <v>34.6</v>
      </c>
    </row>
    <row r="120" spans="1:3" ht="13.5" x14ac:dyDescent="0.25">
      <c r="A120" s="6" t="s">
        <v>250</v>
      </c>
      <c r="B120" s="5" t="s">
        <v>413</v>
      </c>
      <c r="C120" s="12">
        <v>35.299999999999997</v>
      </c>
    </row>
    <row r="121" spans="1:3" ht="13.5" x14ac:dyDescent="0.25">
      <c r="A121" s="6" t="s">
        <v>251</v>
      </c>
      <c r="B121" s="5" t="s">
        <v>413</v>
      </c>
      <c r="C121" s="11">
        <v>35.9</v>
      </c>
    </row>
    <row r="122" spans="1:3" ht="13.5" x14ac:dyDescent="0.25">
      <c r="A122" s="6" t="s">
        <v>252</v>
      </c>
      <c r="B122" s="5" t="s">
        <v>413</v>
      </c>
      <c r="C122" s="12">
        <v>36</v>
      </c>
    </row>
    <row r="123" spans="1:3" ht="13.5" x14ac:dyDescent="0.25">
      <c r="A123" s="6" t="s">
        <v>253</v>
      </c>
      <c r="B123" s="5" t="s">
        <v>413</v>
      </c>
      <c r="C123" s="11">
        <v>36.5</v>
      </c>
    </row>
    <row r="124" spans="1:3" ht="13.5" x14ac:dyDescent="0.25">
      <c r="A124" s="6" t="s">
        <v>254</v>
      </c>
      <c r="B124" s="5" t="s">
        <v>413</v>
      </c>
      <c r="C124" s="12">
        <v>37.1</v>
      </c>
    </row>
    <row r="125" spans="1:3" ht="13.5" x14ac:dyDescent="0.25">
      <c r="A125" s="6" t="s">
        <v>255</v>
      </c>
      <c r="B125" s="5" t="s">
        <v>413</v>
      </c>
      <c r="C125" s="11">
        <v>37.1</v>
      </c>
    </row>
    <row r="126" spans="1:3" ht="13.5" x14ac:dyDescent="0.25">
      <c r="A126" s="6" t="s">
        <v>256</v>
      </c>
      <c r="B126" s="5" t="s">
        <v>413</v>
      </c>
      <c r="C126" s="12">
        <v>38.200000000000003</v>
      </c>
    </row>
    <row r="127" spans="1:3" ht="13.5" x14ac:dyDescent="0.25">
      <c r="A127" s="6" t="s">
        <v>257</v>
      </c>
      <c r="B127" s="5" t="s">
        <v>413</v>
      </c>
      <c r="C127" s="11">
        <v>38.5</v>
      </c>
    </row>
    <row r="128" spans="1:3" ht="13.5" x14ac:dyDescent="0.25">
      <c r="A128" s="6" t="s">
        <v>258</v>
      </c>
      <c r="B128" s="5" t="s">
        <v>413</v>
      </c>
      <c r="C128" s="12">
        <v>39.1</v>
      </c>
    </row>
    <row r="129" spans="1:3" ht="13.5" x14ac:dyDescent="0.25">
      <c r="A129" s="6" t="s">
        <v>259</v>
      </c>
      <c r="B129" s="5" t="s">
        <v>413</v>
      </c>
      <c r="C129" s="11">
        <v>39.1</v>
      </c>
    </row>
    <row r="130" spans="1:3" ht="13.5" x14ac:dyDescent="0.25">
      <c r="A130" s="6" t="s">
        <v>260</v>
      </c>
      <c r="B130" s="5" t="s">
        <v>413</v>
      </c>
      <c r="C130" s="12">
        <v>40.1</v>
      </c>
    </row>
    <row r="131" spans="1:3" ht="13.5" x14ac:dyDescent="0.25">
      <c r="A131" s="6" t="s">
        <v>261</v>
      </c>
      <c r="B131" s="5" t="s">
        <v>413</v>
      </c>
      <c r="C131" s="11">
        <v>40.700000000000003</v>
      </c>
    </row>
    <row r="132" spans="1:3" ht="13.5" x14ac:dyDescent="0.25">
      <c r="A132" s="6" t="s">
        <v>262</v>
      </c>
      <c r="B132" s="5" t="s">
        <v>413</v>
      </c>
      <c r="C132" s="12">
        <v>41.4</v>
      </c>
    </row>
    <row r="133" spans="1:3" ht="13.5" x14ac:dyDescent="0.25">
      <c r="A133" s="6" t="s">
        <v>263</v>
      </c>
      <c r="B133" s="5" t="s">
        <v>413</v>
      </c>
      <c r="C133" s="11">
        <v>41.4</v>
      </c>
    </row>
    <row r="134" spans="1:3" ht="13.5" x14ac:dyDescent="0.25">
      <c r="A134" s="6" t="s">
        <v>264</v>
      </c>
      <c r="B134" s="5" t="s">
        <v>413</v>
      </c>
      <c r="C134" s="12">
        <v>41.8</v>
      </c>
    </row>
    <row r="135" spans="1:3" ht="13.5" x14ac:dyDescent="0.25">
      <c r="A135" s="6" t="s">
        <v>265</v>
      </c>
      <c r="B135" s="5" t="s">
        <v>413</v>
      </c>
      <c r="C135" s="11">
        <v>42.3</v>
      </c>
    </row>
    <row r="136" spans="1:3" ht="13.5" x14ac:dyDescent="0.25">
      <c r="A136" s="6" t="s">
        <v>266</v>
      </c>
      <c r="B136" s="5" t="s">
        <v>413</v>
      </c>
      <c r="C136" s="12">
        <v>42.9</v>
      </c>
    </row>
    <row r="137" spans="1:3" ht="13.5" x14ac:dyDescent="0.25">
      <c r="A137" s="6" t="s">
        <v>267</v>
      </c>
      <c r="B137" s="5" t="s">
        <v>413</v>
      </c>
      <c r="C137" s="11">
        <v>43.3</v>
      </c>
    </row>
    <row r="138" spans="1:3" ht="13.5" x14ac:dyDescent="0.25">
      <c r="A138" s="6" t="s">
        <v>268</v>
      </c>
      <c r="B138" s="5" t="s">
        <v>413</v>
      </c>
      <c r="C138" s="12">
        <v>44.1</v>
      </c>
    </row>
    <row r="139" spans="1:3" ht="13.5" x14ac:dyDescent="0.25">
      <c r="A139" s="6" t="s">
        <v>269</v>
      </c>
      <c r="B139" s="5" t="s">
        <v>413</v>
      </c>
      <c r="C139" s="11">
        <v>44.8</v>
      </c>
    </row>
    <row r="140" spans="1:3" ht="13.5" x14ac:dyDescent="0.25">
      <c r="A140" s="6" t="s">
        <v>270</v>
      </c>
      <c r="B140" s="5" t="s">
        <v>413</v>
      </c>
      <c r="C140" s="12">
        <v>45.3</v>
      </c>
    </row>
    <row r="141" spans="1:3" ht="13.5" x14ac:dyDescent="0.25">
      <c r="A141" s="6" t="s">
        <v>271</v>
      </c>
      <c r="B141" s="5" t="s">
        <v>413</v>
      </c>
      <c r="C141" s="11">
        <v>45.7</v>
      </c>
    </row>
    <row r="142" spans="1:3" ht="13.5" x14ac:dyDescent="0.25">
      <c r="A142" s="6" t="s">
        <v>272</v>
      </c>
      <c r="B142" s="5" t="s">
        <v>413</v>
      </c>
      <c r="C142" s="12">
        <v>46.5</v>
      </c>
    </row>
    <row r="143" spans="1:3" ht="13.5" x14ac:dyDescent="0.25">
      <c r="A143" s="6" t="s">
        <v>273</v>
      </c>
      <c r="B143" s="5" t="s">
        <v>413</v>
      </c>
      <c r="C143" s="11">
        <v>47.4</v>
      </c>
    </row>
    <row r="144" spans="1:3" ht="13.5" x14ac:dyDescent="0.25">
      <c r="A144" s="6" t="s">
        <v>274</v>
      </c>
      <c r="B144" s="5" t="s">
        <v>413</v>
      </c>
      <c r="C144" s="12">
        <v>48.5</v>
      </c>
    </row>
    <row r="145" spans="1:3" ht="13.5" x14ac:dyDescent="0.25">
      <c r="A145" s="6" t="s">
        <v>275</v>
      </c>
      <c r="B145" s="5" t="s">
        <v>413</v>
      </c>
      <c r="C145" s="11">
        <v>49.3</v>
      </c>
    </row>
    <row r="146" spans="1:3" ht="13.5" x14ac:dyDescent="0.25">
      <c r="A146" s="6" t="s">
        <v>276</v>
      </c>
      <c r="B146" s="5" t="s">
        <v>413</v>
      </c>
      <c r="C146" s="12">
        <v>49.9</v>
      </c>
    </row>
    <row r="147" spans="1:3" ht="13.5" x14ac:dyDescent="0.25">
      <c r="A147" s="6" t="s">
        <v>277</v>
      </c>
      <c r="B147" s="5" t="s">
        <v>413</v>
      </c>
      <c r="C147" s="11">
        <v>51.2</v>
      </c>
    </row>
    <row r="148" spans="1:3" ht="13.5" x14ac:dyDescent="0.25">
      <c r="A148" s="6" t="s">
        <v>278</v>
      </c>
      <c r="B148" s="5" t="s">
        <v>413</v>
      </c>
      <c r="C148" s="12">
        <v>52.3</v>
      </c>
    </row>
    <row r="149" spans="1:3" ht="13.5" x14ac:dyDescent="0.25">
      <c r="A149" s="6" t="s">
        <v>279</v>
      </c>
      <c r="B149" s="5" t="s">
        <v>413</v>
      </c>
      <c r="C149" s="11">
        <v>53</v>
      </c>
    </row>
    <row r="150" spans="1:3" ht="13.5" x14ac:dyDescent="0.25">
      <c r="A150" s="6" t="s">
        <v>280</v>
      </c>
      <c r="B150" s="5" t="s">
        <v>413</v>
      </c>
      <c r="C150" s="12">
        <v>54.2</v>
      </c>
    </row>
    <row r="151" spans="1:3" ht="13.5" x14ac:dyDescent="0.25">
      <c r="A151" s="6" t="s">
        <v>281</v>
      </c>
      <c r="B151" s="5" t="s">
        <v>413</v>
      </c>
      <c r="C151" s="11">
        <v>55.8</v>
      </c>
    </row>
    <row r="152" spans="1:3" ht="13.5" x14ac:dyDescent="0.25">
      <c r="A152" s="6" t="s">
        <v>282</v>
      </c>
      <c r="B152" s="5" t="s">
        <v>413</v>
      </c>
      <c r="C152" s="12">
        <v>56.1</v>
      </c>
    </row>
    <row r="153" spans="1:3" ht="13.5" x14ac:dyDescent="0.25">
      <c r="A153" s="6" t="s">
        <v>283</v>
      </c>
      <c r="B153" s="5" t="s">
        <v>413</v>
      </c>
      <c r="C153" s="11">
        <v>57.3</v>
      </c>
    </row>
    <row r="154" spans="1:3" ht="13.5" x14ac:dyDescent="0.25">
      <c r="A154" s="6" t="s">
        <v>284</v>
      </c>
      <c r="B154" s="5" t="s">
        <v>413</v>
      </c>
      <c r="C154" s="12">
        <v>58.1</v>
      </c>
    </row>
    <row r="155" spans="1:3" ht="13.5" x14ac:dyDescent="0.25">
      <c r="A155" s="6" t="s">
        <v>285</v>
      </c>
      <c r="B155" s="5" t="s">
        <v>413</v>
      </c>
      <c r="C155" s="11">
        <v>58.8</v>
      </c>
    </row>
    <row r="156" spans="1:3" ht="13.5" x14ac:dyDescent="0.25">
      <c r="A156" s="6" t="s">
        <v>286</v>
      </c>
      <c r="B156" s="5" t="s">
        <v>413</v>
      </c>
      <c r="C156" s="12">
        <v>59.5</v>
      </c>
    </row>
    <row r="157" spans="1:3" ht="13.5" x14ac:dyDescent="0.25">
      <c r="A157" s="6" t="s">
        <v>287</v>
      </c>
      <c r="B157" s="5" t="s">
        <v>413</v>
      </c>
      <c r="C157" s="11">
        <v>60.1</v>
      </c>
    </row>
    <row r="158" spans="1:3" ht="13.5" x14ac:dyDescent="0.25">
      <c r="A158" s="6" t="s">
        <v>288</v>
      </c>
      <c r="B158" s="5" t="s">
        <v>413</v>
      </c>
      <c r="C158" s="12">
        <v>60.3</v>
      </c>
    </row>
    <row r="159" spans="1:3" ht="13.5" x14ac:dyDescent="0.25">
      <c r="A159" s="6" t="s">
        <v>289</v>
      </c>
      <c r="B159" s="5" t="s">
        <v>413</v>
      </c>
      <c r="C159" s="11">
        <v>60.1</v>
      </c>
    </row>
    <row r="160" spans="1:3" ht="13.5" x14ac:dyDescent="0.25">
      <c r="A160" s="6" t="s">
        <v>290</v>
      </c>
      <c r="B160" s="5" t="s">
        <v>413</v>
      </c>
      <c r="C160" s="12">
        <v>60.6</v>
      </c>
    </row>
    <row r="161" spans="1:3" ht="13.5" x14ac:dyDescent="0.25">
      <c r="A161" s="6" t="s">
        <v>291</v>
      </c>
      <c r="B161" s="5" t="s">
        <v>413</v>
      </c>
      <c r="C161" s="11">
        <v>61.6</v>
      </c>
    </row>
    <row r="162" spans="1:3" ht="13.5" x14ac:dyDescent="0.25">
      <c r="A162" s="6" t="s">
        <v>292</v>
      </c>
      <c r="B162" s="5" t="s">
        <v>413</v>
      </c>
      <c r="C162" s="12">
        <v>61.5</v>
      </c>
    </row>
    <row r="163" spans="1:3" ht="13.5" x14ac:dyDescent="0.25">
      <c r="A163" s="6" t="s">
        <v>293</v>
      </c>
      <c r="B163" s="5" t="s">
        <v>413</v>
      </c>
      <c r="C163" s="11">
        <v>62.1</v>
      </c>
    </row>
    <row r="164" spans="1:3" ht="13.5" x14ac:dyDescent="0.25">
      <c r="A164" s="6" t="s">
        <v>294</v>
      </c>
      <c r="B164" s="5" t="s">
        <v>413</v>
      </c>
      <c r="C164" s="12">
        <v>62.4</v>
      </c>
    </row>
    <row r="165" spans="1:3" ht="13.5" x14ac:dyDescent="0.25">
      <c r="A165" s="6" t="s">
        <v>295</v>
      </c>
      <c r="B165" s="5" t="s">
        <v>413</v>
      </c>
      <c r="C165" s="11">
        <v>62.6</v>
      </c>
    </row>
    <row r="166" spans="1:3" ht="13.5" x14ac:dyDescent="0.25">
      <c r="A166" s="6" t="s">
        <v>296</v>
      </c>
      <c r="B166" s="5" t="s">
        <v>413</v>
      </c>
      <c r="C166" s="12">
        <v>62.4</v>
      </c>
    </row>
    <row r="167" spans="1:3" ht="13.5" x14ac:dyDescent="0.25">
      <c r="A167" s="6" t="s">
        <v>297</v>
      </c>
      <c r="B167" s="5" t="s">
        <v>413</v>
      </c>
      <c r="C167" s="11">
        <v>62.5</v>
      </c>
    </row>
    <row r="168" spans="1:3" ht="13.5" x14ac:dyDescent="0.25">
      <c r="A168" s="6" t="s">
        <v>298</v>
      </c>
      <c r="B168" s="5" t="s">
        <v>413</v>
      </c>
      <c r="C168" s="12">
        <v>63.4</v>
      </c>
    </row>
    <row r="169" spans="1:3" ht="13.5" x14ac:dyDescent="0.25">
      <c r="A169" s="6" t="s">
        <v>299</v>
      </c>
      <c r="B169" s="5" t="s">
        <v>413</v>
      </c>
      <c r="C169" s="11">
        <v>63.5</v>
      </c>
    </row>
    <row r="170" spans="1:3" ht="13.5" x14ac:dyDescent="0.25">
      <c r="A170" s="6" t="s">
        <v>300</v>
      </c>
      <c r="B170" s="5" t="s">
        <v>413</v>
      </c>
      <c r="C170" s="12">
        <v>64</v>
      </c>
    </row>
    <row r="171" spans="1:3" ht="13.5" x14ac:dyDescent="0.25">
      <c r="A171" s="6" t="s">
        <v>301</v>
      </c>
      <c r="B171" s="5" t="s">
        <v>413</v>
      </c>
      <c r="C171" s="11">
        <v>64.5</v>
      </c>
    </row>
    <row r="172" spans="1:3" ht="13.5" x14ac:dyDescent="0.25">
      <c r="A172" s="6" t="s">
        <v>302</v>
      </c>
      <c r="B172" s="5" t="s">
        <v>413</v>
      </c>
      <c r="C172" s="12">
        <v>65.099999999999994</v>
      </c>
    </row>
    <row r="173" spans="1:3" ht="13.5" x14ac:dyDescent="0.25">
      <c r="A173" s="6" t="s">
        <v>303</v>
      </c>
      <c r="B173" s="5" t="s">
        <v>413</v>
      </c>
      <c r="C173" s="11">
        <v>65.7</v>
      </c>
    </row>
    <row r="174" spans="1:3" ht="13.5" x14ac:dyDescent="0.25">
      <c r="A174" s="6" t="s">
        <v>304</v>
      </c>
      <c r="B174" s="5" t="s">
        <v>413</v>
      </c>
      <c r="C174" s="12">
        <v>66.900000000000006</v>
      </c>
    </row>
    <row r="175" spans="1:3" ht="13.5" x14ac:dyDescent="0.25">
      <c r="A175" s="6" t="s">
        <v>305</v>
      </c>
      <c r="B175" s="5" t="s">
        <v>413</v>
      </c>
      <c r="C175" s="11">
        <v>67.400000000000006</v>
      </c>
    </row>
    <row r="176" spans="1:3" ht="13.5" x14ac:dyDescent="0.25">
      <c r="A176" s="6" t="s">
        <v>306</v>
      </c>
      <c r="B176" s="5" t="s">
        <v>413</v>
      </c>
      <c r="C176" s="12">
        <v>67.599999999999994</v>
      </c>
    </row>
    <row r="177" spans="1:3" ht="13.5" x14ac:dyDescent="0.25">
      <c r="A177" s="6" t="s">
        <v>307</v>
      </c>
      <c r="B177" s="5" t="s">
        <v>413</v>
      </c>
      <c r="C177" s="11">
        <v>66.599999999999994</v>
      </c>
    </row>
    <row r="178" spans="1:3" ht="13.5" x14ac:dyDescent="0.25">
      <c r="A178" s="6" t="s">
        <v>308</v>
      </c>
      <c r="B178" s="5" t="s">
        <v>413</v>
      </c>
      <c r="C178" s="12">
        <v>66.5</v>
      </c>
    </row>
    <row r="179" spans="1:3" ht="13.5" x14ac:dyDescent="0.25">
      <c r="A179" s="6" t="s">
        <v>309</v>
      </c>
      <c r="B179" s="5" t="s">
        <v>413</v>
      </c>
      <c r="C179" s="11">
        <v>68</v>
      </c>
    </row>
    <row r="180" spans="1:3" ht="13.5" x14ac:dyDescent="0.25">
      <c r="A180" s="6" t="s">
        <v>310</v>
      </c>
      <c r="B180" s="5" t="s">
        <v>413</v>
      </c>
      <c r="C180" s="12">
        <v>66.400000000000006</v>
      </c>
    </row>
    <row r="181" spans="1:3" ht="13.5" x14ac:dyDescent="0.25">
      <c r="A181" s="6" t="s">
        <v>311</v>
      </c>
      <c r="B181" s="5" t="s">
        <v>413</v>
      </c>
      <c r="C181" s="11">
        <v>66.8</v>
      </c>
    </row>
    <row r="182" spans="1:3" ht="13.5" x14ac:dyDescent="0.25">
      <c r="A182" s="6" t="s">
        <v>312</v>
      </c>
      <c r="B182" s="5" t="s">
        <v>413</v>
      </c>
      <c r="C182" s="12">
        <v>67.099999999999994</v>
      </c>
    </row>
    <row r="183" spans="1:3" ht="13.5" x14ac:dyDescent="0.25">
      <c r="A183" s="6" t="s">
        <v>313</v>
      </c>
      <c r="B183" s="5" t="s">
        <v>413</v>
      </c>
      <c r="C183" s="11">
        <v>67.599999999999994</v>
      </c>
    </row>
    <row r="184" spans="1:3" ht="13.5" x14ac:dyDescent="0.25">
      <c r="A184" s="6" t="s">
        <v>314</v>
      </c>
      <c r="B184" s="5" t="s">
        <v>413</v>
      </c>
      <c r="C184" s="12">
        <v>68.7</v>
      </c>
    </row>
    <row r="185" spans="1:3" ht="13.5" x14ac:dyDescent="0.25">
      <c r="A185" s="6" t="s">
        <v>315</v>
      </c>
      <c r="B185" s="5" t="s">
        <v>413</v>
      </c>
      <c r="C185" s="11">
        <v>68.599999999999994</v>
      </c>
    </row>
    <row r="186" spans="1:3" ht="13.5" x14ac:dyDescent="0.25">
      <c r="A186" s="6" t="s">
        <v>316</v>
      </c>
      <c r="B186" s="5" t="s">
        <v>413</v>
      </c>
      <c r="C186" s="12">
        <v>68.099999999999994</v>
      </c>
    </row>
    <row r="187" spans="1:3" ht="13.5" x14ac:dyDescent="0.25">
      <c r="A187" s="6" t="s">
        <v>317</v>
      </c>
      <c r="B187" s="5" t="s">
        <v>413</v>
      </c>
      <c r="C187" s="11">
        <v>67.900000000000006</v>
      </c>
    </row>
    <row r="188" spans="1:3" ht="13.5" x14ac:dyDescent="0.25">
      <c r="A188" s="6" t="s">
        <v>318</v>
      </c>
      <c r="B188" s="5" t="s">
        <v>413</v>
      </c>
      <c r="C188" s="12">
        <v>68.099999999999994</v>
      </c>
    </row>
    <row r="189" spans="1:3" ht="13.5" x14ac:dyDescent="0.25">
      <c r="A189" s="6" t="s">
        <v>319</v>
      </c>
      <c r="B189" s="5" t="s">
        <v>413</v>
      </c>
      <c r="C189" s="11">
        <v>69.099999999999994</v>
      </c>
    </row>
    <row r="190" spans="1:3" ht="13.5" x14ac:dyDescent="0.25">
      <c r="A190" s="6" t="s">
        <v>320</v>
      </c>
      <c r="B190" s="5" t="s">
        <v>413</v>
      </c>
      <c r="C190" s="12">
        <v>69.400000000000006</v>
      </c>
    </row>
    <row r="191" spans="1:3" ht="13.5" x14ac:dyDescent="0.25">
      <c r="A191" s="6" t="s">
        <v>321</v>
      </c>
      <c r="B191" s="5" t="s">
        <v>413</v>
      </c>
      <c r="C191" s="11">
        <v>69.599999999999994</v>
      </c>
    </row>
    <row r="192" spans="1:3" ht="13.5" x14ac:dyDescent="0.25">
      <c r="A192" s="6" t="s">
        <v>323</v>
      </c>
      <c r="B192" s="5" t="s">
        <v>413</v>
      </c>
      <c r="C192" s="12">
        <v>69.7</v>
      </c>
    </row>
    <row r="193" spans="1:3" ht="13.5" x14ac:dyDescent="0.25">
      <c r="A193" s="6" t="s">
        <v>324</v>
      </c>
      <c r="B193" s="5" t="s">
        <v>413</v>
      </c>
      <c r="C193" s="11">
        <v>69.5</v>
      </c>
    </row>
    <row r="194" spans="1:3" ht="13.5" x14ac:dyDescent="0.25">
      <c r="A194" s="6" t="s">
        <v>325</v>
      </c>
      <c r="B194" s="5" t="s">
        <v>413</v>
      </c>
      <c r="C194" s="12">
        <v>70.5</v>
      </c>
    </row>
    <row r="195" spans="1:3" ht="13.5" x14ac:dyDescent="0.25">
      <c r="A195" s="6" t="s">
        <v>326</v>
      </c>
      <c r="B195" s="5" t="s">
        <v>413</v>
      </c>
      <c r="C195" s="11">
        <v>70.2</v>
      </c>
    </row>
    <row r="196" spans="1:3" ht="13.5" x14ac:dyDescent="0.25">
      <c r="A196" s="6" t="s">
        <v>327</v>
      </c>
      <c r="B196" s="5" t="s">
        <v>413</v>
      </c>
      <c r="C196" s="12">
        <v>70.599999999999994</v>
      </c>
    </row>
    <row r="197" spans="1:3" ht="13.5" x14ac:dyDescent="0.25">
      <c r="A197" s="6" t="s">
        <v>328</v>
      </c>
      <c r="B197" s="5" t="s">
        <v>413</v>
      </c>
      <c r="C197" s="11">
        <v>71</v>
      </c>
    </row>
    <row r="198" spans="1:3" ht="13.5" x14ac:dyDescent="0.25">
      <c r="A198" s="6" t="s">
        <v>329</v>
      </c>
      <c r="B198" s="5" t="s">
        <v>413</v>
      </c>
      <c r="C198" s="12">
        <v>71.400000000000006</v>
      </c>
    </row>
    <row r="199" spans="1:3" ht="13.5" x14ac:dyDescent="0.25">
      <c r="A199" s="6" t="s">
        <v>330</v>
      </c>
      <c r="B199" s="5" t="s">
        <v>413</v>
      </c>
      <c r="C199" s="11">
        <v>72</v>
      </c>
    </row>
    <row r="200" spans="1:3" ht="13.5" x14ac:dyDescent="0.25">
      <c r="A200" s="6" t="s">
        <v>331</v>
      </c>
      <c r="B200" s="5" t="s">
        <v>413</v>
      </c>
      <c r="C200" s="12">
        <v>72.400000000000006</v>
      </c>
    </row>
    <row r="201" spans="1:3" ht="13.5" x14ac:dyDescent="0.25">
      <c r="A201" s="6" t="s">
        <v>332</v>
      </c>
      <c r="B201" s="5" t="s">
        <v>413</v>
      </c>
      <c r="C201" s="11">
        <v>72.8</v>
      </c>
    </row>
    <row r="202" spans="1:3" ht="13.5" x14ac:dyDescent="0.25">
      <c r="A202" s="6" t="s">
        <v>333</v>
      </c>
      <c r="B202" s="5" t="s">
        <v>413</v>
      </c>
      <c r="C202" s="12">
        <v>73</v>
      </c>
    </row>
    <row r="203" spans="1:3" ht="13.5" x14ac:dyDescent="0.25">
      <c r="A203" s="6" t="s">
        <v>334</v>
      </c>
      <c r="B203" s="5" t="s">
        <v>413</v>
      </c>
      <c r="C203" s="11">
        <v>73.599999999999994</v>
      </c>
    </row>
    <row r="204" spans="1:3" ht="13.5" x14ac:dyDescent="0.25">
      <c r="A204" s="6" t="s">
        <v>335</v>
      </c>
      <c r="B204" s="5" t="s">
        <v>413</v>
      </c>
      <c r="C204" s="12">
        <v>74.099999999999994</v>
      </c>
    </row>
    <row r="205" spans="1:3" ht="13.5" x14ac:dyDescent="0.25">
      <c r="A205" s="6" t="s">
        <v>336</v>
      </c>
      <c r="B205" s="5" t="s">
        <v>413</v>
      </c>
      <c r="C205" s="11">
        <v>74.099999999999994</v>
      </c>
    </row>
    <row r="206" spans="1:3" ht="13.5" x14ac:dyDescent="0.25">
      <c r="A206" s="6" t="s">
        <v>337</v>
      </c>
      <c r="B206" s="5" t="s">
        <v>413</v>
      </c>
      <c r="C206" s="12">
        <v>75.2</v>
      </c>
    </row>
    <row r="207" spans="1:3" ht="13.5" x14ac:dyDescent="0.25">
      <c r="A207" s="6" t="s">
        <v>338</v>
      </c>
      <c r="B207" s="5" t="s">
        <v>413</v>
      </c>
      <c r="C207" s="11">
        <v>75.5</v>
      </c>
    </row>
    <row r="208" spans="1:3" ht="13.5" x14ac:dyDescent="0.25">
      <c r="A208" s="6" t="s">
        <v>339</v>
      </c>
      <c r="B208" s="5" t="s">
        <v>413</v>
      </c>
      <c r="C208" s="12">
        <v>76.2</v>
      </c>
    </row>
    <row r="209" spans="1:3" ht="13.5" x14ac:dyDescent="0.25">
      <c r="A209" s="6" t="s">
        <v>340</v>
      </c>
      <c r="B209" s="5" t="s">
        <v>413</v>
      </c>
      <c r="C209" s="11">
        <v>76.3</v>
      </c>
    </row>
    <row r="210" spans="1:3" ht="13.5" x14ac:dyDescent="0.25">
      <c r="A210" s="6" t="s">
        <v>341</v>
      </c>
      <c r="B210" s="5" t="s">
        <v>413</v>
      </c>
      <c r="C210" s="12">
        <v>77.5</v>
      </c>
    </row>
    <row r="211" spans="1:3" ht="13.5" x14ac:dyDescent="0.25">
      <c r="A211" s="6" t="s">
        <v>342</v>
      </c>
      <c r="B211" s="5" t="s">
        <v>413</v>
      </c>
      <c r="C211" s="11">
        <v>77.2</v>
      </c>
    </row>
    <row r="212" spans="1:3" ht="13.5" x14ac:dyDescent="0.25">
      <c r="A212" s="6" t="s">
        <v>343</v>
      </c>
      <c r="B212" s="5" t="s">
        <v>413</v>
      </c>
      <c r="C212" s="12">
        <v>78.099999999999994</v>
      </c>
    </row>
    <row r="213" spans="1:3" ht="13.5" x14ac:dyDescent="0.25">
      <c r="A213" s="6" t="s">
        <v>344</v>
      </c>
      <c r="B213" s="5" t="s">
        <v>413</v>
      </c>
      <c r="C213" s="11">
        <v>78.400000000000006</v>
      </c>
    </row>
    <row r="214" spans="1:3" ht="13.5" x14ac:dyDescent="0.25">
      <c r="A214" s="6" t="s">
        <v>345</v>
      </c>
      <c r="B214" s="5" t="s">
        <v>413</v>
      </c>
      <c r="C214" s="12">
        <v>79.3</v>
      </c>
    </row>
    <row r="215" spans="1:3" ht="13.5" x14ac:dyDescent="0.25">
      <c r="A215" s="6" t="s">
        <v>346</v>
      </c>
      <c r="B215" s="5" t="s">
        <v>413</v>
      </c>
      <c r="C215" s="11">
        <v>79.900000000000006</v>
      </c>
    </row>
    <row r="216" spans="1:3" ht="13.5" x14ac:dyDescent="0.25">
      <c r="A216" s="6" t="s">
        <v>347</v>
      </c>
      <c r="B216" s="5" t="s">
        <v>413</v>
      </c>
      <c r="C216" s="12">
        <v>80.3</v>
      </c>
    </row>
    <row r="217" spans="1:3" ht="13.5" x14ac:dyDescent="0.25">
      <c r="A217" s="6" t="s">
        <v>348</v>
      </c>
      <c r="B217" s="5" t="s">
        <v>413</v>
      </c>
      <c r="C217" s="11">
        <v>80.7</v>
      </c>
    </row>
    <row r="218" spans="1:3" ht="13.5" x14ac:dyDescent="0.25">
      <c r="A218" s="6" t="s">
        <v>349</v>
      </c>
      <c r="B218" s="5" t="s">
        <v>413</v>
      </c>
      <c r="C218" s="12">
        <v>81.2</v>
      </c>
    </row>
    <row r="219" spans="1:3" ht="13.5" x14ac:dyDescent="0.25">
      <c r="A219" s="6" t="s">
        <v>350</v>
      </c>
      <c r="B219" s="5" t="s">
        <v>413</v>
      </c>
      <c r="C219" s="11">
        <v>81.900000000000006</v>
      </c>
    </row>
    <row r="220" spans="1:3" ht="13.5" x14ac:dyDescent="0.25">
      <c r="A220" s="6" t="s">
        <v>351</v>
      </c>
      <c r="B220" s="5" t="s">
        <v>413</v>
      </c>
      <c r="C220" s="12">
        <v>82.6</v>
      </c>
    </row>
    <row r="221" spans="1:3" ht="13.5" x14ac:dyDescent="0.25">
      <c r="A221" s="6" t="s">
        <v>352</v>
      </c>
      <c r="B221" s="5" t="s">
        <v>413</v>
      </c>
      <c r="C221" s="11">
        <v>83.4</v>
      </c>
    </row>
    <row r="222" spans="1:3" ht="13.5" x14ac:dyDescent="0.25">
      <c r="A222" s="6" t="s">
        <v>353</v>
      </c>
      <c r="B222" s="5" t="s">
        <v>413</v>
      </c>
      <c r="C222" s="12">
        <v>83.5</v>
      </c>
    </row>
    <row r="223" spans="1:3" ht="13.5" x14ac:dyDescent="0.25">
      <c r="A223" s="6" t="s">
        <v>354</v>
      </c>
      <c r="B223" s="5" t="s">
        <v>413</v>
      </c>
      <c r="C223" s="11">
        <v>84.4</v>
      </c>
    </row>
    <row r="224" spans="1:3" ht="13.5" x14ac:dyDescent="0.25">
      <c r="A224" s="6" t="s">
        <v>355</v>
      </c>
      <c r="B224" s="5" t="s">
        <v>413</v>
      </c>
      <c r="C224" s="12">
        <v>85.2</v>
      </c>
    </row>
    <row r="225" spans="1:3" ht="13.5" x14ac:dyDescent="0.25">
      <c r="A225" s="6" t="s">
        <v>356</v>
      </c>
      <c r="B225" s="5" t="s">
        <v>413</v>
      </c>
      <c r="C225" s="11">
        <v>84.9</v>
      </c>
    </row>
    <row r="226" spans="1:3" ht="13.5" x14ac:dyDescent="0.25">
      <c r="A226" s="6" t="s">
        <v>357</v>
      </c>
      <c r="B226" s="5" t="s">
        <v>413</v>
      </c>
      <c r="C226" s="12">
        <v>85.3</v>
      </c>
    </row>
    <row r="227" spans="1:3" ht="13.5" x14ac:dyDescent="0.25">
      <c r="A227" s="6" t="s">
        <v>358</v>
      </c>
      <c r="B227" s="5" t="s">
        <v>413</v>
      </c>
      <c r="C227" s="11">
        <v>86.1</v>
      </c>
    </row>
    <row r="228" spans="1:3" ht="13.5" x14ac:dyDescent="0.25">
      <c r="A228" s="6" t="s">
        <v>359</v>
      </c>
      <c r="B228" s="5" t="s">
        <v>413</v>
      </c>
      <c r="C228" s="12">
        <v>85.6</v>
      </c>
    </row>
    <row r="229" spans="1:3" ht="13.5" x14ac:dyDescent="0.25">
      <c r="A229" s="6" t="s">
        <v>360</v>
      </c>
      <c r="B229" s="5" t="s">
        <v>413</v>
      </c>
      <c r="C229" s="11">
        <v>86.4</v>
      </c>
    </row>
    <row r="230" spans="1:3" ht="13.5" x14ac:dyDescent="0.25">
      <c r="A230" s="6" t="s">
        <v>361</v>
      </c>
      <c r="B230" s="5" t="s">
        <v>413</v>
      </c>
      <c r="C230" s="12">
        <v>87</v>
      </c>
    </row>
    <row r="231" spans="1:3" ht="13.5" x14ac:dyDescent="0.25">
      <c r="A231" s="6" t="s">
        <v>362</v>
      </c>
      <c r="B231" s="5" t="s">
        <v>413</v>
      </c>
      <c r="C231" s="11">
        <v>86.7</v>
      </c>
    </row>
    <row r="232" spans="1:3" ht="13.5" x14ac:dyDescent="0.25">
      <c r="A232" s="6" t="s">
        <v>363</v>
      </c>
      <c r="B232" s="5" t="s">
        <v>413</v>
      </c>
      <c r="C232" s="12">
        <v>87.3</v>
      </c>
    </row>
    <row r="233" spans="1:3" ht="13.5" x14ac:dyDescent="0.25">
      <c r="A233" s="6" t="s">
        <v>364</v>
      </c>
      <c r="B233" s="5" t="s">
        <v>413</v>
      </c>
      <c r="C233" s="11">
        <v>88.7</v>
      </c>
    </row>
    <row r="234" spans="1:3" ht="13.5" x14ac:dyDescent="0.25">
      <c r="A234" s="6" t="s">
        <v>365</v>
      </c>
      <c r="B234" s="5" t="s">
        <v>413</v>
      </c>
      <c r="C234" s="12">
        <v>88.1</v>
      </c>
    </row>
    <row r="235" spans="1:3" ht="13.5" x14ac:dyDescent="0.25">
      <c r="A235" s="6" t="s">
        <v>366</v>
      </c>
      <c r="B235" s="5" t="s">
        <v>413</v>
      </c>
      <c r="C235" s="11">
        <v>88.5</v>
      </c>
    </row>
    <row r="236" spans="1:3" ht="13.5" x14ac:dyDescent="0.25">
      <c r="A236" s="6" t="s">
        <v>367</v>
      </c>
      <c r="B236" s="5" t="s">
        <v>413</v>
      </c>
      <c r="C236" s="12">
        <v>89.3</v>
      </c>
    </row>
    <row r="237" spans="1:3" ht="13.5" x14ac:dyDescent="0.25">
      <c r="A237" s="6" t="s">
        <v>368</v>
      </c>
      <c r="B237" s="5" t="s">
        <v>413</v>
      </c>
      <c r="C237" s="11">
        <v>89.1</v>
      </c>
    </row>
    <row r="238" spans="1:3" ht="13.5" x14ac:dyDescent="0.25">
      <c r="A238" s="6" t="s">
        <v>369</v>
      </c>
      <c r="B238" s="5" t="s">
        <v>413</v>
      </c>
      <c r="C238" s="12">
        <v>89.7</v>
      </c>
    </row>
    <row r="239" spans="1:3" ht="13.5" x14ac:dyDescent="0.25">
      <c r="A239" s="6" t="s">
        <v>370</v>
      </c>
      <c r="B239" s="5" t="s">
        <v>413</v>
      </c>
      <c r="C239" s="11">
        <v>90.5</v>
      </c>
    </row>
    <row r="240" spans="1:3" ht="13.5" x14ac:dyDescent="0.25">
      <c r="A240" s="6" t="s">
        <v>371</v>
      </c>
      <c r="B240" s="5" t="s">
        <v>413</v>
      </c>
      <c r="C240" s="12">
        <v>91</v>
      </c>
    </row>
    <row r="241" spans="1:3" ht="13.5" x14ac:dyDescent="0.25">
      <c r="A241" s="6" t="s">
        <v>372</v>
      </c>
      <c r="B241" s="5" t="s">
        <v>413</v>
      </c>
      <c r="C241" s="11">
        <v>91</v>
      </c>
    </row>
    <row r="242" spans="1:3" ht="13.5" x14ac:dyDescent="0.25">
      <c r="A242" s="6" t="s">
        <v>373</v>
      </c>
      <c r="B242" s="5" t="s">
        <v>413</v>
      </c>
      <c r="C242" s="12">
        <v>91.1</v>
      </c>
    </row>
    <row r="243" spans="1:3" ht="13.5" x14ac:dyDescent="0.25">
      <c r="A243" s="6" t="s">
        <v>374</v>
      </c>
      <c r="B243" s="5" t="s">
        <v>413</v>
      </c>
      <c r="C243" s="11">
        <v>92.1</v>
      </c>
    </row>
    <row r="244" spans="1:3" ht="13.5" x14ac:dyDescent="0.25">
      <c r="A244" s="6" t="s">
        <v>375</v>
      </c>
      <c r="B244" s="5" t="s">
        <v>413</v>
      </c>
      <c r="C244" s="12">
        <v>92.7</v>
      </c>
    </row>
    <row r="245" spans="1:3" ht="13.5" x14ac:dyDescent="0.25">
      <c r="A245" s="6" t="s">
        <v>376</v>
      </c>
      <c r="B245" s="5" t="s">
        <v>413</v>
      </c>
      <c r="C245" s="11">
        <v>92.9</v>
      </c>
    </row>
    <row r="246" spans="1:3" ht="13.5" x14ac:dyDescent="0.25">
      <c r="A246" s="6" t="s">
        <v>377</v>
      </c>
      <c r="B246" s="5" t="s">
        <v>413</v>
      </c>
      <c r="C246" s="12">
        <v>93.1</v>
      </c>
    </row>
    <row r="247" spans="1:3" ht="13.5" x14ac:dyDescent="0.25">
      <c r="A247" s="6" t="s">
        <v>378</v>
      </c>
      <c r="B247" s="5" t="s">
        <v>413</v>
      </c>
      <c r="C247" s="11">
        <v>93.7</v>
      </c>
    </row>
    <row r="248" spans="1:3" ht="13.5" x14ac:dyDescent="0.25">
      <c r="A248" s="6" t="s">
        <v>379</v>
      </c>
      <c r="B248" s="5" t="s">
        <v>413</v>
      </c>
      <c r="C248" s="12">
        <v>93.5</v>
      </c>
    </row>
    <row r="249" spans="1:3" ht="13.5" x14ac:dyDescent="0.25">
      <c r="A249" s="6" t="s">
        <v>380</v>
      </c>
      <c r="B249" s="5" t="s">
        <v>413</v>
      </c>
      <c r="C249" s="11">
        <v>93.6</v>
      </c>
    </row>
    <row r="250" spans="1:3" ht="13.5" x14ac:dyDescent="0.25">
      <c r="A250" s="6" t="s">
        <v>381</v>
      </c>
      <c r="B250" s="5" t="s">
        <v>413</v>
      </c>
      <c r="C250" s="12">
        <v>94.3</v>
      </c>
    </row>
    <row r="251" spans="1:3" ht="13.5" x14ac:dyDescent="0.25">
      <c r="A251" s="6" t="s">
        <v>382</v>
      </c>
      <c r="B251" s="5" t="s">
        <v>413</v>
      </c>
      <c r="C251" s="11">
        <v>94.1</v>
      </c>
    </row>
    <row r="252" spans="1:3" ht="13.5" x14ac:dyDescent="0.25">
      <c r="A252" s="6" t="s">
        <v>383</v>
      </c>
      <c r="B252" s="5" t="s">
        <v>413</v>
      </c>
      <c r="C252" s="12">
        <v>93.7</v>
      </c>
    </row>
    <row r="253" spans="1:3" ht="13.5" x14ac:dyDescent="0.25">
      <c r="A253" s="6" t="s">
        <v>384</v>
      </c>
      <c r="B253" s="5" t="s">
        <v>413</v>
      </c>
      <c r="C253" s="11">
        <v>94.8</v>
      </c>
    </row>
    <row r="254" spans="1:3" ht="13.5" x14ac:dyDescent="0.25">
      <c r="A254" s="6" t="s">
        <v>385</v>
      </c>
      <c r="B254" s="5" t="s">
        <v>413</v>
      </c>
      <c r="C254" s="12">
        <v>95.8</v>
      </c>
    </row>
    <row r="255" spans="1:3" ht="13.5" x14ac:dyDescent="0.25">
      <c r="A255" s="6" t="s">
        <v>386</v>
      </c>
      <c r="B255" s="5" t="s">
        <v>413</v>
      </c>
      <c r="C255" s="11">
        <v>96.2</v>
      </c>
    </row>
    <row r="256" spans="1:3" ht="13.5" x14ac:dyDescent="0.25">
      <c r="A256" s="6" t="s">
        <v>387</v>
      </c>
      <c r="B256" s="5" t="s">
        <v>413</v>
      </c>
      <c r="C256" s="12">
        <v>96.9</v>
      </c>
    </row>
    <row r="257" spans="1:3" ht="13.5" x14ac:dyDescent="0.25">
      <c r="A257" s="6" t="s">
        <v>388</v>
      </c>
      <c r="B257" s="5" t="s">
        <v>413</v>
      </c>
      <c r="C257" s="11">
        <v>97.3</v>
      </c>
    </row>
    <row r="258" spans="1:3" ht="13.5" x14ac:dyDescent="0.25">
      <c r="A258" s="6" t="s">
        <v>389</v>
      </c>
      <c r="B258" s="5" t="s">
        <v>413</v>
      </c>
      <c r="C258" s="12">
        <v>97.4</v>
      </c>
    </row>
    <row r="259" spans="1:3" ht="13.5" x14ac:dyDescent="0.25">
      <c r="A259" s="6" t="s">
        <v>390</v>
      </c>
      <c r="B259" s="5" t="s">
        <v>413</v>
      </c>
      <c r="C259" s="11">
        <v>97.7</v>
      </c>
    </row>
    <row r="260" spans="1:3" ht="13.5" x14ac:dyDescent="0.25">
      <c r="A260" s="6" t="s">
        <v>391</v>
      </c>
      <c r="B260" s="5" t="s">
        <v>413</v>
      </c>
      <c r="C260" s="12">
        <v>98.8</v>
      </c>
    </row>
    <row r="261" spans="1:3" ht="13.5" x14ac:dyDescent="0.25">
      <c r="A261" s="6" t="s">
        <v>392</v>
      </c>
      <c r="B261" s="5" t="s">
        <v>413</v>
      </c>
      <c r="C261" s="11">
        <v>99.2</v>
      </c>
    </row>
    <row r="262" spans="1:3" ht="13.5" x14ac:dyDescent="0.25">
      <c r="A262" s="6" t="s">
        <v>393</v>
      </c>
      <c r="B262" s="5" t="s">
        <v>413</v>
      </c>
      <c r="C262" s="12">
        <v>99.8</v>
      </c>
    </row>
    <row r="263" spans="1:3" ht="13.5" x14ac:dyDescent="0.25">
      <c r="A263" s="6" t="s">
        <v>394</v>
      </c>
      <c r="B263" s="5" t="s">
        <v>413</v>
      </c>
      <c r="C263" s="11">
        <v>100.4</v>
      </c>
    </row>
    <row r="264" spans="1:3" ht="13.5" x14ac:dyDescent="0.25">
      <c r="A264" s="6" t="s">
        <v>395</v>
      </c>
      <c r="B264" s="5" t="s">
        <v>413</v>
      </c>
      <c r="C264" s="12">
        <v>100.6</v>
      </c>
    </row>
    <row r="265" spans="1:3" ht="13.5" x14ac:dyDescent="0.25">
      <c r="A265" s="6" t="s">
        <v>396</v>
      </c>
      <c r="B265" s="5" t="s">
        <v>413</v>
      </c>
      <c r="C265" s="11">
        <v>101.4</v>
      </c>
    </row>
    <row r="266" spans="1:3" ht="13.5" x14ac:dyDescent="0.25">
      <c r="A266" s="6" t="s">
        <v>397</v>
      </c>
      <c r="B266" s="5" t="s">
        <v>413</v>
      </c>
      <c r="C266" s="12">
        <v>101.8</v>
      </c>
    </row>
    <row r="267" spans="1:3" ht="13.5" x14ac:dyDescent="0.25">
      <c r="A267" s="6" t="s">
        <v>398</v>
      </c>
      <c r="B267" s="5" t="s">
        <v>413</v>
      </c>
      <c r="C267" s="11">
        <v>102.5</v>
      </c>
    </row>
    <row r="268" spans="1:3" ht="13.5" x14ac:dyDescent="0.25">
      <c r="A268" s="6" t="s">
        <v>399</v>
      </c>
      <c r="B268" s="5" t="s">
        <v>413</v>
      </c>
      <c r="C268" s="12">
        <v>102.7</v>
      </c>
    </row>
    <row r="269" spans="1:3" ht="13.5" x14ac:dyDescent="0.25">
      <c r="A269" s="6" t="s">
        <v>400</v>
      </c>
      <c r="B269" s="5" t="s">
        <v>413</v>
      </c>
      <c r="C269" s="11">
        <v>104.2</v>
      </c>
    </row>
    <row r="270" spans="1:3" ht="13.5" x14ac:dyDescent="0.25">
      <c r="A270" s="6" t="s">
        <v>401</v>
      </c>
      <c r="B270" s="5" t="s">
        <v>413</v>
      </c>
      <c r="C270" s="12">
        <v>112</v>
      </c>
    </row>
    <row r="271" spans="1:3" ht="13.5" x14ac:dyDescent="0.25">
      <c r="A271" s="6" t="s">
        <v>402</v>
      </c>
      <c r="B271" s="5" t="s">
        <v>413</v>
      </c>
      <c r="C271" s="11">
        <v>108.2</v>
      </c>
    </row>
    <row r="272" spans="1:3" ht="13.5" x14ac:dyDescent="0.25">
      <c r="A272" s="6" t="s">
        <v>403</v>
      </c>
      <c r="B272" s="5" t="s">
        <v>413</v>
      </c>
      <c r="C272" s="12">
        <v>107.7</v>
      </c>
    </row>
    <row r="273" spans="1:3" ht="13.5" x14ac:dyDescent="0.25">
      <c r="A273" s="6" t="s">
        <v>404</v>
      </c>
      <c r="B273" s="5" t="s">
        <v>413</v>
      </c>
      <c r="C273" s="11">
        <v>109.2</v>
      </c>
    </row>
    <row r="274" spans="1:3" ht="13.5" x14ac:dyDescent="0.25">
      <c r="A274" s="6" t="s">
        <v>405</v>
      </c>
      <c r="B274" s="5" t="s">
        <v>413</v>
      </c>
      <c r="C274" s="12">
        <v>108</v>
      </c>
    </row>
    <row r="275" spans="1:3" x14ac:dyDescent="0.2">
      <c r="A275" s="9" t="s">
        <v>460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QNA&amp;ShowOnWeb=true&amp;Lang=en"/>
    <hyperlink ref="A4" r:id="rId2" display="http://stats.oecd.org/OECDStat_Metadata/ShowMetadata.ashx?Dataset=QNA&amp;Coords=[MEASURE]&amp;ShowOnWeb=true&amp;Lang=en"/>
    <hyperlink ref="A5" r:id="rId3" display="http://stats.oecd.org/OECDStat_Metadata/ShowMetadata.ashx?Dataset=QNA&amp;Coords=[FREQUENCY]&amp;ShowOnWeb=true&amp;Lang=en"/>
    <hyperlink ref="C6" r:id="rId4" display="http://stats.oecd.org/OECDStat_Metadata/ShowMetadata.ashx?Dataset=QNA&amp;Coords=[LOCATION].[GBR]&amp;ShowOnWeb=true&amp;Lang=en"/>
    <hyperlink ref="A275" r:id="rId5" display="https://stats-2.oecd.org/index.aspx?DatasetCode=QNA"/>
  </hyperlinks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15230554F946878EA1FF92EEACF1" ma:contentTypeVersion="2" ma:contentTypeDescription="Create a new document." ma:contentTypeScope="" ma:versionID="d682ee152a3d58891bd8c6fa2d7eb284">
  <xsd:schema xmlns:xsd="http://www.w3.org/2001/XMLSchema" xmlns:xs="http://www.w3.org/2001/XMLSchema" xmlns:p="http://schemas.microsoft.com/office/2006/metadata/properties" xmlns:ns3="8ce55e1c-0a12-4a0b-add8-5a2d6a5261da" targetNamespace="http://schemas.microsoft.com/office/2006/metadata/properties" ma:root="true" ma:fieldsID="a47307b4824be8e08f493a128abf5544" ns3:_="">
    <xsd:import namespace="8ce55e1c-0a12-4a0b-add8-5a2d6a5261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55e1c-0a12-4a0b-add8-5a2d6a5261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D5ED6-593B-4BAE-BD58-5451294149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e55e1c-0a12-4a0b-add8-5a2d6a5261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69B1BD-96B9-4A7F-9119-C4AB0B86E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3D9D0F-361B-4AD5-BB5A-3FE0B60D09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Main dataset, graphs</vt:lpstr>
      <vt:lpstr>original data GDP-expen appr</vt:lpstr>
      <vt:lpstr>GDP exp appr decompos</vt:lpstr>
      <vt:lpstr>origin dataGDP-income appr</vt:lpstr>
      <vt:lpstr>GDP income appr decomp</vt:lpstr>
      <vt:lpstr>original data GDP-output appr</vt:lpstr>
      <vt:lpstr>GDP output appr decomp</vt:lpstr>
      <vt:lpstr>original employment stats</vt:lpstr>
      <vt:lpstr>employment analysis</vt:lpstr>
      <vt:lpstr>origin Deflator</vt:lpstr>
    </vt:vector>
  </TitlesOfParts>
  <Manager/>
  <Company>OECD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OECD.Stat</dc:creator>
  <cp:keywords/>
  <dc:description/>
  <cp:lastModifiedBy>Эрлан</cp:lastModifiedBy>
  <cp:revision/>
  <dcterms:created xsi:type="dcterms:W3CDTF">2021-09-30T00:07:41Z</dcterms:created>
  <dcterms:modified xsi:type="dcterms:W3CDTF">2021-10-22T13:32:35Z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0x010100831815230554F946878EA1FF92EEACF1</vt:lpwstr>
  </property>
</Properties>
</file>