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51BA3DE3-7FA9-4B6B-A998-E104A067005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Sheet1!$B$3:$H$82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5" i="1" l="1"/>
  <c r="G56" i="1" l="1"/>
  <c r="H56" i="1" s="1"/>
  <c r="H57" i="1" s="1"/>
  <c r="G50" i="1"/>
  <c r="H50" i="1" s="1"/>
  <c r="G47" i="1"/>
  <c r="G44" i="1"/>
  <c r="G45" i="1" s="1"/>
  <c r="G46" i="1" s="1"/>
  <c r="G43" i="1"/>
</calcChain>
</file>

<file path=xl/sharedStrings.xml><?xml version="1.0" encoding="utf-8"?>
<sst xmlns="http://schemas.openxmlformats.org/spreadsheetml/2006/main" count="416" uniqueCount="185">
  <si>
    <t>Variables</t>
  </si>
  <si>
    <t>Type</t>
  </si>
  <si>
    <t>Segment</t>
  </si>
  <si>
    <t>Expectation</t>
  </si>
  <si>
    <t>Conclusion</t>
  </si>
  <si>
    <t>Comment</t>
  </si>
  <si>
    <t>MSSubClass</t>
  </si>
  <si>
    <t>Nominal</t>
  </si>
  <si>
    <t>Building</t>
  </si>
  <si>
    <t>Medium</t>
  </si>
  <si>
    <t>Description</t>
  </si>
  <si>
    <t>Type of House</t>
  </si>
  <si>
    <t>MSZoning</t>
  </si>
  <si>
    <t>Geneneral zoning of the house (agriculture, commercial, residential high density…)</t>
  </si>
  <si>
    <t>Location</t>
  </si>
  <si>
    <t>High</t>
  </si>
  <si>
    <t>LotFrontage</t>
  </si>
  <si>
    <t>Linear feet of street connected to property</t>
  </si>
  <si>
    <t>Numeric</t>
  </si>
  <si>
    <t>Low</t>
  </si>
  <si>
    <t>Lot size in square feet</t>
  </si>
  <si>
    <t>LotArea</t>
  </si>
  <si>
    <t>Street</t>
  </si>
  <si>
    <t>Type of road access to property</t>
  </si>
  <si>
    <t>Alley</t>
  </si>
  <si>
    <t>Type of alley access to property</t>
  </si>
  <si>
    <t>LotShape</t>
  </si>
  <si>
    <t>General shape of property</t>
  </si>
  <si>
    <t>LandContour</t>
  </si>
  <si>
    <t>Flatness of the property (near flat, significant slope…)</t>
  </si>
  <si>
    <t>Ordinal</t>
  </si>
  <si>
    <t>Utilities</t>
  </si>
  <si>
    <t>Type of utilities available (All, Electricity and Gas only)</t>
  </si>
  <si>
    <t>LotConfig</t>
  </si>
  <si>
    <t>Lot configuration (Inside lot, Corner lot, Frontage on 2 sides of property)</t>
  </si>
  <si>
    <t>LandSlope</t>
  </si>
  <si>
    <t>Slope of property (gentle, moderate, severe)</t>
  </si>
  <si>
    <t>Neighborhood</t>
  </si>
  <si>
    <t>Physical locations within Ames city limits</t>
  </si>
  <si>
    <t>Condition1</t>
  </si>
  <si>
    <t>Proximity to various conditions (Within 200' of North-South Railroad, Adjacent to North-South Railroad)</t>
  </si>
  <si>
    <t>Condition2</t>
  </si>
  <si>
    <t>Proximity to various conditions (If more than 2 are available)</t>
  </si>
  <si>
    <t>Can we generate a new feature, indicating which house has more than 2 conditions</t>
  </si>
  <si>
    <t>BldgType</t>
  </si>
  <si>
    <t>Type of dwelling (single detached, Two-family Conversion; originally built as one-family dwelling,Duplex)</t>
  </si>
  <si>
    <t>HouseStyle</t>
  </si>
  <si>
    <t>Style of dwelling (One story, One and one-half story: 2nd level finished, One and one-half story: 2nd level unfinished)</t>
  </si>
  <si>
    <t>Consider if this variable is ordinal or not?</t>
  </si>
  <si>
    <t>OverallQual</t>
  </si>
  <si>
    <t>Rates the overall material and finish of the house</t>
  </si>
  <si>
    <t>OverallCond</t>
  </si>
  <si>
    <t>Rates the overall condition of the house</t>
  </si>
  <si>
    <t>YearBuilt</t>
  </si>
  <si>
    <t>Original construction date</t>
  </si>
  <si>
    <t>Date</t>
  </si>
  <si>
    <t>YearRemodAdd</t>
  </si>
  <si>
    <t>Remodel date</t>
  </si>
  <si>
    <t>Consider to generate a new feature indicating year of Remodel until now</t>
  </si>
  <si>
    <t>RoofStyle</t>
  </si>
  <si>
    <t>Type of roof</t>
  </si>
  <si>
    <t>Roof material</t>
  </si>
  <si>
    <t>RoofMatl</t>
  </si>
  <si>
    <t>Exterior1st</t>
  </si>
  <si>
    <t>Exterior covering on house</t>
  </si>
  <si>
    <t>Exterior2nd</t>
  </si>
  <si>
    <t>Exterior covering on house (if more than one material)</t>
  </si>
  <si>
    <t>Can we generate a new feature, indicating which house has more than 1 exterior</t>
  </si>
  <si>
    <t>MasVnrType</t>
  </si>
  <si>
    <t>Masonry veneer type (Brick common, brick face)</t>
  </si>
  <si>
    <t>MasVnrArea</t>
  </si>
  <si>
    <t>Masonry veneer area in square feet</t>
  </si>
  <si>
    <t>ExterQual</t>
  </si>
  <si>
    <t xml:space="preserve">Evaluates the quality of the material on the exterior </t>
  </si>
  <si>
    <t>ExterCond</t>
  </si>
  <si>
    <t>Evaluates the present condition of the material on the exterior</t>
  </si>
  <si>
    <t>Foundation</t>
  </si>
  <si>
    <t>Type of foundation</t>
  </si>
  <si>
    <t>BsmtQual</t>
  </si>
  <si>
    <t>Evaluates the height of the basement (Excellent (100+ inches), Good (90-99 inches))</t>
  </si>
  <si>
    <t>BsmtCond</t>
  </si>
  <si>
    <t>Evaluates the general condition of the basement</t>
  </si>
  <si>
    <t>BsmtExposure</t>
  </si>
  <si>
    <t>Refers to walkout or garden level walls (Good Exposure, Average Exposure…)</t>
  </si>
  <si>
    <t>BsmtFinType</t>
  </si>
  <si>
    <t>Rating of basement finished area</t>
  </si>
  <si>
    <t>BsmtFinSF1</t>
  </si>
  <si>
    <t>Type 1 finished square feet</t>
  </si>
  <si>
    <t>BsmtFinType2</t>
  </si>
  <si>
    <t>Rating of basement finished area (if multiple types)</t>
  </si>
  <si>
    <t>BsmtFinSF2</t>
  </si>
  <si>
    <t>Type 2 finished square feet</t>
  </si>
  <si>
    <t>BsmtUnfSF</t>
  </si>
  <si>
    <t>Unfinished square feet of basement area</t>
  </si>
  <si>
    <t>TotalBsmtSF</t>
  </si>
  <si>
    <t>Total square feet of basement area</t>
  </si>
  <si>
    <t>Heating</t>
  </si>
  <si>
    <t>Type of heating</t>
  </si>
  <si>
    <t>HeatingQC</t>
  </si>
  <si>
    <t>Heating quality and condition</t>
  </si>
  <si>
    <t>CentralAir</t>
  </si>
  <si>
    <t xml:space="preserve"> Central air conditioning (Yes or No)</t>
  </si>
  <si>
    <t>Electrical</t>
  </si>
  <si>
    <t>Electrical system</t>
  </si>
  <si>
    <t>1stFlrSF</t>
  </si>
  <si>
    <t>First Floor square feet</t>
  </si>
  <si>
    <t>2ndFlrSF</t>
  </si>
  <si>
    <t>Second floor square feet</t>
  </si>
  <si>
    <t>LowQualFinSF</t>
  </si>
  <si>
    <t>Low quality finished square feet (all floors)</t>
  </si>
  <si>
    <t>GrLivArea</t>
  </si>
  <si>
    <t>Above grade (ground) living area square feet</t>
  </si>
  <si>
    <t>BsmtFullBath</t>
  </si>
  <si>
    <t>Basement full bathrooms (Binary)</t>
  </si>
  <si>
    <t>BsmtHalfBath</t>
  </si>
  <si>
    <t>Basement half bathrooms</t>
  </si>
  <si>
    <t>FullBath</t>
  </si>
  <si>
    <t>HalfBath</t>
  </si>
  <si>
    <t>Full bathrooms above grade</t>
  </si>
  <si>
    <t>Half baths above grade</t>
  </si>
  <si>
    <t>Bedrooms above grade (does NOT include basement bedrooms)</t>
  </si>
  <si>
    <t>Kitchens above grade</t>
  </si>
  <si>
    <t>KitchenQual</t>
  </si>
  <si>
    <t>Kitchen quality</t>
  </si>
  <si>
    <t>TotRmsAbvGrd</t>
  </si>
  <si>
    <t>Total rooms above grade (does not include bathrooms)</t>
  </si>
  <si>
    <t>Functional</t>
  </si>
  <si>
    <t>Home functionality (typical, minor deductions, severely damaged)</t>
  </si>
  <si>
    <t>Fireplaces</t>
  </si>
  <si>
    <t>Number of fireplaces</t>
  </si>
  <si>
    <t>FireplaceQu</t>
  </si>
  <si>
    <t>Fireplace quality</t>
  </si>
  <si>
    <t>GarageType</t>
  </si>
  <si>
    <t>Garage location (attached to home…)</t>
  </si>
  <si>
    <t>GarageYrBlt</t>
  </si>
  <si>
    <t>Year garage was built</t>
  </si>
  <si>
    <t>GarageFinish</t>
  </si>
  <si>
    <t>Interior finish of the garage (finished, roughly finished…)</t>
  </si>
  <si>
    <t>GarageCars</t>
  </si>
  <si>
    <t>Size of garage in capacity</t>
  </si>
  <si>
    <t>GarageArea</t>
  </si>
  <si>
    <t>Size of garage in square feet</t>
  </si>
  <si>
    <t>GarageQual</t>
  </si>
  <si>
    <t>Garage quality</t>
  </si>
  <si>
    <t>GarageCond</t>
  </si>
  <si>
    <t>Garage condition</t>
  </si>
  <si>
    <t>Are these 2 features duplicate?</t>
  </si>
  <si>
    <t>PavedDrive</t>
  </si>
  <si>
    <t>WoodDeckSF</t>
  </si>
  <si>
    <t>Paved driveway (Paved, Partial Pavement, Dirt…)</t>
  </si>
  <si>
    <t>Wood deck area in square feet</t>
  </si>
  <si>
    <t>OpenPorchSF</t>
  </si>
  <si>
    <t>Open porch area in square feet</t>
  </si>
  <si>
    <t>EnclosedPorch</t>
  </si>
  <si>
    <t>Enclosed porch area in square feet</t>
  </si>
  <si>
    <t>3SsnPorch</t>
  </si>
  <si>
    <t>Three season porch area in square feet</t>
  </si>
  <si>
    <t>ScreenPorch</t>
  </si>
  <si>
    <t>Screen porch area in square feet</t>
  </si>
  <si>
    <t>PoolArea</t>
  </si>
  <si>
    <t>Pool area in square feet</t>
  </si>
  <si>
    <t>PoolQC</t>
  </si>
  <si>
    <t>Pool quality</t>
  </si>
  <si>
    <t>Fence</t>
  </si>
  <si>
    <t>Fence quality</t>
  </si>
  <si>
    <t>MiscFeature</t>
  </si>
  <si>
    <t>Miscellaneous feature not covered in other categories (Elevator, 2nd Garage)</t>
  </si>
  <si>
    <t>MiscVal</t>
  </si>
  <si>
    <t>$Value of miscellaneous feature</t>
  </si>
  <si>
    <t>MoSold</t>
  </si>
  <si>
    <t xml:space="preserve">Month Sold </t>
  </si>
  <si>
    <t>YrSold</t>
  </si>
  <si>
    <t>Year Sold (YYYY)</t>
  </si>
  <si>
    <t>Consider to generate a new feature indicating Age, combined with Year Sold</t>
  </si>
  <si>
    <t>SaleType</t>
  </si>
  <si>
    <t>Type of sale (Conventional, Cash, Contract 15% Down payment)</t>
  </si>
  <si>
    <t>SaleCondition</t>
  </si>
  <si>
    <t>Condition of sale (Normal sale, abnormal sale, sales between family members)</t>
  </si>
  <si>
    <t>Space</t>
  </si>
  <si>
    <t>Almost all instances are AllPub, only 1 as Sewa). This feature may even be excluded</t>
  </si>
  <si>
    <t>Does not help much in explaining Sale Price</t>
  </si>
  <si>
    <t>Consider to drop since it seems to correlate with LandContour</t>
  </si>
  <si>
    <t>KitchenAbvGr</t>
  </si>
  <si>
    <t>BedroomAbvGr</t>
  </si>
  <si>
    <t>Small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</si>
</sst>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3:H102"/>
  <sheetViews>
    <sheetView tabSelected="1" topLeftCell="A2" workbookViewId="0">
      <selection activeCell="F47" sqref="F47"/>
    </sheetView>
  </sheetViews>
  <sheetFormatPr defaultRowHeight="14.4" x14ac:dyDescent="0.3"/>
  <cols>
    <col min="2" max="2" width="14.88671875" bestFit="1" customWidth="1"/>
    <col min="3" max="3" width="94.6640625" bestFit="1" customWidth="1"/>
    <col min="4" max="4" width="13.88671875" bestFit="1" customWidth="1"/>
    <col min="5" max="5" width="15.44140625" bestFit="1" customWidth="1"/>
    <col min="6" max="6" width="11.44140625" bestFit="1" customWidth="1"/>
    <col min="7" max="7" width="12.6640625" bestFit="1" customWidth="1"/>
    <col min="8" max="8" width="13.88671875" bestFit="1" customWidth="1"/>
  </cols>
  <sheetData>
    <row r="3" spans="2:8" x14ac:dyDescent="0.3">
      <c r="B3" s="2" t="s">
        <v>0</v>
      </c>
      <c r="C3" s="2" t="s">
        <v>10</v>
      </c>
      <c r="D3" s="2" t="s">
        <v>1</v>
      </c>
      <c r="E3" s="2" t="s">
        <v>2</v>
      </c>
      <c r="F3" s="2" t="s">
        <v>3</v>
      </c>
      <c r="G3" t="s">
        <v>4</v>
      </c>
      <c r="H3" t="s">
        <v>5</v>
      </c>
    </row>
    <row r="4" spans="2:8" hidden="1" x14ac:dyDescent="0.3">
      <c r="B4" t="s">
        <v>6</v>
      </c>
      <c r="C4" t="s">
        <v>11</v>
      </c>
      <c r="D4" t="s">
        <v>7</v>
      </c>
      <c r="E4" t="s">
        <v>8</v>
      </c>
      <c r="F4" t="s">
        <v>9</v>
      </c>
    </row>
    <row r="5" spans="2:8" hidden="1" x14ac:dyDescent="0.3">
      <c r="B5" t="s">
        <v>12</v>
      </c>
      <c r="C5" t="s">
        <v>13</v>
      </c>
      <c r="D5" t="s">
        <v>7</v>
      </c>
      <c r="E5" t="s">
        <v>14</v>
      </c>
      <c r="F5" t="s">
        <v>15</v>
      </c>
      <c r="G5" t="s">
        <v>19</v>
      </c>
    </row>
    <row r="6" spans="2:8" x14ac:dyDescent="0.3">
      <c r="B6" t="s">
        <v>16</v>
      </c>
      <c r="C6" t="s">
        <v>17</v>
      </c>
      <c r="D6" t="s">
        <v>18</v>
      </c>
      <c r="E6" t="s">
        <v>178</v>
      </c>
      <c r="F6" t="s">
        <v>19</v>
      </c>
    </row>
    <row r="7" spans="2:8" x14ac:dyDescent="0.3">
      <c r="B7" t="s">
        <v>21</v>
      </c>
      <c r="C7" t="s">
        <v>20</v>
      </c>
      <c r="D7" t="s">
        <v>18</v>
      </c>
      <c r="E7" t="s">
        <v>178</v>
      </c>
      <c r="F7" t="s">
        <v>15</v>
      </c>
    </row>
    <row r="8" spans="2:8" hidden="1" x14ac:dyDescent="0.3">
      <c r="B8" t="s">
        <v>22</v>
      </c>
      <c r="C8" t="s">
        <v>23</v>
      </c>
      <c r="D8" t="s">
        <v>7</v>
      </c>
      <c r="E8" t="s">
        <v>14</v>
      </c>
      <c r="F8" t="s">
        <v>19</v>
      </c>
    </row>
    <row r="9" spans="2:8" hidden="1" x14ac:dyDescent="0.3">
      <c r="B9" t="s">
        <v>24</v>
      </c>
      <c r="C9" t="s">
        <v>25</v>
      </c>
      <c r="D9" t="s">
        <v>7</v>
      </c>
      <c r="E9" t="s">
        <v>14</v>
      </c>
      <c r="F9" t="s">
        <v>19</v>
      </c>
    </row>
    <row r="10" spans="2:8" hidden="1" x14ac:dyDescent="0.3">
      <c r="B10" t="s">
        <v>26</v>
      </c>
      <c r="C10" t="s">
        <v>27</v>
      </c>
      <c r="D10" t="s">
        <v>7</v>
      </c>
      <c r="E10" t="s">
        <v>8</v>
      </c>
      <c r="F10" t="s">
        <v>9</v>
      </c>
    </row>
    <row r="11" spans="2:8" hidden="1" x14ac:dyDescent="0.3">
      <c r="B11" t="s">
        <v>28</v>
      </c>
      <c r="C11" t="s">
        <v>29</v>
      </c>
      <c r="D11" t="s">
        <v>7</v>
      </c>
      <c r="E11" t="s">
        <v>8</v>
      </c>
      <c r="F11" t="s">
        <v>9</v>
      </c>
    </row>
    <row r="12" spans="2:8" hidden="1" x14ac:dyDescent="0.3">
      <c r="B12" t="s">
        <v>31</v>
      </c>
      <c r="C12" t="s">
        <v>32</v>
      </c>
      <c r="D12" t="s">
        <v>30</v>
      </c>
      <c r="E12" t="s">
        <v>8</v>
      </c>
      <c r="F12" t="s">
        <v>9</v>
      </c>
      <c r="G12" t="s">
        <v>19</v>
      </c>
      <c r="H12" t="s">
        <v>179</v>
      </c>
    </row>
    <row r="13" spans="2:8" hidden="1" x14ac:dyDescent="0.3">
      <c r="B13" t="s">
        <v>33</v>
      </c>
      <c r="C13" t="s">
        <v>34</v>
      </c>
      <c r="D13" t="s">
        <v>7</v>
      </c>
      <c r="E13" t="s">
        <v>14</v>
      </c>
      <c r="F13" t="s">
        <v>15</v>
      </c>
      <c r="G13" t="s">
        <v>19</v>
      </c>
      <c r="H13" t="s">
        <v>180</v>
      </c>
    </row>
    <row r="14" spans="2:8" hidden="1" x14ac:dyDescent="0.3">
      <c r="B14" t="s">
        <v>35</v>
      </c>
      <c r="C14" t="s">
        <v>36</v>
      </c>
      <c r="D14" t="s">
        <v>30</v>
      </c>
      <c r="E14" t="s">
        <v>8</v>
      </c>
      <c r="F14" t="s">
        <v>19</v>
      </c>
      <c r="H14" t="s">
        <v>181</v>
      </c>
    </row>
    <row r="15" spans="2:8" hidden="1" x14ac:dyDescent="0.3">
      <c r="B15" t="s">
        <v>37</v>
      </c>
      <c r="C15" t="s">
        <v>38</v>
      </c>
      <c r="D15" t="s">
        <v>7</v>
      </c>
      <c r="E15" t="s">
        <v>14</v>
      </c>
      <c r="F15" t="s">
        <v>15</v>
      </c>
    </row>
    <row r="16" spans="2:8" hidden="1" x14ac:dyDescent="0.3">
      <c r="B16" t="s">
        <v>39</v>
      </c>
      <c r="C16" t="s">
        <v>40</v>
      </c>
      <c r="D16" t="s">
        <v>7</v>
      </c>
      <c r="E16" t="s">
        <v>14</v>
      </c>
      <c r="F16" t="s">
        <v>9</v>
      </c>
      <c r="H16" t="s">
        <v>43</v>
      </c>
    </row>
    <row r="17" spans="2:8" hidden="1" x14ac:dyDescent="0.3">
      <c r="B17" t="s">
        <v>41</v>
      </c>
      <c r="C17" t="s">
        <v>42</v>
      </c>
      <c r="D17" t="s">
        <v>7</v>
      </c>
      <c r="E17" t="s">
        <v>14</v>
      </c>
      <c r="F17" t="s">
        <v>9</v>
      </c>
    </row>
    <row r="18" spans="2:8" hidden="1" x14ac:dyDescent="0.3">
      <c r="B18" t="s">
        <v>44</v>
      </c>
      <c r="C18" t="s">
        <v>45</v>
      </c>
      <c r="D18" t="s">
        <v>7</v>
      </c>
      <c r="E18" t="s">
        <v>8</v>
      </c>
      <c r="F18" t="s">
        <v>9</v>
      </c>
    </row>
    <row r="19" spans="2:8" hidden="1" x14ac:dyDescent="0.3">
      <c r="B19" t="s">
        <v>46</v>
      </c>
      <c r="C19" t="s">
        <v>47</v>
      </c>
      <c r="D19" t="s">
        <v>7</v>
      </c>
      <c r="E19" t="s">
        <v>8</v>
      </c>
      <c r="F19" t="s">
        <v>9</v>
      </c>
      <c r="H19" t="s">
        <v>48</v>
      </c>
    </row>
    <row r="20" spans="2:8" hidden="1" x14ac:dyDescent="0.3">
      <c r="B20" t="s">
        <v>49</v>
      </c>
      <c r="C20" t="s">
        <v>50</v>
      </c>
      <c r="D20" t="s">
        <v>18</v>
      </c>
      <c r="E20" t="s">
        <v>8</v>
      </c>
      <c r="F20" t="s">
        <v>15</v>
      </c>
    </row>
    <row r="21" spans="2:8" hidden="1" x14ac:dyDescent="0.3">
      <c r="B21" t="s">
        <v>51</v>
      </c>
      <c r="C21" t="s">
        <v>52</v>
      </c>
      <c r="D21" t="s">
        <v>18</v>
      </c>
      <c r="E21" t="s">
        <v>8</v>
      </c>
      <c r="F21" t="s">
        <v>15</v>
      </c>
    </row>
    <row r="22" spans="2:8" hidden="1" x14ac:dyDescent="0.3">
      <c r="B22" s="1" t="s">
        <v>53</v>
      </c>
      <c r="C22" s="1" t="s">
        <v>54</v>
      </c>
      <c r="D22" s="1" t="s">
        <v>55</v>
      </c>
      <c r="E22" s="1" t="s">
        <v>8</v>
      </c>
      <c r="F22" s="1" t="s">
        <v>15</v>
      </c>
      <c r="H22" s="1" t="s">
        <v>173</v>
      </c>
    </row>
    <row r="23" spans="2:8" hidden="1" x14ac:dyDescent="0.3">
      <c r="B23" s="1" t="s">
        <v>56</v>
      </c>
      <c r="C23" s="1" t="s">
        <v>57</v>
      </c>
      <c r="D23" s="1" t="s">
        <v>55</v>
      </c>
      <c r="E23" s="1" t="s">
        <v>8</v>
      </c>
      <c r="F23" s="1" t="s">
        <v>9</v>
      </c>
      <c r="H23" s="1" t="s">
        <v>58</v>
      </c>
    </row>
    <row r="24" spans="2:8" hidden="1" x14ac:dyDescent="0.3">
      <c r="B24" t="s">
        <v>59</v>
      </c>
      <c r="C24" t="s">
        <v>60</v>
      </c>
      <c r="D24" t="s">
        <v>7</v>
      </c>
      <c r="E24" t="s">
        <v>8</v>
      </c>
      <c r="F24" t="s">
        <v>19</v>
      </c>
    </row>
    <row r="25" spans="2:8" hidden="1" x14ac:dyDescent="0.3">
      <c r="B25" t="s">
        <v>62</v>
      </c>
      <c r="C25" t="s">
        <v>61</v>
      </c>
      <c r="D25" t="s">
        <v>7</v>
      </c>
      <c r="E25" t="s">
        <v>8</v>
      </c>
      <c r="F25" t="s">
        <v>19</v>
      </c>
    </row>
    <row r="26" spans="2:8" hidden="1" x14ac:dyDescent="0.3">
      <c r="B26" t="s">
        <v>63</v>
      </c>
      <c r="C26" t="s">
        <v>64</v>
      </c>
      <c r="D26" t="s">
        <v>7</v>
      </c>
      <c r="E26" t="s">
        <v>8</v>
      </c>
      <c r="F26" t="s">
        <v>19</v>
      </c>
      <c r="H26" t="s">
        <v>67</v>
      </c>
    </row>
    <row r="27" spans="2:8" hidden="1" x14ac:dyDescent="0.3">
      <c r="B27" t="s">
        <v>65</v>
      </c>
      <c r="C27" t="s">
        <v>66</v>
      </c>
      <c r="D27" t="s">
        <v>7</v>
      </c>
      <c r="E27" t="s">
        <v>8</v>
      </c>
      <c r="F27" t="s">
        <v>19</v>
      </c>
    </row>
    <row r="28" spans="2:8" hidden="1" x14ac:dyDescent="0.3">
      <c r="B28" t="s">
        <v>68</v>
      </c>
      <c r="C28" t="s">
        <v>69</v>
      </c>
      <c r="D28" t="s">
        <v>7</v>
      </c>
      <c r="E28" t="s">
        <v>8</v>
      </c>
      <c r="F28" t="s">
        <v>19</v>
      </c>
    </row>
    <row r="29" spans="2:8" x14ac:dyDescent="0.3">
      <c r="B29" t="s">
        <v>70</v>
      </c>
      <c r="C29" t="s">
        <v>71</v>
      </c>
      <c r="D29" t="s">
        <v>18</v>
      </c>
      <c r="E29" t="s">
        <v>178</v>
      </c>
      <c r="F29" t="s">
        <v>19</v>
      </c>
    </row>
    <row r="30" spans="2:8" hidden="1" x14ac:dyDescent="0.3">
      <c r="B30" t="s">
        <v>72</v>
      </c>
      <c r="C30" t="s">
        <v>73</v>
      </c>
      <c r="D30" t="s">
        <v>30</v>
      </c>
      <c r="E30" t="s">
        <v>8</v>
      </c>
      <c r="F30" t="s">
        <v>9</v>
      </c>
    </row>
    <row r="31" spans="2:8" hidden="1" x14ac:dyDescent="0.3">
      <c r="B31" t="s">
        <v>74</v>
      </c>
      <c r="C31" t="s">
        <v>75</v>
      </c>
      <c r="D31" t="s">
        <v>30</v>
      </c>
      <c r="E31" t="s">
        <v>8</v>
      </c>
      <c r="F31" t="s">
        <v>9</v>
      </c>
    </row>
    <row r="32" spans="2:8" hidden="1" x14ac:dyDescent="0.3">
      <c r="B32" t="s">
        <v>76</v>
      </c>
      <c r="C32" t="s">
        <v>77</v>
      </c>
      <c r="D32" t="s">
        <v>7</v>
      </c>
      <c r="E32" t="s">
        <v>8</v>
      </c>
      <c r="F32" t="s">
        <v>9</v>
      </c>
    </row>
    <row r="33" spans="2:7" hidden="1" x14ac:dyDescent="0.3">
      <c r="B33" t="s">
        <v>78</v>
      </c>
      <c r="C33" t="s">
        <v>79</v>
      </c>
      <c r="D33" t="s">
        <v>30</v>
      </c>
      <c r="E33" t="s">
        <v>8</v>
      </c>
      <c r="F33" t="s">
        <v>15</v>
      </c>
    </row>
    <row r="34" spans="2:7" hidden="1" x14ac:dyDescent="0.3">
      <c r="B34" t="s">
        <v>80</v>
      </c>
      <c r="C34" t="s">
        <v>81</v>
      </c>
      <c r="D34" t="s">
        <v>30</v>
      </c>
      <c r="E34" t="s">
        <v>8</v>
      </c>
      <c r="F34" t="s">
        <v>15</v>
      </c>
    </row>
    <row r="35" spans="2:7" hidden="1" x14ac:dyDescent="0.3">
      <c r="B35" t="s">
        <v>82</v>
      </c>
      <c r="C35" t="s">
        <v>83</v>
      </c>
      <c r="D35" t="s">
        <v>30</v>
      </c>
      <c r="E35" t="s">
        <v>8</v>
      </c>
      <c r="F35" t="s">
        <v>19</v>
      </c>
    </row>
    <row r="36" spans="2:7" hidden="1" x14ac:dyDescent="0.3">
      <c r="B36" t="s">
        <v>84</v>
      </c>
      <c r="C36" t="s">
        <v>85</v>
      </c>
      <c r="D36" t="s">
        <v>30</v>
      </c>
      <c r="E36" t="s">
        <v>8</v>
      </c>
      <c r="F36" t="s">
        <v>9</v>
      </c>
    </row>
    <row r="37" spans="2:7" x14ac:dyDescent="0.3">
      <c r="B37" t="s">
        <v>86</v>
      </c>
      <c r="C37" t="s">
        <v>87</v>
      </c>
      <c r="D37" t="s">
        <v>18</v>
      </c>
      <c r="E37" t="s">
        <v>178</v>
      </c>
      <c r="F37" t="s">
        <v>9</v>
      </c>
    </row>
    <row r="38" spans="2:7" hidden="1" x14ac:dyDescent="0.3">
      <c r="B38" t="s">
        <v>88</v>
      </c>
      <c r="C38" t="s">
        <v>89</v>
      </c>
      <c r="D38" t="s">
        <v>30</v>
      </c>
      <c r="E38" t="s">
        <v>8</v>
      </c>
      <c r="F38" t="s">
        <v>9</v>
      </c>
    </row>
    <row r="39" spans="2:7" x14ac:dyDescent="0.3">
      <c r="B39" t="s">
        <v>90</v>
      </c>
      <c r="C39" t="s">
        <v>91</v>
      </c>
      <c r="D39" t="s">
        <v>18</v>
      </c>
      <c r="E39" t="s">
        <v>178</v>
      </c>
      <c r="F39" t="s">
        <v>9</v>
      </c>
    </row>
    <row r="40" spans="2:7" x14ac:dyDescent="0.3">
      <c r="B40" t="s">
        <v>92</v>
      </c>
      <c r="C40" t="s">
        <v>93</v>
      </c>
      <c r="D40" t="s">
        <v>18</v>
      </c>
      <c r="E40" t="s">
        <v>178</v>
      </c>
      <c r="F40" t="s">
        <v>19</v>
      </c>
    </row>
    <row r="41" spans="2:7" x14ac:dyDescent="0.3">
      <c r="B41" t="s">
        <v>94</v>
      </c>
      <c r="C41" t="s">
        <v>95</v>
      </c>
      <c r="D41" t="s">
        <v>18</v>
      </c>
      <c r="E41" t="s">
        <v>178</v>
      </c>
      <c r="F41" t="s">
        <v>9</v>
      </c>
    </row>
    <row r="42" spans="2:7" hidden="1" x14ac:dyDescent="0.3">
      <c r="B42" t="s">
        <v>96</v>
      </c>
      <c r="C42" t="s">
        <v>97</v>
      </c>
      <c r="D42" t="s">
        <v>7</v>
      </c>
      <c r="E42" t="s">
        <v>8</v>
      </c>
      <c r="F42" t="s">
        <v>9</v>
      </c>
    </row>
    <row r="43" spans="2:7" hidden="1" x14ac:dyDescent="0.3">
      <c r="B43" t="s">
        <v>98</v>
      </c>
      <c r="C43" t="s">
        <v>99</v>
      </c>
      <c r="D43" t="s">
        <v>30</v>
      </c>
      <c r="E43" t="s">
        <v>8</v>
      </c>
      <c r="F43" t="s">
        <v>9</v>
      </c>
      <c r="G43" s="4">
        <f>70*0.7</f>
        <v>49</v>
      </c>
    </row>
    <row r="44" spans="2:7" hidden="1" x14ac:dyDescent="0.3">
      <c r="B44" t="s">
        <v>100</v>
      </c>
      <c r="C44" t="s">
        <v>101</v>
      </c>
      <c r="D44" t="s">
        <v>30</v>
      </c>
      <c r="E44" t="s">
        <v>8</v>
      </c>
      <c r="F44" t="s">
        <v>9</v>
      </c>
      <c r="G44" s="4">
        <f>G43/12*10^3</f>
        <v>4083.333333333333</v>
      </c>
    </row>
    <row r="45" spans="2:7" hidden="1" x14ac:dyDescent="0.3">
      <c r="B45" t="s">
        <v>102</v>
      </c>
      <c r="C45" t="s">
        <v>103</v>
      </c>
      <c r="D45" t="s">
        <v>7</v>
      </c>
      <c r="E45" t="s">
        <v>8</v>
      </c>
      <c r="F45" t="s">
        <v>9</v>
      </c>
      <c r="G45" s="4">
        <f>G44-2000</f>
        <v>2083.333333333333</v>
      </c>
    </row>
    <row r="46" spans="2:7" x14ac:dyDescent="0.3">
      <c r="B46" t="s">
        <v>104</v>
      </c>
      <c r="C46" t="s">
        <v>105</v>
      </c>
      <c r="D46" t="s">
        <v>18</v>
      </c>
      <c r="E46" t="s">
        <v>178</v>
      </c>
      <c r="F46" t="s">
        <v>15</v>
      </c>
      <c r="G46" s="4">
        <f>G45*23100</f>
        <v>48124999.999999993</v>
      </c>
    </row>
    <row r="47" spans="2:7" x14ac:dyDescent="0.3">
      <c r="B47" t="s">
        <v>106</v>
      </c>
      <c r="C47" t="s">
        <v>107</v>
      </c>
      <c r="D47" t="s">
        <v>18</v>
      </c>
      <c r="E47" t="s">
        <v>178</v>
      </c>
      <c r="F47" t="s">
        <v>15</v>
      </c>
      <c r="G47">
        <f>8330</f>
        <v>8330</v>
      </c>
    </row>
    <row r="48" spans="2:7" x14ac:dyDescent="0.3">
      <c r="B48" t="s">
        <v>108</v>
      </c>
      <c r="C48" t="s">
        <v>109</v>
      </c>
      <c r="D48" t="s">
        <v>18</v>
      </c>
      <c r="E48" t="s">
        <v>178</v>
      </c>
      <c r="F48" t="s">
        <v>9</v>
      </c>
      <c r="G48">
        <v>3000</v>
      </c>
    </row>
    <row r="49" spans="2:8" x14ac:dyDescent="0.3">
      <c r="B49" t="s">
        <v>110</v>
      </c>
      <c r="C49" t="s">
        <v>111</v>
      </c>
      <c r="D49" t="s">
        <v>18</v>
      </c>
      <c r="E49" t="s">
        <v>178</v>
      </c>
      <c r="F49" t="s">
        <v>15</v>
      </c>
      <c r="G49">
        <v>1900</v>
      </c>
    </row>
    <row r="50" spans="2:8" hidden="1" x14ac:dyDescent="0.3">
      <c r="B50" t="s">
        <v>112</v>
      </c>
      <c r="C50" t="s">
        <v>113</v>
      </c>
      <c r="D50" t="s">
        <v>30</v>
      </c>
      <c r="E50" t="s">
        <v>8</v>
      </c>
      <c r="F50" t="s">
        <v>19</v>
      </c>
      <c r="G50">
        <f>SUM(G47:G49)</f>
        <v>13230</v>
      </c>
      <c r="H50" s="3">
        <f>G50*23100</f>
        <v>305613000</v>
      </c>
    </row>
    <row r="51" spans="2:8" hidden="1" x14ac:dyDescent="0.3">
      <c r="B51" t="s">
        <v>114</v>
      </c>
      <c r="C51" t="s">
        <v>115</v>
      </c>
      <c r="D51" t="s">
        <v>30</v>
      </c>
      <c r="E51" t="s">
        <v>8</v>
      </c>
      <c r="F51" t="s">
        <v>19</v>
      </c>
    </row>
    <row r="52" spans="2:8" hidden="1" x14ac:dyDescent="0.3">
      <c r="B52" t="s">
        <v>116</v>
      </c>
      <c r="C52" t="s">
        <v>118</v>
      </c>
      <c r="D52" t="s">
        <v>18</v>
      </c>
      <c r="E52" t="s">
        <v>8</v>
      </c>
      <c r="F52" t="s">
        <v>9</v>
      </c>
      <c r="G52">
        <v>210</v>
      </c>
    </row>
    <row r="53" spans="2:8" hidden="1" x14ac:dyDescent="0.3">
      <c r="B53" t="s">
        <v>117</v>
      </c>
      <c r="C53" t="s">
        <v>119</v>
      </c>
      <c r="D53" t="s">
        <v>30</v>
      </c>
      <c r="E53" t="s">
        <v>8</v>
      </c>
      <c r="F53" t="s">
        <v>19</v>
      </c>
      <c r="G53">
        <v>92</v>
      </c>
    </row>
    <row r="54" spans="2:8" hidden="1" x14ac:dyDescent="0.3">
      <c r="B54" t="s">
        <v>183</v>
      </c>
      <c r="C54" t="s">
        <v>120</v>
      </c>
      <c r="D54" t="s">
        <v>18</v>
      </c>
      <c r="E54" t="s">
        <v>8</v>
      </c>
      <c r="F54" t="s">
        <v>19</v>
      </c>
      <c r="G54">
        <v>46</v>
      </c>
    </row>
    <row r="55" spans="2:8" hidden="1" x14ac:dyDescent="0.3">
      <c r="B55" t="s">
        <v>182</v>
      </c>
      <c r="C55" t="s">
        <v>121</v>
      </c>
      <c r="D55" t="s">
        <v>18</v>
      </c>
      <c r="E55" t="s">
        <v>8</v>
      </c>
      <c r="F55" t="s">
        <v>19</v>
      </c>
      <c r="G55">
        <v>52</v>
      </c>
    </row>
    <row r="56" spans="2:8" hidden="1" x14ac:dyDescent="0.3">
      <c r="B56" t="s">
        <v>122</v>
      </c>
      <c r="C56" t="s">
        <v>123</v>
      </c>
      <c r="D56" t="s">
        <v>30</v>
      </c>
      <c r="E56" t="s">
        <v>8</v>
      </c>
      <c r="F56" t="s">
        <v>19</v>
      </c>
      <c r="G56">
        <f>SUM(G52:G55)</f>
        <v>400</v>
      </c>
      <c r="H56" s="4">
        <f>G56*10^6/23100</f>
        <v>17316.017316017314</v>
      </c>
    </row>
    <row r="57" spans="2:8" hidden="1" x14ac:dyDescent="0.3">
      <c r="B57" t="s">
        <v>124</v>
      </c>
      <c r="C57" t="s">
        <v>125</v>
      </c>
      <c r="D57" t="s">
        <v>18</v>
      </c>
      <c r="E57" t="s">
        <v>8</v>
      </c>
      <c r="F57" t="s">
        <v>19</v>
      </c>
      <c r="H57" s="3">
        <f>H56/2000</f>
        <v>8.6580086580086579</v>
      </c>
    </row>
    <row r="58" spans="2:8" hidden="1" x14ac:dyDescent="0.3">
      <c r="B58" t="s">
        <v>126</v>
      </c>
      <c r="C58" t="s">
        <v>127</v>
      </c>
      <c r="D58" t="s">
        <v>30</v>
      </c>
      <c r="E58" t="s">
        <v>8</v>
      </c>
      <c r="F58" t="s">
        <v>15</v>
      </c>
    </row>
    <row r="59" spans="2:8" hidden="1" x14ac:dyDescent="0.3">
      <c r="B59" t="s">
        <v>128</v>
      </c>
      <c r="C59" t="s">
        <v>129</v>
      </c>
      <c r="D59" t="s">
        <v>18</v>
      </c>
      <c r="E59" t="s">
        <v>8</v>
      </c>
      <c r="F59" t="s">
        <v>19</v>
      </c>
    </row>
    <row r="60" spans="2:8" hidden="1" x14ac:dyDescent="0.3">
      <c r="B60" t="s">
        <v>130</v>
      </c>
      <c r="C60" t="s">
        <v>131</v>
      </c>
      <c r="D60" t="s">
        <v>30</v>
      </c>
      <c r="E60" t="s">
        <v>8</v>
      </c>
      <c r="F60" t="s">
        <v>19</v>
      </c>
    </row>
    <row r="61" spans="2:8" hidden="1" x14ac:dyDescent="0.3">
      <c r="B61" t="s">
        <v>132</v>
      </c>
      <c r="C61" t="s">
        <v>133</v>
      </c>
      <c r="D61" t="s">
        <v>7</v>
      </c>
      <c r="E61" t="s">
        <v>8</v>
      </c>
      <c r="F61" t="s">
        <v>19</v>
      </c>
    </row>
    <row r="62" spans="2:8" hidden="1" x14ac:dyDescent="0.3">
      <c r="B62" t="s">
        <v>134</v>
      </c>
      <c r="C62" t="s">
        <v>135</v>
      </c>
      <c r="D62" t="s">
        <v>55</v>
      </c>
      <c r="E62" t="s">
        <v>8</v>
      </c>
      <c r="F62" t="s">
        <v>19</v>
      </c>
    </row>
    <row r="63" spans="2:8" hidden="1" x14ac:dyDescent="0.3">
      <c r="B63" t="s">
        <v>136</v>
      </c>
      <c r="C63" t="s">
        <v>137</v>
      </c>
      <c r="D63" t="s">
        <v>30</v>
      </c>
      <c r="E63" t="s">
        <v>8</v>
      </c>
      <c r="F63" t="s">
        <v>19</v>
      </c>
    </row>
    <row r="64" spans="2:8" x14ac:dyDescent="0.3">
      <c r="B64" t="s">
        <v>138</v>
      </c>
      <c r="C64" t="s">
        <v>139</v>
      </c>
      <c r="D64" t="s">
        <v>18</v>
      </c>
      <c r="E64" t="s">
        <v>178</v>
      </c>
      <c r="F64" t="s">
        <v>19</v>
      </c>
    </row>
    <row r="65" spans="2:8" x14ac:dyDescent="0.3">
      <c r="B65" t="s">
        <v>140</v>
      </c>
      <c r="C65" t="s">
        <v>141</v>
      </c>
      <c r="D65" t="s">
        <v>18</v>
      </c>
      <c r="E65" t="s">
        <v>178</v>
      </c>
      <c r="F65" t="s">
        <v>19</v>
      </c>
    </row>
    <row r="66" spans="2:8" hidden="1" x14ac:dyDescent="0.3">
      <c r="B66" t="s">
        <v>142</v>
      </c>
      <c r="C66" t="s">
        <v>143</v>
      </c>
      <c r="D66" t="s">
        <v>30</v>
      </c>
      <c r="E66" t="s">
        <v>8</v>
      </c>
      <c r="F66" t="s">
        <v>15</v>
      </c>
      <c r="H66" t="s">
        <v>146</v>
      </c>
    </row>
    <row r="67" spans="2:8" hidden="1" x14ac:dyDescent="0.3">
      <c r="B67" t="s">
        <v>144</v>
      </c>
      <c r="C67" t="s">
        <v>145</v>
      </c>
      <c r="D67" t="s">
        <v>30</v>
      </c>
      <c r="E67" t="s">
        <v>8</v>
      </c>
      <c r="F67" t="s">
        <v>15</v>
      </c>
      <c r="H67" t="s">
        <v>146</v>
      </c>
    </row>
    <row r="68" spans="2:8" hidden="1" x14ac:dyDescent="0.3">
      <c r="B68" t="s">
        <v>147</v>
      </c>
      <c r="C68" t="s">
        <v>149</v>
      </c>
      <c r="D68" t="s">
        <v>30</v>
      </c>
      <c r="E68" t="s">
        <v>14</v>
      </c>
      <c r="F68" t="s">
        <v>19</v>
      </c>
    </row>
    <row r="69" spans="2:8" x14ac:dyDescent="0.3">
      <c r="B69" t="s">
        <v>148</v>
      </c>
      <c r="C69" t="s">
        <v>150</v>
      </c>
      <c r="D69" t="s">
        <v>18</v>
      </c>
      <c r="E69" t="s">
        <v>178</v>
      </c>
      <c r="F69" t="s">
        <v>19</v>
      </c>
    </row>
    <row r="70" spans="2:8" x14ac:dyDescent="0.3">
      <c r="B70" t="s">
        <v>151</v>
      </c>
      <c r="C70" t="s">
        <v>152</v>
      </c>
      <c r="D70" t="s">
        <v>18</v>
      </c>
      <c r="E70" t="s">
        <v>178</v>
      </c>
      <c r="F70" t="s">
        <v>19</v>
      </c>
    </row>
    <row r="71" spans="2:8" x14ac:dyDescent="0.3">
      <c r="B71" t="s">
        <v>153</v>
      </c>
      <c r="C71" t="s">
        <v>154</v>
      </c>
      <c r="D71" t="s">
        <v>18</v>
      </c>
      <c r="E71" t="s">
        <v>178</v>
      </c>
      <c r="F71" t="s">
        <v>19</v>
      </c>
    </row>
    <row r="72" spans="2:8" x14ac:dyDescent="0.3">
      <c r="B72" t="s">
        <v>157</v>
      </c>
      <c r="C72" t="s">
        <v>158</v>
      </c>
      <c r="D72" t="s">
        <v>18</v>
      </c>
      <c r="E72" t="s">
        <v>178</v>
      </c>
      <c r="F72" t="s">
        <v>19</v>
      </c>
    </row>
    <row r="73" spans="2:8" x14ac:dyDescent="0.3">
      <c r="B73" t="s">
        <v>155</v>
      </c>
      <c r="C73" t="s">
        <v>156</v>
      </c>
      <c r="D73" t="s">
        <v>18</v>
      </c>
      <c r="E73" t="s">
        <v>178</v>
      </c>
      <c r="F73" t="s">
        <v>19</v>
      </c>
    </row>
    <row r="74" spans="2:8" x14ac:dyDescent="0.3">
      <c r="B74" t="s">
        <v>159</v>
      </c>
      <c r="C74" t="s">
        <v>160</v>
      </c>
      <c r="D74" t="s">
        <v>18</v>
      </c>
      <c r="E74" t="s">
        <v>178</v>
      </c>
      <c r="F74" t="s">
        <v>9</v>
      </c>
    </row>
    <row r="75" spans="2:8" hidden="1" x14ac:dyDescent="0.3">
      <c r="B75" t="s">
        <v>161</v>
      </c>
      <c r="C75" t="s">
        <v>162</v>
      </c>
      <c r="D75" t="s">
        <v>30</v>
      </c>
      <c r="E75" t="s">
        <v>8</v>
      </c>
      <c r="F75" t="s">
        <v>9</v>
      </c>
    </row>
    <row r="76" spans="2:8" hidden="1" x14ac:dyDescent="0.3">
      <c r="B76" t="s">
        <v>163</v>
      </c>
      <c r="C76" t="s">
        <v>164</v>
      </c>
      <c r="D76" t="s">
        <v>30</v>
      </c>
      <c r="E76" t="s">
        <v>8</v>
      </c>
      <c r="F76" t="s">
        <v>19</v>
      </c>
    </row>
    <row r="77" spans="2:8" hidden="1" x14ac:dyDescent="0.3">
      <c r="B77" t="s">
        <v>165</v>
      </c>
      <c r="C77" t="s">
        <v>166</v>
      </c>
      <c r="D77" t="s">
        <v>7</v>
      </c>
      <c r="E77" t="s">
        <v>8</v>
      </c>
      <c r="F77" t="s">
        <v>19</v>
      </c>
    </row>
    <row r="78" spans="2:8" hidden="1" x14ac:dyDescent="0.3">
      <c r="B78" t="s">
        <v>167</v>
      </c>
      <c r="C78" t="s">
        <v>168</v>
      </c>
      <c r="D78" t="s">
        <v>18</v>
      </c>
      <c r="E78" t="s">
        <v>8</v>
      </c>
      <c r="F78" t="s">
        <v>19</v>
      </c>
    </row>
    <row r="79" spans="2:8" hidden="1" x14ac:dyDescent="0.3">
      <c r="B79" t="s">
        <v>169</v>
      </c>
      <c r="C79" t="s">
        <v>170</v>
      </c>
      <c r="D79" t="s">
        <v>55</v>
      </c>
      <c r="E79" t="s">
        <v>8</v>
      </c>
      <c r="F79" t="s">
        <v>19</v>
      </c>
    </row>
    <row r="80" spans="2:8" hidden="1" x14ac:dyDescent="0.3">
      <c r="B80" t="s">
        <v>171</v>
      </c>
      <c r="C80" t="s">
        <v>172</v>
      </c>
      <c r="D80" t="s">
        <v>55</v>
      </c>
      <c r="E80" t="s">
        <v>8</v>
      </c>
      <c r="F80" t="s">
        <v>19</v>
      </c>
    </row>
    <row r="81" spans="2:6" hidden="1" x14ac:dyDescent="0.3">
      <c r="B81" t="s">
        <v>174</v>
      </c>
      <c r="C81" t="s">
        <v>175</v>
      </c>
      <c r="D81" t="s">
        <v>7</v>
      </c>
      <c r="E81" t="s">
        <v>8</v>
      </c>
      <c r="F81" t="s">
        <v>19</v>
      </c>
    </row>
    <row r="82" spans="2:6" hidden="1" x14ac:dyDescent="0.3">
      <c r="B82" t="s">
        <v>176</v>
      </c>
      <c r="C82" t="s">
        <v>177</v>
      </c>
      <c r="D82" t="s">
        <v>7</v>
      </c>
      <c r="E82" t="s">
        <v>8</v>
      </c>
      <c r="F82" t="s">
        <v>15</v>
      </c>
    </row>
    <row r="83" spans="2:6" x14ac:dyDescent="0.3">
      <c r="D83" s="3"/>
    </row>
    <row r="85" spans="2:6" x14ac:dyDescent="0.3">
      <c r="C85" s="3">
        <f>18690000*5%</f>
        <v>934500</v>
      </c>
    </row>
    <row r="87" spans="2:6" x14ac:dyDescent="0.3">
      <c r="E87" s="4"/>
    </row>
    <row r="88" spans="2:6" x14ac:dyDescent="0.3">
      <c r="C88" s="3"/>
      <c r="E88" s="4"/>
    </row>
    <row r="89" spans="2:6" x14ac:dyDescent="0.3">
      <c r="D89" s="3"/>
    </row>
    <row r="90" spans="2:6" x14ac:dyDescent="0.3">
      <c r="C90" s="4"/>
    </row>
    <row r="91" spans="2:6" x14ac:dyDescent="0.3">
      <c r="C91" s="4"/>
      <c r="D91" s="3"/>
    </row>
    <row r="92" spans="2:6" x14ac:dyDescent="0.3">
      <c r="C92" s="4"/>
    </row>
    <row r="93" spans="2:6" x14ac:dyDescent="0.3">
      <c r="C93" s="4"/>
    </row>
    <row r="94" spans="2:6" x14ac:dyDescent="0.3">
      <c r="D94" s="4"/>
    </row>
    <row r="101" spans="3:3" x14ac:dyDescent="0.3">
      <c r="C101" s="3"/>
    </row>
    <row r="102" spans="3:3" x14ac:dyDescent="0.3">
      <c r="C102" s="3"/>
    </row>
  </sheetData>
  <autoFilter ref="B3:H82" xr:uid="{CB354D20-997C-4BB0-8BD2-868140FE471B}">
    <filterColumn colId="3">
      <filters>
        <filter val="Spac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344F-477E-454B-964B-DB115EEB1997}">
  <dimension ref="C2"/>
  <sheetViews>
    <sheetView workbookViewId="0">
      <selection activeCell="C3" sqref="C3"/>
    </sheetView>
  </sheetViews>
  <sheetFormatPr defaultRowHeight="14.4" x14ac:dyDescent="0.3"/>
  <sheetData>
    <row r="2" spans="3:3" x14ac:dyDescent="0.3">
      <c r="C2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2020-09-08T10:11:23Z</dcterms:modified>
</cp:coreProperties>
</file>