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C59776A-31F6-4395-A574-BBDDFF033C8E}" xr6:coauthVersionLast="47" xr6:coauthVersionMax="47" xr10:uidLastSave="{00000000-0000-0000-0000-000000000000}"/>
  <bookViews>
    <workbookView xWindow="2010" yWindow="-120" windowWidth="26910" windowHeight="16440" xr2:uid="{50C4359D-F794-4315-A630-8443232EC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F15" i="1"/>
  <c r="E15" i="1"/>
  <c r="D15" i="1"/>
  <c r="J10" i="1"/>
  <c r="J11" i="1" s="1"/>
  <c r="K10" i="1"/>
  <c r="K11" i="1" s="1"/>
  <c r="D10" i="1"/>
  <c r="D11" i="1" s="1"/>
  <c r="E10" i="1"/>
  <c r="E11" i="1" s="1"/>
  <c r="F10" i="1"/>
  <c r="F11" i="1" s="1"/>
  <c r="L10" i="1"/>
  <c r="L11" i="1" s="1"/>
  <c r="A15" i="1" l="1"/>
  <c r="L14" i="1" s="1"/>
  <c r="L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Nguyen</author>
  </authors>
  <commentList>
    <comment ref="L5" authorId="0" shapeId="0" xr:uid="{FC273B68-349A-45D5-8EAA-82EB43D57ED4}">
      <text>
        <r>
          <rPr>
            <b/>
            <sz val="9"/>
            <color indexed="81"/>
            <rFont val="Tahoma"/>
            <family val="2"/>
          </rPr>
          <t>Vinh Nguyen:</t>
        </r>
        <r>
          <rPr>
            <sz val="9"/>
            <color indexed="81"/>
            <rFont val="Tahoma"/>
            <family val="2"/>
          </rPr>
          <t xml:space="preserve">
The 1's place currently has an unknown storage location in the EPPROM. It is here only for reference.</t>
        </r>
      </text>
    </comment>
  </commentList>
</comments>
</file>

<file path=xl/sharedStrings.xml><?xml version="1.0" encoding="utf-8"?>
<sst xmlns="http://schemas.openxmlformats.org/spreadsheetml/2006/main" count="58" uniqueCount="38">
  <si>
    <t>Non-Inverted DEC</t>
  </si>
  <si>
    <t>F</t>
  </si>
  <si>
    <t>Inverted HEX</t>
  </si>
  <si>
    <t>Mileage (KM)</t>
  </si>
  <si>
    <t>1's</t>
  </si>
  <si>
    <t>Number Place</t>
  </si>
  <si>
    <t>"00"</t>
  </si>
  <si>
    <t>"08"</t>
  </si>
  <si>
    <t>"09"</t>
  </si>
  <si>
    <t>"0A"</t>
  </si>
  <si>
    <t>"0B"</t>
  </si>
  <si>
    <t>"0C"</t>
  </si>
  <si>
    <t>E</t>
  </si>
  <si>
    <t>C</t>
  </si>
  <si>
    <t>0x00000000</t>
  </si>
  <si>
    <t>0x00000001</t>
  </si>
  <si>
    <t>"0D"</t>
  </si>
  <si>
    <t>"0E"</t>
  </si>
  <si>
    <t>"0F"</t>
  </si>
  <si>
    <t>"01"</t>
  </si>
  <si>
    <t>"02"</t>
  </si>
  <si>
    <t>"03</t>
  </si>
  <si>
    <t>Toyota Odometer Mileage Converter</t>
  </si>
  <si>
    <t>⚠ WARNING: USE AT YOUR OWN RISK. NO WARRANTY OR GUARANTEE EXPRESSED OR IMPLIED.</t>
  </si>
  <si>
    <t>COMPLY WITH ALL APPLICABLE LAWS AND REGULATIONS FOR YOUR GIVEN LOCALITY</t>
  </si>
  <si>
    <t>by Vinh Nguyen</t>
  </si>
  <si>
    <t>How to use:</t>
  </si>
  <si>
    <t>CONVERT FROM DECIMAL TO INVERTED HEX</t>
  </si>
  <si>
    <t>CONVERT FROM INVERTED HEX BACK TO DECIMAL</t>
  </si>
  <si>
    <t>UNKNOWN</t>
  </si>
  <si>
    <t>1000's</t>
  </si>
  <si>
    <t>100's</t>
  </si>
  <si>
    <t>10's</t>
  </si>
  <si>
    <t>https://itske.vin</t>
  </si>
  <si>
    <t xml:space="preserve">Inputs go into yellow cells. </t>
  </si>
  <si>
    <t>To convert from decimal to inverted hex, in the ordering Toyota proscribes in the MC93C46 chip, type in the mileage in the yellow cell in A11.</t>
  </si>
  <si>
    <r>
      <t xml:space="preserve">To convert from inverted hex, </t>
    </r>
    <r>
      <rPr>
        <b/>
        <sz val="11"/>
        <color theme="1"/>
        <rFont val="Aptos Narrow"/>
        <scheme val="minor"/>
      </rPr>
      <t>as read from the MC93C46 chip</t>
    </r>
    <r>
      <rPr>
        <sz val="11"/>
        <color theme="1"/>
        <rFont val="Aptos Narrow"/>
        <scheme val="minor"/>
      </rPr>
      <t>, type in the value of each niblet at its respective address location.</t>
    </r>
  </si>
  <si>
    <t>Version 1.0 (2025/10/30)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</si>
</sst>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i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2" borderId="9" xfId="0" applyFill="1" applyBorder="1" applyAlignment="1">
      <alignment horizontal="center" vertic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ske.vin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035-8806-4D67-A88B-8B1950CD94FC}">
  <dimension ref="A1:L20"/>
  <sheetViews>
    <sheetView tabSelected="1" workbookViewId="0">
      <selection activeCell="N7" sqref="N7"/>
    </sheetView>
  </sheetViews>
  <sheetFormatPr defaultRowHeight="14.25"/>
  <cols>
    <col min="1" max="1" width="12.625" bestFit="1" customWidth="1"/>
    <col min="3" max="3" width="17.375" bestFit="1" customWidth="1"/>
    <col min="12" max="12" width="11.5" bestFit="1" customWidth="1"/>
  </cols>
  <sheetData>
    <row r="1" spans="1:12">
      <c r="C1" s="38" t="s">
        <v>22</v>
      </c>
      <c r="D1" s="38"/>
      <c r="E1" s="38"/>
      <c r="F1" s="38"/>
      <c r="G1" s="38"/>
      <c r="H1" s="38"/>
      <c r="I1" s="38"/>
      <c r="J1" s="38"/>
      <c r="K1" s="38"/>
    </row>
    <row r="2" spans="1:12" ht="15">
      <c r="A2" s="1"/>
      <c r="C2" s="38"/>
      <c r="D2" s="38"/>
      <c r="E2" s="38"/>
      <c r="F2" s="38"/>
      <c r="G2" s="38"/>
      <c r="H2" s="38"/>
      <c r="I2" s="38"/>
      <c r="J2" s="38"/>
      <c r="K2" s="38"/>
    </row>
    <row r="3" spans="1:12" ht="15">
      <c r="C3" s="39" t="s">
        <v>23</v>
      </c>
      <c r="D3" s="39"/>
      <c r="E3" s="39"/>
      <c r="F3" s="39"/>
      <c r="G3" s="39"/>
      <c r="H3" s="39"/>
      <c r="I3" s="39"/>
      <c r="J3" s="39"/>
      <c r="K3" s="39"/>
    </row>
    <row r="4" spans="1:12">
      <c r="C4" s="40" t="s">
        <v>24</v>
      </c>
      <c r="D4" s="40"/>
      <c r="E4" s="40"/>
      <c r="F4" s="40"/>
      <c r="G4" s="40"/>
      <c r="H4" s="40"/>
      <c r="I4" s="40"/>
      <c r="J4" s="40"/>
      <c r="K4" s="40"/>
    </row>
    <row r="5" spans="1:12" ht="15">
      <c r="C5" s="1" t="s">
        <v>5</v>
      </c>
      <c r="D5" s="6" t="s">
        <v>30</v>
      </c>
      <c r="E5" s="7" t="s">
        <v>31</v>
      </c>
      <c r="F5" s="6" t="s">
        <v>32</v>
      </c>
      <c r="G5" s="10" t="s">
        <v>1</v>
      </c>
      <c r="H5" s="11" t="s">
        <v>1</v>
      </c>
      <c r="I5" s="10" t="s">
        <v>1</v>
      </c>
      <c r="J5" s="6">
        <v>100000</v>
      </c>
      <c r="K5" s="7">
        <v>10000</v>
      </c>
      <c r="L5" s="33" t="s">
        <v>4</v>
      </c>
    </row>
    <row r="6" spans="1:12" ht="15">
      <c r="A6" t="s">
        <v>25</v>
      </c>
      <c r="C6" s="3" t="s">
        <v>14</v>
      </c>
      <c r="D6" s="8" t="s">
        <v>7</v>
      </c>
      <c r="E6" s="9"/>
      <c r="F6" s="8" t="s">
        <v>8</v>
      </c>
      <c r="G6" s="9"/>
      <c r="H6" s="8" t="s">
        <v>9</v>
      </c>
      <c r="I6" s="9"/>
      <c r="J6" s="8" t="s">
        <v>10</v>
      </c>
      <c r="K6" s="9"/>
      <c r="L6" s="5" t="s">
        <v>29</v>
      </c>
    </row>
    <row r="7" spans="1:12" ht="15">
      <c r="A7" s="32" t="s">
        <v>33</v>
      </c>
      <c r="C7" s="3" t="s">
        <v>14</v>
      </c>
      <c r="D7" s="8" t="s">
        <v>11</v>
      </c>
      <c r="E7" s="9"/>
      <c r="F7" s="8" t="s">
        <v>16</v>
      </c>
      <c r="G7" s="9"/>
      <c r="H7" s="8" t="s">
        <v>17</v>
      </c>
      <c r="I7" s="9"/>
      <c r="J7" s="8" t="s">
        <v>18</v>
      </c>
      <c r="K7" s="9"/>
      <c r="L7" s="5" t="s">
        <v>29</v>
      </c>
    </row>
    <row r="8" spans="1:12" ht="15.75" thickBot="1">
      <c r="A8" t="s">
        <v>37</v>
      </c>
      <c r="C8" s="3" t="s">
        <v>15</v>
      </c>
      <c r="D8" s="8" t="s">
        <v>6</v>
      </c>
      <c r="E8" s="9"/>
      <c r="F8" s="8" t="s">
        <v>19</v>
      </c>
      <c r="G8" s="9"/>
      <c r="H8" s="8" t="s">
        <v>20</v>
      </c>
      <c r="I8" s="9"/>
      <c r="J8" s="8" t="s">
        <v>21</v>
      </c>
      <c r="K8" s="9"/>
      <c r="L8" s="5" t="s">
        <v>29</v>
      </c>
    </row>
    <row r="9" spans="1:12" ht="15">
      <c r="C9" s="20" t="s">
        <v>27</v>
      </c>
      <c r="D9" s="21"/>
      <c r="E9" s="21"/>
      <c r="F9" s="21"/>
      <c r="G9" s="21"/>
      <c r="H9" s="21"/>
      <c r="I9" s="21"/>
      <c r="J9" s="21"/>
      <c r="K9" s="22"/>
      <c r="L9" s="34"/>
    </row>
    <row r="10" spans="1:12" ht="15">
      <c r="A10" s="1" t="s">
        <v>3</v>
      </c>
      <c r="C10" s="23" t="s">
        <v>0</v>
      </c>
      <c r="D10" s="12">
        <f>INT(MOD(A11/1000,10))</f>
        <v>0</v>
      </c>
      <c r="E10" s="13">
        <f>INT(MOD(A11/100,10))</f>
        <v>0</v>
      </c>
      <c r="F10" s="12">
        <f>INT(MOD(A11/10,10))</f>
        <v>0</v>
      </c>
      <c r="G10" s="14" t="s">
        <v>1</v>
      </c>
      <c r="H10" s="15" t="s">
        <v>1</v>
      </c>
      <c r="I10" s="14" t="s">
        <v>1</v>
      </c>
      <c r="J10" s="12">
        <f>INT(MOD(A11/100000,10))</f>
        <v>1</v>
      </c>
      <c r="K10" s="31">
        <f>INT(MOD(A11/10000,10))</f>
        <v>9</v>
      </c>
      <c r="L10" s="35">
        <f>MOD(A11,10)</f>
        <v>0</v>
      </c>
    </row>
    <row r="11" spans="1:12" ht="15.75" thickBot="1">
      <c r="A11" s="2">
        <v>190000</v>
      </c>
      <c r="C11" s="25" t="s">
        <v>2</v>
      </c>
      <c r="D11" s="26" t="str">
        <f>CHOOSE(MATCH(TEXT(D10,"0"),{"0","1","2","3","4","5","6","7","8","9","A","B","C","D","E","F"},0),
"F","E","D","C","B","A","9","8","7","6","5","4","3","2","1","0")</f>
        <v>F</v>
      </c>
      <c r="E11" s="27" t="str">
        <f>CHOOSE(MATCH(TEXT(E10,"0"),{"0","1","2","3","4","5","6","7","8","9","A","B","C","D","E","F"},0),
"F","E","D","C","B","A","9","8","7","6","5","4","3","2","1","0")</f>
        <v>F</v>
      </c>
      <c r="F11" s="26" t="str">
        <f>CHOOSE(MATCH(TEXT(F10,"0"),{"0","1","2","3","4","5","6","7","8","9","A","B","C","D","E","F"},0),
"F","E","D","C","B","A","9","8","7","6","5","4","3","2","1","0")</f>
        <v>F</v>
      </c>
      <c r="G11" s="28" t="s">
        <v>1</v>
      </c>
      <c r="H11" s="29" t="s">
        <v>1</v>
      </c>
      <c r="I11" s="28" t="s">
        <v>1</v>
      </c>
      <c r="J11" s="26" t="str">
        <f>CHOOSE(MATCH(TEXT(J10,"0"),{"0","1","2","3","4","5","6","7","8","9","A","B","C","D","E","F"},0),
"F","E","D","C","B","A","9","8","7","6","5","4","3","2","1","0")</f>
        <v>E</v>
      </c>
      <c r="K11" s="30" t="str">
        <f>CHOOSE(MATCH(TEXT(K10,"0"),{"0","1","2","3","4","5","6","7","8","9","A","B","C","D","E","F"},0),
"F","E","D","C","B","A","9","8","7","6","5","4","3","2","1","0")</f>
        <v>6</v>
      </c>
      <c r="L11" s="36" t="str">
        <f>CHOOSE(MATCH(TEXT(L10,"0"),{"0","1","2","3","4","5","6","7","8","9","A","B","C","D","E","F"},0),
"F","E","D","C","B","A","9","8","7","6","5","4","3","2","1","0")</f>
        <v>F</v>
      </c>
    </row>
    <row r="12" spans="1:12" ht="15" thickBot="1">
      <c r="L12" s="37"/>
    </row>
    <row r="13" spans="1:12" ht="15">
      <c r="C13" s="20" t="s">
        <v>28</v>
      </c>
      <c r="D13" s="21"/>
      <c r="E13" s="21"/>
      <c r="F13" s="21"/>
      <c r="G13" s="21"/>
      <c r="H13" s="21"/>
      <c r="I13" s="21"/>
      <c r="J13" s="21"/>
      <c r="K13" s="22"/>
      <c r="L13" s="37"/>
    </row>
    <row r="14" spans="1:12" ht="15">
      <c r="A14" s="4" t="s">
        <v>3</v>
      </c>
      <c r="C14" s="23" t="s">
        <v>2</v>
      </c>
      <c r="D14" s="16">
        <v>7</v>
      </c>
      <c r="E14" s="17">
        <v>8</v>
      </c>
      <c r="F14" s="16">
        <v>6</v>
      </c>
      <c r="G14" s="18" t="s">
        <v>1</v>
      </c>
      <c r="H14" s="19" t="s">
        <v>1</v>
      </c>
      <c r="I14" s="18" t="s">
        <v>1</v>
      </c>
      <c r="J14" s="16" t="s">
        <v>12</v>
      </c>
      <c r="K14" s="24" t="s">
        <v>13</v>
      </c>
      <c r="L14" s="35">
        <f>MOD(A15,10)</f>
        <v>0</v>
      </c>
    </row>
    <row r="15" spans="1:12" ht="15.75" thickBot="1">
      <c r="A15">
        <f>(100000*J15)+(10000*K15)+(1000*D15)+(100*E15)+(10*F15)</f>
        <v>138790</v>
      </c>
      <c r="C15" s="25" t="s">
        <v>0</v>
      </c>
      <c r="D15" s="26" t="str">
        <f>CHOOSE(MATCH(TEXT(D14,"0"),{"0","1","2","3","4","5","6","7","8","9","A","B","C","D","E","F"},0),
"F","E","D","C","B","A","9","8","7","6","5","4","3","2","1","0")</f>
        <v>8</v>
      </c>
      <c r="E15" s="27" t="str">
        <f>CHOOSE(MATCH(TEXT(E14,"0"),{"0","1","2","3","4","5","6","7","8","9","A","B","C","D","E","F"},0),
"F","E","D","C","B","A","9","8","7","6","5","4","3","2","1","0")</f>
        <v>7</v>
      </c>
      <c r="F15" s="26" t="str">
        <f>CHOOSE(MATCH(TEXT(F14,"0"),{"0","1","2","3","4","5","6","7","8","9","A","B","C","D","E","F"},0),
"F","E","D","C","B","A","9","8","7","6","5","4","3","2","1","0")</f>
        <v>9</v>
      </c>
      <c r="G15" s="28" t="s">
        <v>1</v>
      </c>
      <c r="H15" s="29" t="s">
        <v>1</v>
      </c>
      <c r="I15" s="28" t="s">
        <v>1</v>
      </c>
      <c r="J15" s="26" t="str">
        <f>CHOOSE(MATCH(TEXT(J14,"0"),{"0","1","2","3","4","5","6","7","8","9","A","B","C","D","E","F"},0),
"F","E","D","C","B","A","9","8","7","6","5","4","3","2","1","0")</f>
        <v>1</v>
      </c>
      <c r="K15" s="30" t="str">
        <f>CHOOSE(MATCH(TEXT(K14,"0"),{"0","1","2","3","4","5","6","7","8","9","A","B","C","D","E","F"},0),
"F","E","D","C","B","A","9","8","7","6","5","4","3","2","1","0")</f>
        <v>3</v>
      </c>
      <c r="L15" s="36" t="str">
        <f>CHOOSE(MATCH(TEXT(L14,"0"),{"0","1","2","3","4","5","6","7","8","9","A","B","C","D","E","F"},0),
"F","E","D","C","B","A","9","8","7","6","5","4","3","2","1","0")</f>
        <v>F</v>
      </c>
    </row>
    <row r="17" spans="1:1" ht="15">
      <c r="A17" s="1" t="s">
        <v>26</v>
      </c>
    </row>
    <row r="18" spans="1:1">
      <c r="A18" t="s">
        <v>34</v>
      </c>
    </row>
    <row r="19" spans="1:1">
      <c r="A19" t="s">
        <v>35</v>
      </c>
    </row>
    <row r="20" spans="1:1" ht="15">
      <c r="A20" t="s">
        <v>36</v>
      </c>
    </row>
  </sheetData>
  <mergeCells count="17">
    <mergeCell ref="C9:K9"/>
    <mergeCell ref="C13:K13"/>
    <mergeCell ref="D8:E8"/>
    <mergeCell ref="F8:G8"/>
    <mergeCell ref="H8:I8"/>
    <mergeCell ref="J8:K8"/>
    <mergeCell ref="C1:K2"/>
    <mergeCell ref="C3:K3"/>
    <mergeCell ref="C4:K4"/>
    <mergeCell ref="D6:E6"/>
    <mergeCell ref="F6:G6"/>
    <mergeCell ref="H6:I6"/>
    <mergeCell ref="J6:K6"/>
    <mergeCell ref="D7:E7"/>
    <mergeCell ref="F7:G7"/>
    <mergeCell ref="H7:I7"/>
    <mergeCell ref="J7:K7"/>
  </mergeCells>
  <hyperlinks>
    <hyperlink ref="A7" r:id="rId1" xr:uid="{509701D5-A23C-4F91-AEAC-E55015A23B72}"/>
  </hyperlinks>
  <pageMargins left="0.7" right="0.7" top="0.75" bottom="0.75" header="0.3" footer="0.3"/>
  <pageSetup paperSize="257"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2025-10-30T04:57:47Z</dcterms:created>
  <dcterms:modified xsi:type="dcterms:W3CDTF">2025-10-30T05:58:01Z</dcterms:modified>
</cp:coreProperties>
</file>