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Excel-demo-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data'!$A$1:$B$27</definedName>
  </definedNames>
  <calcPr calcId="162913"/>
</workbook>
</file>

<file path=xl/calcChain.xml><?xml version="1.0" encoding="utf-8"?>
<calcChain xmlns="http://schemas.openxmlformats.org/spreadsheetml/2006/main">
  <c r="C34" i="2" l="1"/>
  <c r="C31" i="2" l="1"/>
  <c r="C32" i="2"/>
  <c r="C33" i="2" l="1"/>
  <c r="C30" i="2"/>
  <c r="B36" i="2" l="1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<sst xmlns="http://schemas.openxmlformats.org/spreadsheetml/2006/main" count="342" uniqueCount="194">
  <si>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</si>
  <si>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</si>
  <si>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</si>
  <si>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</si>
  <si>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</si>
  <si>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</si>
  <si>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</si>
  <si>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</si>
  <si>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</si>
  <si>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</si>
  <si>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</si>
  <si>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</si>
  <si>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</si>
  <si>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</si>
  <si>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</si>
  <si>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</si>
  <si>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</si>
  <si>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</si>
  <si>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</si>
  <si>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</si>
  <si>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</si>
  <si>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</si>
  <si>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</si>
  <si>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</si>
  <si>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</si>
  <si>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</si>
  <si>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</si>
  <si>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</si>
  <si>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</si>
  <si>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</si>
  <si>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</si>
  <si>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</si>
  <si>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</si>
  <si>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</si>
  <si>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</si>
  <si>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</si>
  <si>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</si>
  <si>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</si>
  <si>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</si>
  <si>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</si>
  <si>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</si>
  <si>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</si>
  <si>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</si>
  <si>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</si>
  <si>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</si>
  <si>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</si>
  <si>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</si>
  <si>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</si>
  <si>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</si>
  <si>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</si>
  <si>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</si>
  <si>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</si>
  <si>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</si>
  <si>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</si>
  <si>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</si>
  <si>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</si>
  <si>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</si>
  <si>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</si>
  <si>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</si>
  <si>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</si>
  <si>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</si>
  <si>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</si>
  <si>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</si>
  <si>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</si>
  <si>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</si>
  <si>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</si>
  <si>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</si>
  <si>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</si>
  <si>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</si>
  <si>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</si>
  <si>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</si>
  <si>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</si>
  <si>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</si>
  <si>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</si>
  <si>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</si>
  <si>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</si>
  <si>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</si>
  <si>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</si>
  <si>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</si>
  <si>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</si>
  <si>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</si>
  <si>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</si>
  <si>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</si>
  <si>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</si>
  <si>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</si>
  <si>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</si>
  <si>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</si>
  <si>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</si>
  <si>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</si>
  <si>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</si>
  <si>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</si>
  <si>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</si>
  <si>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</si>
  <si>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</si>
  <si>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</si>
  <si>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</si>
  <si>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</si>
  <si>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</si>
  <si>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</si>
  <si>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</si>
  <si>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</si>
  <si>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</si>
  <si>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</si>
  <si>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</si>
  <si>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</si>
  <si>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</si>
  <si>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</si>
  <si>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</si>
  <si>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</si>
  <si>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</si>
  <si>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</si>
  <si>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</si>
  <si>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</si>
  <si>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</si>
  <si>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</si>
  <si>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</si>
  <si>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</si>
  <si>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</si>
  <si>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</si>
  <si>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</si>
  <si>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</si>
  <si>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</si>
  <si>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</si>
  <si>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Reviewer</t>
  </si>
  <si>
    <t>Reviewer 2 Full Name</t>
  </si>
  <si>
    <t>Moderator</t>
  </si>
  <si>
    <t>Moderator Full Name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</si>
  <si>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</si>
  <si>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</si>
  <si>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</si>
  <si>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</si>
  <si>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</si>
  <si>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</si>
  <si>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</si>
  <si>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</si>
  <si>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</si>
  <si>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</si>
  <si>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</si>
  <si>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</si>
  <si>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</si>
  <si>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</si>
  <si>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</si>
  <si>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</si>
  <si>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</si>
  <si>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</si>
  <si>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</si>
  <si>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</si>
  <si>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</si>
  <si>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</si>
  <si>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</si>
  <si>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</si>
  <si>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</si>
  <si>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</si>
  <si>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</si>
  <si>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</si>
  <si>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</si>
  <si>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</si>
  <si>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</si>
  <si>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</si>
  <si>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</si>
  <si>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</si>
  <si>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</si>
  <si>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</si>
  <si>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</si>
  <si>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</si>
  <si>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</si>
  <si>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</si>
  <si>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Checked OK from Author? (Y/N)</t>
  </si>
  <si>
    <t>Checked OK from Reviewer(s)? (Y/N)</t>
  </si>
  <si>
    <t>Y</t>
  </si>
  <si>
    <t>Thai Hoang Tuan</t>
  </si>
  <si>
    <t>autosar_ecucvalues_Fx4.arxml</t>
  </si>
  <si>
    <t>Review for update new variant VX11_A1
Review for update new DID F1F6</t>
  </si>
  <si>
    <t>appl_par.c</t>
  </si>
  <si>
    <t>appl_swcpa_rte_dcm.c</t>
  </si>
  <si>
    <t>appl_swcpa_rte_dcm.h</t>
  </si>
  <si>
    <t>22.04.2021</t>
  </si>
  <si>
    <t>Change name variable VehVar_GEELY_LBSG_enm, 
m_CusPar_st.EcuFuncConfData_un.Bitfields.VariantParam_bf2 == 0x02</t>
  </si>
  <si>
    <t>Change name Variant_7DCT</t>
  </si>
  <si>
    <t>Check (GS_PRJ_VAR == GS_PRJ_VAR_GEELY_CV1_3557), do we need add new sub project?</t>
  </si>
  <si>
    <t>y</t>
  </si>
  <si>
    <t>appl_par.h
appl_par.c</t>
  </si>
  <si>
    <t>appl_par.h,appl_par.c</t>
  </si>
  <si>
    <t>Change name of bitfield, add reserved bit</t>
  </si>
  <si>
    <t>186-189,204-205</t>
  </si>
  <si>
    <t>75
632, 331</t>
  </si>
  <si>
    <t>appl_par.c
appl_swcpa_rte_dcm.h</t>
  </si>
  <si>
    <t>143-145
98-100</t>
  </si>
  <si>
    <t>C3</t>
  </si>
  <si>
    <t>Keep the DFS_MainVariant_GEELY_CV1_7DCT_enm for Vx11_A1 variant, Work around, the FBL will check DID in EPPROM and CAL with APPL, then configure 3 variant using same F195 value in CAL and EPPROM</t>
  </si>
  <si>
    <t>VF12 Diagnostic DataSheet(UDS)</t>
  </si>
  <si>
    <t>GEELY_VX11_A10</t>
  </si>
  <si>
    <t>Dao Xuan Thang 10</t>
  </si>
  <si>
    <t>Thai Hoang Tuan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</si>
</sst>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  <xf numFmtId="0" fontId="2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29" fillId="10" borderId="19" xfId="5" applyFill="1" applyBorder="1" applyAlignment="1">
      <alignment vertical="top" wrapText="1"/>
    </xf>
    <xf numFmtId="0" fontId="8" fillId="0" borderId="5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yperlink" xfId="5" builtinId="8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9"/>
      <c r="B1" s="149"/>
      <c r="C1" s="149"/>
      <c r="D1" s="149"/>
      <c r="E1" s="149"/>
      <c r="F1" s="149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128</v>
      </c>
      <c r="D29" s="127" t="s">
        <v>130</v>
      </c>
      <c r="E29" s="128" t="s">
        <v>129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showGridLines="0" tabSelected="1" workbookViewId="0">
      <selection activeCell="B24" sqref="B24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50"/>
      <c r="C1" s="151"/>
      <c r="D1" s="151"/>
      <c r="E1" s="3"/>
      <c r="F1" s="3"/>
    </row>
    <row r="2" spans="1:10">
      <c r="A2" s="29" t="s">
        <v>69</v>
      </c>
      <c r="B2" s="137" t="s">
        <v>191</v>
      </c>
      <c r="C2" s="29" t="s">
        <v>35</v>
      </c>
      <c r="D2" s="140" t="s">
        <v>176</v>
      </c>
    </row>
    <row r="3" spans="1:10" ht="25.5">
      <c r="A3" s="29" t="s">
        <v>70</v>
      </c>
      <c r="B3" s="138" t="s">
        <v>172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/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171</v>
      </c>
      <c r="C7" s="76"/>
      <c r="D7" s="76"/>
    </row>
    <row r="8" spans="1:10">
      <c r="A8" s="75" t="s">
        <v>75</v>
      </c>
      <c r="B8" s="141" t="s">
        <v>173</v>
      </c>
      <c r="C8" s="76"/>
      <c r="D8" s="76"/>
    </row>
    <row r="9" spans="1:10">
      <c r="A9" s="75" t="s">
        <v>76</v>
      </c>
      <c r="B9" s="141" t="s">
        <v>174</v>
      </c>
      <c r="C9" s="76"/>
      <c r="D9" s="76"/>
    </row>
    <row r="10" spans="1:10">
      <c r="A10" s="75" t="s">
        <v>77</v>
      </c>
      <c r="B10" s="58" t="s">
        <v>175</v>
      </c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182</v>
      </c>
      <c r="C15" s="79"/>
      <c r="D15" s="68"/>
    </row>
    <row r="16" spans="1:10">
      <c r="A16" s="78" t="s">
        <v>82</v>
      </c>
      <c r="B16" s="141" t="s">
        <v>173</v>
      </c>
      <c r="C16" s="79"/>
      <c r="D16" s="68"/>
    </row>
    <row r="17" spans="1:6">
      <c r="A17" s="78" t="s">
        <v>188</v>
      </c>
      <c r="B17" s="141" t="s">
        <v>173</v>
      </c>
      <c r="C17" s="79"/>
      <c r="D17" s="68"/>
    </row>
    <row r="18" spans="1:6">
      <c r="A18" s="72" t="s">
        <v>46</v>
      </c>
      <c r="B18" s="66" t="s">
        <v>48</v>
      </c>
      <c r="C18" s="80" t="s">
        <v>9</v>
      </c>
      <c r="D18" s="80" t="s">
        <v>35</v>
      </c>
    </row>
    <row r="19" spans="1:6">
      <c r="A19" s="78" t="s">
        <v>16</v>
      </c>
      <c r="B19" s="147" t="s">
        <v>190</v>
      </c>
      <c r="C19" s="130" t="s">
        <v>141</v>
      </c>
      <c r="D19" s="68"/>
    </row>
    <row r="20" spans="1:6">
      <c r="A20" s="78" t="s">
        <v>21</v>
      </c>
      <c r="B20" s="129"/>
      <c r="C20" s="130"/>
      <c r="D20" s="68"/>
    </row>
    <row r="21" spans="1:6" ht="16.5" thickBot="1">
      <c r="A21" s="69" t="s">
        <v>58</v>
      </c>
      <c r="B21" s="70"/>
      <c r="C21" s="70"/>
      <c r="D21" s="71"/>
      <c r="E21" s="3"/>
      <c r="F21" s="3"/>
    </row>
    <row r="22" spans="1:6">
      <c r="A22" s="72" t="s">
        <v>45</v>
      </c>
      <c r="B22" s="66" t="s">
        <v>84</v>
      </c>
      <c r="C22" s="81" t="s">
        <v>83</v>
      </c>
      <c r="D22" s="77" t="s">
        <v>85</v>
      </c>
    </row>
    <row r="23" spans="1:6" ht="12.75" customHeight="1">
      <c r="A23" s="82" t="s">
        <v>0</v>
      </c>
      <c r="B23" s="141" t="s">
        <v>192</v>
      </c>
      <c r="C23" s="142" t="s">
        <v>37</v>
      </c>
      <c r="D23" s="78"/>
    </row>
    <row r="24" spans="1:6" ht="13.5" customHeight="1">
      <c r="A24" s="82" t="s">
        <v>17</v>
      </c>
      <c r="B24" s="141" t="s">
        <v>193</v>
      </c>
      <c r="C24" s="142" t="s">
        <v>123</v>
      </c>
      <c r="D24" s="78"/>
    </row>
    <row r="25" spans="1:6" ht="13.5" customHeight="1">
      <c r="A25" s="82" t="s">
        <v>18</v>
      </c>
      <c r="B25" s="141" t="s">
        <v>124</v>
      </c>
      <c r="C25" s="142" t="s">
        <v>123</v>
      </c>
      <c r="D25" s="78"/>
    </row>
    <row r="26" spans="1:6">
      <c r="A26" s="82" t="s">
        <v>19</v>
      </c>
      <c r="B26" s="141" t="s">
        <v>126</v>
      </c>
      <c r="C26" s="142" t="s">
        <v>125</v>
      </c>
      <c r="D26" s="78"/>
    </row>
    <row r="27" spans="1:6">
      <c r="A27" s="82" t="s">
        <v>62</v>
      </c>
      <c r="B27" s="58"/>
      <c r="C27" s="83"/>
      <c r="D27" s="78"/>
    </row>
    <row r="28" spans="1:6" ht="13.5" thickBot="1">
      <c r="A28" s="84"/>
      <c r="B28" s="38"/>
      <c r="C28" s="31"/>
      <c r="D28" s="31"/>
      <c r="E28" s="1"/>
    </row>
    <row r="29" spans="1:6" ht="16.5" thickBot="1">
      <c r="A29" s="155" t="s">
        <v>71</v>
      </c>
      <c r="B29" s="156"/>
      <c r="C29" s="85" t="s">
        <v>99</v>
      </c>
      <c r="D29" s="86" t="s">
        <v>95</v>
      </c>
    </row>
    <row r="30" spans="1:6" ht="12.75" customHeight="1">
      <c r="A30" s="87" t="s">
        <v>90</v>
      </c>
      <c r="B30" s="88" t="s">
        <v>91</v>
      </c>
      <c r="C30" s="89">
        <f>COUNTIF(Findings!D5:D998,"*")</f>
        <v>4</v>
      </c>
      <c r="D30" s="90"/>
    </row>
    <row r="31" spans="1:6" ht="12.75" customHeight="1">
      <c r="A31" s="87" t="s">
        <v>96</v>
      </c>
      <c r="B31" s="88" t="s">
        <v>92</v>
      </c>
      <c r="C31" s="89">
        <f>COUNTIF(Findings!E5:E998,"y")</f>
        <v>4</v>
      </c>
      <c r="D31" s="91"/>
    </row>
    <row r="32" spans="1:6" ht="12.75" customHeight="1">
      <c r="A32" s="87" t="s">
        <v>97</v>
      </c>
      <c r="B32" s="88" t="s">
        <v>98</v>
      </c>
      <c r="C32" s="92">
        <f>SUMPRODUCT((Findings!D5:D998&lt;&gt;"")*(Findings!E5:E998="y")*(Findings!G5:G998="")*(Findings!H5:H998=""))</f>
        <v>0</v>
      </c>
      <c r="D32" s="91"/>
    </row>
    <row r="33" spans="1:5" ht="12.75" customHeight="1">
      <c r="A33" s="87" t="s">
        <v>93</v>
      </c>
      <c r="B33" s="93" t="s">
        <v>94</v>
      </c>
      <c r="C33" s="94">
        <f>SUMPRODUCT((Findings!D5:D998&lt;&gt;"")*(Findings!E5:E998=""))</f>
        <v>0</v>
      </c>
      <c r="D33" s="90"/>
    </row>
    <row r="34" spans="1:5" ht="12.75" customHeight="1" thickBot="1">
      <c r="A34" s="146" t="s">
        <v>164</v>
      </c>
      <c r="B34" s="143" t="s">
        <v>163</v>
      </c>
      <c r="C34" s="92">
        <f>COUNTIF(Checklist!D4:D18,"")</f>
        <v>0</v>
      </c>
      <c r="D34" s="144"/>
    </row>
    <row r="35" spans="1:5" ht="16.5" thickBot="1">
      <c r="A35" s="155" t="s">
        <v>49</v>
      </c>
      <c r="B35" s="157"/>
      <c r="C35" s="157"/>
      <c r="D35" s="158"/>
      <c r="E35" s="35"/>
    </row>
    <row r="36" spans="1:5">
      <c r="A36" s="95" t="s">
        <v>101</v>
      </c>
      <c r="B36" s="152" t="str">
        <f>IF(AND(B2&lt;&gt;"",B3&lt;&gt;"",D2&lt;&gt;"",D3&lt;&gt;"",B7&lt;&gt;"",B24&lt;&gt;"",C30&lt;&gt;0,C32=0, C33=0, C34=0),"yes","no")</f>
        <v>yes</v>
      </c>
      <c r="C36" s="153"/>
      <c r="D36" s="154"/>
      <c r="E36" s="37"/>
    </row>
    <row r="37" spans="1:5" hidden="1">
      <c r="A37" s="95" t="s">
        <v>61</v>
      </c>
      <c r="B37" s="152" t="s">
        <v>162</v>
      </c>
      <c r="C37" s="153"/>
      <c r="D37" s="154"/>
      <c r="E37" s="36"/>
    </row>
  </sheetData>
  <protectedRanges>
    <protectedRange sqref="B2" name="Bereich1"/>
    <protectedRange sqref="B23" name="Bereich1_2"/>
  </protectedRanges>
  <mergeCells count="5">
    <mergeCell ref="B1:D1"/>
    <mergeCell ref="B37:D37"/>
    <mergeCell ref="B36:D36"/>
    <mergeCell ref="A29:B29"/>
    <mergeCell ref="A35:D35"/>
  </mergeCells>
  <phoneticPr fontId="3" type="noConversion"/>
  <conditionalFormatting sqref="B36:D3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8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L8" sqref="L8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3.14062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3" t="s">
        <v>53</v>
      </c>
      <c r="B2" s="164"/>
      <c r="C2" s="164"/>
      <c r="D2" s="164"/>
      <c r="E2" s="64"/>
      <c r="F2" s="64"/>
      <c r="G2" s="165"/>
      <c r="H2" s="166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138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9"/>
      <c r="B4" s="160"/>
      <c r="C4" s="160"/>
      <c r="D4" s="160"/>
      <c r="E4" s="161"/>
      <c r="F4" s="161"/>
      <c r="G4" s="161"/>
      <c r="H4" s="161"/>
      <c r="I4" s="162"/>
      <c r="J4" s="41"/>
      <c r="K4" s="41"/>
      <c r="L4" s="2"/>
    </row>
    <row r="5" spans="1:12" ht="25.5">
      <c r="A5" s="52">
        <v>1</v>
      </c>
      <c r="B5" s="148" t="s">
        <v>181</v>
      </c>
      <c r="C5" s="54" t="s">
        <v>185</v>
      </c>
      <c r="D5" s="55" t="s">
        <v>177</v>
      </c>
      <c r="E5" s="33" t="s">
        <v>180</v>
      </c>
      <c r="F5" s="136" t="s">
        <v>150</v>
      </c>
      <c r="G5" s="56" t="s">
        <v>81</v>
      </c>
      <c r="H5" s="62"/>
      <c r="I5" s="62"/>
      <c r="J5" s="2"/>
      <c r="K5" s="2"/>
      <c r="L5" s="2"/>
    </row>
    <row r="6" spans="1:12" ht="24">
      <c r="A6" s="52">
        <v>2</v>
      </c>
      <c r="B6" s="53" t="s">
        <v>173</v>
      </c>
      <c r="C6" s="54" t="s">
        <v>184</v>
      </c>
      <c r="D6" s="55" t="s">
        <v>183</v>
      </c>
      <c r="E6" s="33" t="s">
        <v>180</v>
      </c>
      <c r="F6" s="136" t="s">
        <v>150</v>
      </c>
      <c r="G6" s="56" t="s">
        <v>82</v>
      </c>
      <c r="H6" s="56"/>
      <c r="I6" s="56"/>
      <c r="J6" s="2"/>
      <c r="K6" s="2"/>
      <c r="L6" s="2"/>
    </row>
    <row r="7" spans="1:12" ht="38.25">
      <c r="A7" s="52">
        <v>3</v>
      </c>
      <c r="B7" s="148" t="s">
        <v>186</v>
      </c>
      <c r="C7" s="54" t="s">
        <v>187</v>
      </c>
      <c r="D7" s="55" t="s">
        <v>178</v>
      </c>
      <c r="E7" s="33" t="s">
        <v>180</v>
      </c>
      <c r="F7" s="136" t="s">
        <v>150</v>
      </c>
      <c r="G7" s="56" t="s">
        <v>82</v>
      </c>
      <c r="H7" s="56"/>
      <c r="I7" s="56"/>
    </row>
    <row r="8" spans="1:12" ht="127.5">
      <c r="A8" s="52">
        <v>4</v>
      </c>
      <c r="B8" s="53" t="s">
        <v>173</v>
      </c>
      <c r="C8" s="54">
        <v>404</v>
      </c>
      <c r="D8" s="55" t="s">
        <v>179</v>
      </c>
      <c r="E8" s="33" t="s">
        <v>180</v>
      </c>
      <c r="F8" s="136"/>
      <c r="G8" s="56" t="s">
        <v>188</v>
      </c>
      <c r="H8" s="56"/>
      <c r="I8" s="56" t="s">
        <v>189</v>
      </c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B4" sqref="B4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137</v>
      </c>
      <c r="B2" s="132" t="s">
        <v>36</v>
      </c>
      <c r="C2" s="132" t="s">
        <v>167</v>
      </c>
      <c r="D2" s="132" t="s">
        <v>168</v>
      </c>
      <c r="E2" s="132" t="s">
        <v>127</v>
      </c>
    </row>
    <row r="3" spans="1:5" ht="7.15" customHeight="1" thickBot="1">
      <c r="A3" s="134" t="s">
        <v>139</v>
      </c>
      <c r="B3" s="5"/>
      <c r="C3" s="5"/>
      <c r="D3" s="5"/>
      <c r="E3" s="5"/>
    </row>
    <row r="4" spans="1:5" ht="18.600000000000001" customHeight="1">
      <c r="A4" s="98" t="s">
        <v>144</v>
      </c>
      <c r="B4" s="135" t="s">
        <v>142</v>
      </c>
      <c r="C4" s="145" t="s">
        <v>169</v>
      </c>
      <c r="D4" s="145" t="s">
        <v>169</v>
      </c>
      <c r="E4" s="131"/>
    </row>
    <row r="5" spans="1:5" ht="18.600000000000001" customHeight="1">
      <c r="A5" s="98" t="s">
        <v>158</v>
      </c>
      <c r="B5" s="135" t="s">
        <v>143</v>
      </c>
      <c r="C5" s="145" t="s">
        <v>169</v>
      </c>
      <c r="D5" s="145" t="s">
        <v>169</v>
      </c>
      <c r="E5" s="131"/>
    </row>
    <row r="6" spans="1:5" ht="38.25">
      <c r="A6" s="98" t="s">
        <v>145</v>
      </c>
      <c r="B6" s="59" t="s">
        <v>131</v>
      </c>
      <c r="C6" s="145" t="s">
        <v>169</v>
      </c>
      <c r="D6" s="145" t="s">
        <v>169</v>
      </c>
      <c r="E6" s="131"/>
    </row>
    <row r="7" spans="1:5" ht="38.25">
      <c r="A7" s="98" t="s">
        <v>146</v>
      </c>
      <c r="B7" s="59" t="s">
        <v>134</v>
      </c>
      <c r="C7" s="145" t="s">
        <v>169</v>
      </c>
      <c r="D7" s="145" t="s">
        <v>169</v>
      </c>
      <c r="E7" s="131"/>
    </row>
    <row r="8" spans="1:5" ht="18.75" customHeight="1">
      <c r="A8" s="98" t="s">
        <v>147</v>
      </c>
      <c r="B8" s="59" t="s">
        <v>113</v>
      </c>
      <c r="C8" s="145" t="s">
        <v>169</v>
      </c>
      <c r="D8" s="145" t="s">
        <v>169</v>
      </c>
      <c r="E8" s="131"/>
    </row>
    <row r="9" spans="1:5" ht="25.5">
      <c r="A9" s="98" t="s">
        <v>148</v>
      </c>
      <c r="B9" s="59" t="s">
        <v>132</v>
      </c>
      <c r="C9" s="145" t="s">
        <v>169</v>
      </c>
      <c r="D9" s="145" t="s">
        <v>169</v>
      </c>
      <c r="E9" s="131"/>
    </row>
    <row r="10" spans="1:5" ht="25.5">
      <c r="A10" s="98" t="s">
        <v>149</v>
      </c>
      <c r="B10" s="101" t="s">
        <v>133</v>
      </c>
      <c r="C10" s="145" t="s">
        <v>169</v>
      </c>
      <c r="D10" s="145" t="s">
        <v>169</v>
      </c>
      <c r="E10" s="131"/>
    </row>
    <row r="11" spans="1:5" ht="57" customHeight="1">
      <c r="A11" s="98" t="s">
        <v>150</v>
      </c>
      <c r="B11" s="59" t="s">
        <v>136</v>
      </c>
      <c r="C11" s="145" t="s">
        <v>169</v>
      </c>
      <c r="D11" s="145" t="s">
        <v>169</v>
      </c>
      <c r="E11" s="131"/>
    </row>
    <row r="12" spans="1:5" ht="84.6" customHeight="1">
      <c r="A12" s="98" t="s">
        <v>151</v>
      </c>
      <c r="B12" s="59" t="s">
        <v>165</v>
      </c>
      <c r="C12" s="145" t="s">
        <v>169</v>
      </c>
      <c r="D12" s="145" t="s">
        <v>169</v>
      </c>
      <c r="E12" s="131"/>
    </row>
    <row r="13" spans="1:5" ht="63.75">
      <c r="A13" s="98" t="s">
        <v>152</v>
      </c>
      <c r="B13" s="59" t="s">
        <v>135</v>
      </c>
      <c r="C13" s="145" t="s">
        <v>169</v>
      </c>
      <c r="D13" s="145" t="s">
        <v>169</v>
      </c>
      <c r="E13" s="131"/>
    </row>
    <row r="14" spans="1:5" ht="28.15" customHeight="1">
      <c r="A14" s="98" t="s">
        <v>153</v>
      </c>
      <c r="B14" s="59" t="s">
        <v>140</v>
      </c>
      <c r="C14" s="145" t="s">
        <v>169</v>
      </c>
      <c r="D14" s="145" t="s">
        <v>169</v>
      </c>
      <c r="E14" s="131"/>
    </row>
    <row r="15" spans="1:5" ht="17.45" customHeight="1">
      <c r="A15" s="98" t="s">
        <v>154</v>
      </c>
      <c r="B15" s="59" t="s">
        <v>159</v>
      </c>
      <c r="C15" s="145" t="s">
        <v>169</v>
      </c>
      <c r="D15" s="145" t="s">
        <v>169</v>
      </c>
      <c r="E15" s="131"/>
    </row>
    <row r="16" spans="1:5" ht="18.600000000000001" customHeight="1">
      <c r="A16" s="98" t="s">
        <v>155</v>
      </c>
      <c r="B16" s="59" t="s">
        <v>160</v>
      </c>
      <c r="C16" s="145" t="s">
        <v>169</v>
      </c>
      <c r="D16" s="145" t="s">
        <v>169</v>
      </c>
      <c r="E16" s="131"/>
    </row>
    <row r="17" spans="1:5" ht="18.600000000000001" customHeight="1">
      <c r="A17" s="98" t="s">
        <v>156</v>
      </c>
      <c r="B17" s="59" t="s">
        <v>161</v>
      </c>
      <c r="C17" s="145" t="s">
        <v>169</v>
      </c>
      <c r="D17" s="145" t="s">
        <v>169</v>
      </c>
      <c r="E17" s="131"/>
    </row>
    <row r="18" spans="1:5" ht="38.25">
      <c r="A18" s="98" t="s">
        <v>157</v>
      </c>
      <c r="B18" s="59" t="s">
        <v>166</v>
      </c>
      <c r="C18" s="145" t="s">
        <v>169</v>
      </c>
      <c r="D18" s="145" t="s">
        <v>169</v>
      </c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992BF-C9F2-4C3F-804F-613F27926F1C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http://schemas.microsoft.com/office/2006/metadata/properties"/>
    <ds:schemaRef ds:uri="066d1a83-8a92-4fcc-b3d7-45134ea011f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2021-04-29T06:50:06Z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