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sikrit/Documents/2022 BACC/final_files/P_VaaT_Supporting_Document_Q2.1/"/>
    </mc:Choice>
  </mc:AlternateContent>
  <xr:revisionPtr revIDLastSave="0" documentId="13_ncr:1_{74CD3315-7E79-AA43-BF00-1B23FDB6C5F1}" xr6:coauthVersionLast="47" xr6:coauthVersionMax="47" xr10:uidLastSave="{00000000-0000-0000-0000-000000000000}"/>
  <bookViews>
    <workbookView xWindow="0" yWindow="500" windowWidth="28800" windowHeight="17500" tabRatio="871" xr2:uid="{00000000-000D-0000-FFFF-FFFF00000000}"/>
  </bookViews>
  <sheets>
    <sheet name="Sinusodial Curve Analysis" sheetId="9" r:id="rId1"/>
    <sheet name="Full Demand" sheetId="32" r:id="rId2"/>
    <sheet name="Forecasted Demand" sheetId="33" r:id="rId3"/>
    <sheet name="Historical Demand Graph" sheetId="29" r:id="rId4"/>
    <sheet name="Seasonality Analysis Graph" sheetId="30" r:id="rId5"/>
    <sheet name="Sinusoidal Curve-Fitting Graph" sheetId="31" r:id="rId6"/>
  </sheets>
  <definedNames>
    <definedName name="solver_adj" localSheetId="0" hidden="1">'Sinusodial Curve Analysis'!$L$8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'Sinusodial Curve Analysis'!$L$10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" i="9"/>
  <c r="L7" i="9"/>
  <c r="H8" i="9" s="1"/>
  <c r="N23" i="9"/>
  <c r="N22" i="9"/>
  <c r="N21" i="9"/>
  <c r="N18" i="9"/>
  <c r="N19" i="9"/>
  <c r="N17" i="9"/>
  <c r="L21" i="9"/>
  <c r="L23" i="9"/>
  <c r="L20" i="9"/>
  <c r="L16" i="9"/>
  <c r="L17" i="9"/>
  <c r="L18" i="9"/>
  <c r="L22" i="9"/>
  <c r="L19" i="9"/>
  <c r="N24" i="9" l="1"/>
  <c r="H259" i="9"/>
  <c r="H254" i="9"/>
  <c r="H248" i="9"/>
  <c r="H243" i="9"/>
  <c r="H238" i="9"/>
  <c r="H232" i="9"/>
  <c r="H227" i="9"/>
  <c r="H222" i="9"/>
  <c r="H216" i="9"/>
  <c r="H211" i="9"/>
  <c r="H206" i="9"/>
  <c r="H200" i="9"/>
  <c r="H195" i="9"/>
  <c r="H190" i="9"/>
  <c r="H184" i="9"/>
  <c r="H179" i="9"/>
  <c r="H174" i="9"/>
  <c r="H168" i="9"/>
  <c r="H163" i="9"/>
  <c r="H158" i="9"/>
  <c r="H152" i="9"/>
  <c r="H147" i="9"/>
  <c r="H142" i="9"/>
  <c r="H136" i="9"/>
  <c r="H131" i="9"/>
  <c r="H126" i="9"/>
  <c r="H120" i="9"/>
  <c r="H115" i="9"/>
  <c r="H110" i="9"/>
  <c r="H104" i="9"/>
  <c r="H99" i="9"/>
  <c r="H94" i="9"/>
  <c r="H87" i="9"/>
  <c r="H72" i="9"/>
  <c r="H56" i="9"/>
  <c r="H40" i="9"/>
  <c r="H24" i="9"/>
  <c r="H5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H109" i="9"/>
  <c r="H113" i="9"/>
  <c r="H117" i="9"/>
  <c r="H121" i="9"/>
  <c r="H125" i="9"/>
  <c r="H129" i="9"/>
  <c r="H133" i="9"/>
  <c r="H137" i="9"/>
  <c r="H141" i="9"/>
  <c r="H145" i="9"/>
  <c r="H149" i="9"/>
  <c r="H153" i="9"/>
  <c r="H157" i="9"/>
  <c r="H161" i="9"/>
  <c r="H165" i="9"/>
  <c r="H169" i="9"/>
  <c r="H173" i="9"/>
  <c r="H177" i="9"/>
  <c r="H181" i="9"/>
  <c r="H185" i="9"/>
  <c r="H189" i="9"/>
  <c r="H193" i="9"/>
  <c r="H197" i="9"/>
  <c r="H201" i="9"/>
  <c r="H205" i="9"/>
  <c r="H209" i="9"/>
  <c r="H213" i="9"/>
  <c r="H217" i="9"/>
  <c r="H221" i="9"/>
  <c r="H225" i="9"/>
  <c r="H229" i="9"/>
  <c r="H233" i="9"/>
  <c r="H237" i="9"/>
  <c r="H241" i="9"/>
  <c r="H245" i="9"/>
  <c r="H249" i="9"/>
  <c r="H253" i="9"/>
  <c r="H257" i="9"/>
  <c r="H261" i="9"/>
  <c r="H6" i="9"/>
  <c r="H10" i="9"/>
  <c r="H14" i="9"/>
  <c r="H18" i="9"/>
  <c r="H22" i="9"/>
  <c r="H26" i="9"/>
  <c r="H30" i="9"/>
  <c r="H34" i="9"/>
  <c r="H38" i="9"/>
  <c r="H42" i="9"/>
  <c r="H46" i="9"/>
  <c r="H50" i="9"/>
  <c r="H54" i="9"/>
  <c r="H58" i="9"/>
  <c r="H62" i="9"/>
  <c r="H66" i="9"/>
  <c r="H70" i="9"/>
  <c r="H74" i="9"/>
  <c r="H78" i="9"/>
  <c r="H82" i="9"/>
  <c r="H86" i="9"/>
  <c r="H90" i="9"/>
  <c r="H3" i="9"/>
  <c r="H7" i="9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258" i="9"/>
  <c r="H252" i="9"/>
  <c r="H247" i="9"/>
  <c r="H242" i="9"/>
  <c r="H236" i="9"/>
  <c r="H231" i="9"/>
  <c r="H226" i="9"/>
  <c r="H220" i="9"/>
  <c r="H215" i="9"/>
  <c r="H210" i="9"/>
  <c r="H204" i="9"/>
  <c r="H199" i="9"/>
  <c r="H194" i="9"/>
  <c r="H188" i="9"/>
  <c r="H183" i="9"/>
  <c r="H178" i="9"/>
  <c r="H172" i="9"/>
  <c r="H167" i="9"/>
  <c r="H162" i="9"/>
  <c r="H156" i="9"/>
  <c r="H151" i="9"/>
  <c r="H146" i="9"/>
  <c r="H140" i="9"/>
  <c r="H135" i="9"/>
  <c r="H130" i="9"/>
  <c r="H124" i="9"/>
  <c r="H119" i="9"/>
  <c r="H114" i="9"/>
  <c r="H108" i="9"/>
  <c r="H103" i="9"/>
  <c r="H98" i="9"/>
  <c r="H92" i="9"/>
  <c r="H84" i="9"/>
  <c r="H68" i="9"/>
  <c r="H52" i="9"/>
  <c r="H36" i="9"/>
  <c r="H20" i="9"/>
  <c r="H4" i="9"/>
  <c r="H2" i="9"/>
  <c r="H256" i="9"/>
  <c r="H251" i="9"/>
  <c r="H246" i="9"/>
  <c r="H240" i="9"/>
  <c r="H235" i="9"/>
  <c r="H230" i="9"/>
  <c r="H224" i="9"/>
  <c r="H219" i="9"/>
  <c r="H214" i="9"/>
  <c r="H208" i="9"/>
  <c r="H203" i="9"/>
  <c r="H198" i="9"/>
  <c r="H192" i="9"/>
  <c r="H187" i="9"/>
  <c r="H182" i="9"/>
  <c r="H176" i="9"/>
  <c r="H171" i="9"/>
  <c r="H166" i="9"/>
  <c r="H160" i="9"/>
  <c r="H155" i="9"/>
  <c r="H150" i="9"/>
  <c r="H144" i="9"/>
  <c r="H139" i="9"/>
  <c r="H134" i="9"/>
  <c r="H128" i="9"/>
  <c r="H123" i="9"/>
  <c r="H118" i="9"/>
  <c r="H112" i="9"/>
  <c r="H107" i="9"/>
  <c r="H102" i="9"/>
  <c r="H96" i="9"/>
  <c r="H91" i="9"/>
  <c r="H80" i="9"/>
  <c r="H64" i="9"/>
  <c r="H48" i="9"/>
  <c r="H32" i="9"/>
  <c r="H16" i="9"/>
  <c r="H260" i="9"/>
  <c r="H255" i="9"/>
  <c r="H250" i="9"/>
  <c r="H244" i="9"/>
  <c r="H239" i="9"/>
  <c r="H234" i="9"/>
  <c r="H228" i="9"/>
  <c r="H223" i="9"/>
  <c r="H218" i="9"/>
  <c r="H212" i="9"/>
  <c r="H207" i="9"/>
  <c r="H202" i="9"/>
  <c r="H196" i="9"/>
  <c r="H191" i="9"/>
  <c r="H186" i="9"/>
  <c r="H180" i="9"/>
  <c r="H175" i="9"/>
  <c r="H170" i="9"/>
  <c r="H164" i="9"/>
  <c r="H159" i="9"/>
  <c r="H154" i="9"/>
  <c r="H148" i="9"/>
  <c r="H143" i="9"/>
  <c r="H138" i="9"/>
  <c r="H132" i="9"/>
  <c r="H127" i="9"/>
  <c r="H122" i="9"/>
  <c r="H116" i="9"/>
  <c r="H111" i="9"/>
  <c r="H106" i="9"/>
  <c r="H100" i="9"/>
  <c r="H95" i="9"/>
  <c r="H88" i="9"/>
  <c r="H76" i="9"/>
  <c r="H60" i="9"/>
  <c r="H44" i="9"/>
  <c r="H28" i="9"/>
  <c r="H12" i="9"/>
  <c r="I4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88" i="9"/>
  <c r="I92" i="9"/>
  <c r="I96" i="9"/>
  <c r="I100" i="9"/>
  <c r="I104" i="9"/>
  <c r="I108" i="9"/>
  <c r="I112" i="9"/>
  <c r="I116" i="9"/>
  <c r="I120" i="9"/>
  <c r="I124" i="9"/>
  <c r="I128" i="9"/>
  <c r="I132" i="9"/>
  <c r="I136" i="9"/>
  <c r="I140" i="9"/>
  <c r="I144" i="9"/>
  <c r="I148" i="9"/>
  <c r="I152" i="9"/>
  <c r="I156" i="9"/>
  <c r="I160" i="9"/>
  <c r="I164" i="9"/>
  <c r="I168" i="9"/>
  <c r="I172" i="9"/>
  <c r="I176" i="9"/>
  <c r="I180" i="9"/>
  <c r="I184" i="9"/>
  <c r="I188" i="9"/>
  <c r="I192" i="9"/>
  <c r="I196" i="9"/>
  <c r="I200" i="9"/>
  <c r="I204" i="9"/>
  <c r="I208" i="9"/>
  <c r="I212" i="9"/>
  <c r="I216" i="9"/>
  <c r="I220" i="9"/>
  <c r="I224" i="9"/>
  <c r="I228" i="9"/>
  <c r="I232" i="9"/>
  <c r="I236" i="9"/>
  <c r="I240" i="9"/>
  <c r="I244" i="9"/>
  <c r="I248" i="9"/>
  <c r="I252" i="9"/>
  <c r="I256" i="9"/>
  <c r="I260" i="9"/>
  <c r="I264" i="9"/>
  <c r="I268" i="9"/>
  <c r="I272" i="9"/>
  <c r="I276" i="9"/>
  <c r="I280" i="9"/>
  <c r="I284" i="9"/>
  <c r="I288" i="9"/>
  <c r="I292" i="9"/>
  <c r="I296" i="9"/>
  <c r="I300" i="9"/>
  <c r="I304" i="9"/>
  <c r="I308" i="9"/>
  <c r="I312" i="9"/>
  <c r="I316" i="9"/>
  <c r="I5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133" i="9"/>
  <c r="I137" i="9"/>
  <c r="I141" i="9"/>
  <c r="I145" i="9"/>
  <c r="I149" i="9"/>
  <c r="I153" i="9"/>
  <c r="I157" i="9"/>
  <c r="I161" i="9"/>
  <c r="I165" i="9"/>
  <c r="I169" i="9"/>
  <c r="I173" i="9"/>
  <c r="I177" i="9"/>
  <c r="I181" i="9"/>
  <c r="I185" i="9"/>
  <c r="I189" i="9"/>
  <c r="I193" i="9"/>
  <c r="I197" i="9"/>
  <c r="I201" i="9"/>
  <c r="I205" i="9"/>
  <c r="I209" i="9"/>
  <c r="I213" i="9"/>
  <c r="I217" i="9"/>
  <c r="I221" i="9"/>
  <c r="I225" i="9"/>
  <c r="I229" i="9"/>
  <c r="I233" i="9"/>
  <c r="I237" i="9"/>
  <c r="I241" i="9"/>
  <c r="I245" i="9"/>
  <c r="I249" i="9"/>
  <c r="I253" i="9"/>
  <c r="I257" i="9"/>
  <c r="I261" i="9"/>
  <c r="I265" i="9"/>
  <c r="I269" i="9"/>
  <c r="I273" i="9"/>
  <c r="I277" i="9"/>
  <c r="I281" i="9"/>
  <c r="I285" i="9"/>
  <c r="I289" i="9"/>
  <c r="I293" i="9"/>
  <c r="I297" i="9"/>
  <c r="I301" i="9"/>
  <c r="I305" i="9"/>
  <c r="I309" i="9"/>
  <c r="I313" i="9"/>
  <c r="I317" i="9"/>
  <c r="I321" i="9"/>
  <c r="I325" i="9"/>
  <c r="I329" i="9"/>
  <c r="I333" i="9"/>
  <c r="I337" i="9"/>
  <c r="I341" i="9"/>
  <c r="I7" i="9"/>
  <c r="I15" i="9"/>
  <c r="I23" i="9"/>
  <c r="I31" i="9"/>
  <c r="I39" i="9"/>
  <c r="I47" i="9"/>
  <c r="I55" i="9"/>
  <c r="I63" i="9"/>
  <c r="I71" i="9"/>
  <c r="I79" i="9"/>
  <c r="I87" i="9"/>
  <c r="I95" i="9"/>
  <c r="I103" i="9"/>
  <c r="I111" i="9"/>
  <c r="I119" i="9"/>
  <c r="I127" i="9"/>
  <c r="I135" i="9"/>
  <c r="I143" i="9"/>
  <c r="I151" i="9"/>
  <c r="I159" i="9"/>
  <c r="I167" i="9"/>
  <c r="I175" i="9"/>
  <c r="I183" i="9"/>
  <c r="I191" i="9"/>
  <c r="I199" i="9"/>
  <c r="I207" i="9"/>
  <c r="I215" i="9"/>
  <c r="I223" i="9"/>
  <c r="I231" i="9"/>
  <c r="I239" i="9"/>
  <c r="I247" i="9"/>
  <c r="I255" i="9"/>
  <c r="I263" i="9"/>
  <c r="I271" i="9"/>
  <c r="I279" i="9"/>
  <c r="I287" i="9"/>
  <c r="I295" i="9"/>
  <c r="I303" i="9"/>
  <c r="I311" i="9"/>
  <c r="I319" i="9"/>
  <c r="I324" i="9"/>
  <c r="I330" i="9"/>
  <c r="I335" i="9"/>
  <c r="I340" i="9"/>
  <c r="I345" i="9"/>
  <c r="I349" i="9"/>
  <c r="I353" i="9"/>
  <c r="I357" i="9"/>
  <c r="I361" i="9"/>
  <c r="I365" i="9"/>
  <c r="I10" i="9"/>
  <c r="I18" i="9"/>
  <c r="I26" i="9"/>
  <c r="I34" i="9"/>
  <c r="I42" i="9"/>
  <c r="I50" i="9"/>
  <c r="I58" i="9"/>
  <c r="I66" i="9"/>
  <c r="I74" i="9"/>
  <c r="I82" i="9"/>
  <c r="I90" i="9"/>
  <c r="I98" i="9"/>
  <c r="I106" i="9"/>
  <c r="I114" i="9"/>
  <c r="I122" i="9"/>
  <c r="I130" i="9"/>
  <c r="I138" i="9"/>
  <c r="I146" i="9"/>
  <c r="I154" i="9"/>
  <c r="I162" i="9"/>
  <c r="I170" i="9"/>
  <c r="I178" i="9"/>
  <c r="I186" i="9"/>
  <c r="I194" i="9"/>
  <c r="I202" i="9"/>
  <c r="I210" i="9"/>
  <c r="I218" i="9"/>
  <c r="I226" i="9"/>
  <c r="I234" i="9"/>
  <c r="I242" i="9"/>
  <c r="I250" i="9"/>
  <c r="I258" i="9"/>
  <c r="I266" i="9"/>
  <c r="I274" i="9"/>
  <c r="I282" i="9"/>
  <c r="I290" i="9"/>
  <c r="I298" i="9"/>
  <c r="I306" i="9"/>
  <c r="I314" i="9"/>
  <c r="I320" i="9"/>
  <c r="I326" i="9"/>
  <c r="I331" i="9"/>
  <c r="I336" i="9"/>
  <c r="I342" i="9"/>
  <c r="I346" i="9"/>
  <c r="I350" i="9"/>
  <c r="I354" i="9"/>
  <c r="I358" i="9"/>
  <c r="I362" i="9"/>
  <c r="I2" i="9"/>
  <c r="I3" i="9"/>
  <c r="I11" i="9"/>
  <c r="I19" i="9"/>
  <c r="I27" i="9"/>
  <c r="I35" i="9"/>
  <c r="I43" i="9"/>
  <c r="I51" i="9"/>
  <c r="I59" i="9"/>
  <c r="I67" i="9"/>
  <c r="I75" i="9"/>
  <c r="I83" i="9"/>
  <c r="I91" i="9"/>
  <c r="I99" i="9"/>
  <c r="I107" i="9"/>
  <c r="I115" i="9"/>
  <c r="I123" i="9"/>
  <c r="I131" i="9"/>
  <c r="I139" i="9"/>
  <c r="I147" i="9"/>
  <c r="I155" i="9"/>
  <c r="I163" i="9"/>
  <c r="I171" i="9"/>
  <c r="I179" i="9"/>
  <c r="I187" i="9"/>
  <c r="I195" i="9"/>
  <c r="I203" i="9"/>
  <c r="I211" i="9"/>
  <c r="I219" i="9"/>
  <c r="I227" i="9"/>
  <c r="I235" i="9"/>
  <c r="I243" i="9"/>
  <c r="I251" i="9"/>
  <c r="I259" i="9"/>
  <c r="I267" i="9"/>
  <c r="I275" i="9"/>
  <c r="I283" i="9"/>
  <c r="I291" i="9"/>
  <c r="I22" i="9"/>
  <c r="I54" i="9"/>
  <c r="I86" i="9"/>
  <c r="I118" i="9"/>
  <c r="I150" i="9"/>
  <c r="I182" i="9"/>
  <c r="I214" i="9"/>
  <c r="I246" i="9"/>
  <c r="I278" i="9"/>
  <c r="I302" i="9"/>
  <c r="I318" i="9"/>
  <c r="I328" i="9"/>
  <c r="I339" i="9"/>
  <c r="I348" i="9"/>
  <c r="I356" i="9"/>
  <c r="I364" i="9"/>
  <c r="I30" i="9"/>
  <c r="I62" i="9"/>
  <c r="I94" i="9"/>
  <c r="I126" i="9"/>
  <c r="I158" i="9"/>
  <c r="I190" i="9"/>
  <c r="I222" i="9"/>
  <c r="I254" i="9"/>
  <c r="I286" i="9"/>
  <c r="I307" i="9"/>
  <c r="I322" i="9"/>
  <c r="I332" i="9"/>
  <c r="I343" i="9"/>
  <c r="I351" i="9"/>
  <c r="I359" i="9"/>
  <c r="I6" i="9"/>
  <c r="I38" i="9"/>
  <c r="I70" i="9"/>
  <c r="I102" i="9"/>
  <c r="I134" i="9"/>
  <c r="I166" i="9"/>
  <c r="I198" i="9"/>
  <c r="I230" i="9"/>
  <c r="I262" i="9"/>
  <c r="I294" i="9"/>
  <c r="I310" i="9"/>
  <c r="I323" i="9"/>
  <c r="I334" i="9"/>
  <c r="I344" i="9"/>
  <c r="I352" i="9"/>
  <c r="I360" i="9"/>
  <c r="I347" i="9"/>
  <c r="I174" i="9"/>
  <c r="I338" i="9"/>
  <c r="I270" i="9"/>
  <c r="I142" i="9"/>
  <c r="I14" i="9"/>
  <c r="I299" i="9"/>
  <c r="I46" i="9"/>
  <c r="I363" i="9"/>
  <c r="I327" i="9"/>
  <c r="I238" i="9"/>
  <c r="I110" i="9"/>
  <c r="I355" i="9"/>
  <c r="I315" i="9"/>
  <c r="I206" i="9"/>
  <c r="I78" i="9"/>
  <c r="G215" i="9"/>
  <c r="G251" i="9"/>
  <c r="G235" i="9"/>
  <c r="G203" i="9"/>
  <c r="G187" i="9"/>
  <c r="G175" i="9"/>
  <c r="G163" i="9"/>
  <c r="G155" i="9"/>
  <c r="G143" i="9"/>
  <c r="G131" i="9"/>
  <c r="G123" i="9"/>
  <c r="G111" i="9"/>
  <c r="G99" i="9"/>
  <c r="G83" i="9"/>
  <c r="G255" i="9"/>
  <c r="G243" i="9"/>
  <c r="G231" i="9"/>
  <c r="G219" i="9"/>
  <c r="G207" i="9"/>
  <c r="G195" i="9"/>
  <c r="G183" i="9"/>
  <c r="G167" i="9"/>
  <c r="G151" i="9"/>
  <c r="G135" i="9"/>
  <c r="G119" i="9"/>
  <c r="G107" i="9"/>
  <c r="G95" i="9"/>
  <c r="G87" i="9"/>
  <c r="G75" i="9"/>
  <c r="G67" i="9"/>
  <c r="G63" i="9"/>
  <c r="G59" i="9"/>
  <c r="G55" i="9"/>
  <c r="G47" i="9"/>
  <c r="G43" i="9"/>
  <c r="G39" i="9"/>
  <c r="G35" i="9"/>
  <c r="G31" i="9"/>
  <c r="G27" i="9"/>
  <c r="G23" i="9"/>
  <c r="G19" i="9"/>
  <c r="G15" i="9"/>
  <c r="G11" i="9"/>
  <c r="G7" i="9"/>
  <c r="G3" i="9"/>
  <c r="G259" i="9"/>
  <c r="G247" i="9"/>
  <c r="G239" i="9"/>
  <c r="G227" i="9"/>
  <c r="G223" i="9"/>
  <c r="G211" i="9"/>
  <c r="G199" i="9"/>
  <c r="G191" i="9"/>
  <c r="G179" i="9"/>
  <c r="G171" i="9"/>
  <c r="G159" i="9"/>
  <c r="G147" i="9"/>
  <c r="G139" i="9"/>
  <c r="G127" i="9"/>
  <c r="G115" i="9"/>
  <c r="G103" i="9"/>
  <c r="G91" i="9"/>
  <c r="G79" i="9"/>
  <c r="G71" i="9"/>
  <c r="G51" i="9"/>
  <c r="G249" i="9"/>
  <c r="G241" i="9"/>
  <c r="G233" i="9"/>
  <c r="G225" i="9"/>
  <c r="G217" i="9"/>
  <c r="G209" i="9"/>
  <c r="G197" i="9"/>
  <c r="G260" i="9"/>
  <c r="G256" i="9"/>
  <c r="G252" i="9"/>
  <c r="G248" i="9"/>
  <c r="G240" i="9"/>
  <c r="G236" i="9"/>
  <c r="G232" i="9"/>
  <c r="G228" i="9"/>
  <c r="G224" i="9"/>
  <c r="G216" i="9"/>
  <c r="G212" i="9"/>
  <c r="G208" i="9"/>
  <c r="G204" i="9"/>
  <c r="G200" i="9"/>
  <c r="G196" i="9"/>
  <c r="G192" i="9"/>
  <c r="G188" i="9"/>
  <c r="G184" i="9"/>
  <c r="G180" i="9"/>
  <c r="G176" i="9"/>
  <c r="G172" i="9"/>
  <c r="G168" i="9"/>
  <c r="G164" i="9"/>
  <c r="G160" i="9"/>
  <c r="G156" i="9"/>
  <c r="G152" i="9"/>
  <c r="G148" i="9"/>
  <c r="G144" i="9"/>
  <c r="G140" i="9"/>
  <c r="G136" i="9"/>
  <c r="G132" i="9"/>
  <c r="G128" i="9"/>
  <c r="G124" i="9"/>
  <c r="G116" i="9"/>
  <c r="G112" i="9"/>
  <c r="G108" i="9"/>
  <c r="G104" i="9"/>
  <c r="G100" i="9"/>
  <c r="G96" i="9"/>
  <c r="G92" i="9"/>
  <c r="G88" i="9"/>
  <c r="G84" i="9"/>
  <c r="G80" i="9"/>
  <c r="G76" i="9"/>
  <c r="G72" i="9"/>
  <c r="G68" i="9"/>
  <c r="G64" i="9"/>
  <c r="G60" i="9"/>
  <c r="G56" i="9"/>
  <c r="G52" i="9"/>
  <c r="G48" i="9"/>
  <c r="G44" i="9"/>
  <c r="G40" i="9"/>
  <c r="G36" i="9"/>
  <c r="G32" i="9"/>
  <c r="G28" i="9"/>
  <c r="G24" i="9"/>
  <c r="G20" i="9"/>
  <c r="G16" i="9"/>
  <c r="G12" i="9"/>
  <c r="G8" i="9"/>
  <c r="G4" i="9"/>
  <c r="G258" i="9"/>
  <c r="G254" i="9"/>
  <c r="G250" i="9"/>
  <c r="G246" i="9"/>
  <c r="G242" i="9"/>
  <c r="G238" i="9"/>
  <c r="G234" i="9"/>
  <c r="G230" i="9"/>
  <c r="G226" i="9"/>
  <c r="G222" i="9"/>
  <c r="G218" i="9"/>
  <c r="G214" i="9"/>
  <c r="G210" i="9"/>
  <c r="G206" i="9"/>
  <c r="G202" i="9"/>
  <c r="G198" i="9"/>
  <c r="G194" i="9"/>
  <c r="G190" i="9"/>
  <c r="G182" i="9"/>
  <c r="G178" i="9"/>
  <c r="G174" i="9"/>
  <c r="G170" i="9"/>
  <c r="G166" i="9"/>
  <c r="G158" i="9"/>
  <c r="G154" i="9"/>
  <c r="G150" i="9"/>
  <c r="G146" i="9"/>
  <c r="G142" i="9"/>
  <c r="G138" i="9"/>
  <c r="G134" i="9"/>
  <c r="G130" i="9"/>
  <c r="G126" i="9"/>
  <c r="G122" i="9"/>
  <c r="G118" i="9"/>
  <c r="G114" i="9"/>
  <c r="G110" i="9"/>
  <c r="G102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42" i="9"/>
  <c r="G38" i="9"/>
  <c r="G34" i="9"/>
  <c r="G30" i="9"/>
  <c r="G26" i="9"/>
  <c r="G22" i="9"/>
  <c r="G18" i="9"/>
  <c r="G14" i="9"/>
  <c r="G10" i="9"/>
  <c r="G6" i="9"/>
  <c r="G2" i="9"/>
  <c r="G261" i="9"/>
  <c r="G257" i="9"/>
  <c r="G253" i="9"/>
  <c r="G245" i="9"/>
  <c r="G237" i="9"/>
  <c r="G229" i="9"/>
  <c r="G221" i="9"/>
  <c r="G213" i="9"/>
  <c r="G205" i="9"/>
  <c r="G201" i="9"/>
  <c r="G193" i="9"/>
  <c r="G189" i="9"/>
  <c r="G185" i="9"/>
  <c r="G181" i="9"/>
  <c r="G177" i="9"/>
  <c r="G173" i="9"/>
  <c r="G169" i="9"/>
  <c r="G165" i="9"/>
  <c r="G161" i="9"/>
  <c r="G157" i="9"/>
  <c r="G153" i="9"/>
  <c r="G149" i="9"/>
  <c r="G145" i="9"/>
  <c r="G141" i="9"/>
  <c r="G137" i="9"/>
  <c r="G133" i="9"/>
  <c r="G129" i="9"/>
  <c r="G125" i="9"/>
  <c r="G121" i="9"/>
  <c r="G117" i="9"/>
  <c r="G113" i="9"/>
  <c r="G109" i="9"/>
  <c r="G105" i="9"/>
  <c r="G101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9" i="9"/>
  <c r="G25" i="9"/>
  <c r="G21" i="9"/>
  <c r="G17" i="9"/>
  <c r="G13" i="9"/>
  <c r="G9" i="9"/>
  <c r="G5" i="9"/>
  <c r="G186" i="9"/>
  <c r="G162" i="9"/>
  <c r="G106" i="9"/>
  <c r="G244" i="9"/>
  <c r="G220" i="9"/>
  <c r="G120" i="9"/>
  <c r="L10" i="9" l="1"/>
  <c r="O23" i="9"/>
  <c r="P23" i="9" s="1"/>
  <c r="O20" i="9"/>
  <c r="P20" i="9" s="1"/>
  <c r="O22" i="9"/>
  <c r="P22" i="9" s="1"/>
  <c r="O17" i="9"/>
  <c r="P17" i="9" s="1"/>
  <c r="O19" i="9"/>
  <c r="P19" i="9" s="1"/>
  <c r="O21" i="9"/>
  <c r="P21" i="9" s="1"/>
  <c r="O18" i="9"/>
  <c r="P18" i="9" s="1"/>
  <c r="O16" i="9"/>
  <c r="P16" i="9" s="1"/>
  <c r="O2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Kasikrit Chantharuang</author>
  </authors>
  <commentList>
    <comment ref="B1" authorId="0" shapeId="0" xr:uid="{367B66D2-EB74-3248-9CE7-B9DE46964E64}">
      <text>
        <r>
          <rPr>
            <b/>
            <sz val="10"/>
            <color rgb="FF000000"/>
            <rFont val="Tahoma"/>
            <family val="2"/>
          </rPr>
          <t>Kasikrit Chantharuang: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full demand. Before 2022-01, historical demand is used. After 2022-01, forecasted demand is used.</t>
        </r>
      </text>
    </comment>
  </commentList>
</comments>
</file>

<file path=xl/sharedStrings.xml><?xml version="1.0" encoding="utf-8"?>
<sst xmlns="http://schemas.openxmlformats.org/spreadsheetml/2006/main" count="868" uniqueCount="394">
  <si>
    <t>Workweek</t>
  </si>
  <si>
    <t>Product A (historical)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</si>
  <si>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</si>
  <si>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</si>
  <si>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</si>
  <si>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</si>
  <si>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</si>
  <si>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</si>
  <si>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</si>
  <si>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</si>
  <si>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</si>
  <si>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</si>
  <si>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</si>
  <si>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</si>
  <si>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</si>
  <si>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</si>
  <si>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</si>
  <si>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</si>
  <si>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</si>
  <si>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</si>
  <si>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</si>
  <si>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</si>
  <si>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</si>
  <si>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</si>
  <si>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</si>
  <si>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</si>
  <si>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</si>
  <si>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</si>
  <si>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</si>
  <si>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</si>
  <si>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</si>
  <si>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</si>
  <si>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</si>
  <si>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</si>
  <si>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</si>
  <si>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</si>
  <si>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</si>
  <si>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</si>
  <si>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</si>
  <si>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</si>
  <si>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</si>
  <si>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</si>
  <si>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</si>
  <si>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</si>
  <si>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</si>
  <si>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</si>
  <si>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</si>
  <si>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</si>
  <si>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</si>
  <si>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</si>
  <si>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</si>
  <si>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</si>
  <si>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</si>
  <si>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</si>
  <si>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</si>
  <si>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</si>
  <si>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</si>
  <si>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</si>
  <si>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</si>
  <si>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</si>
  <si>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</si>
  <si>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</si>
  <si>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</si>
  <si>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</si>
  <si>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</si>
  <si>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</si>
  <si>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</si>
  <si>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</si>
  <si>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</si>
  <si>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</si>
  <si>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</si>
  <si>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</si>
  <si>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</si>
  <si>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</si>
  <si>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</si>
  <si>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</si>
  <si>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</si>
  <si>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</si>
  <si>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</si>
  <si>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</si>
  <si>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</si>
  <si>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</si>
  <si>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</si>
  <si>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</si>
  <si>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</si>
  <si>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</si>
  <si>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</si>
  <si>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</si>
  <si>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</si>
  <si>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</si>
  <si>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</si>
  <si>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</si>
  <si>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</si>
  <si>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</si>
  <si>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</si>
  <si>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</si>
  <si>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</si>
  <si>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</si>
  <si>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</si>
  <si>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</si>
  <si>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</si>
  <si>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</si>
  <si>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</si>
  <si>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</si>
  <si>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</si>
  <si>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</si>
  <si>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</si>
  <si>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</si>
  <si>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</si>
  <si>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</si>
  <si>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</si>
  <si>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</si>
  <si>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</si>
  <si>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</si>
  <si>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</si>
  <si>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</si>
  <si>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</si>
  <si>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</si>
  <si>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</si>
  <si>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</si>
  <si>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</si>
  <si>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</si>
  <si>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</si>
  <si>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</si>
  <si>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</si>
  <si>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</si>
  <si>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</si>
  <si>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</si>
  <si>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</si>
  <si>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</si>
  <si>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</si>
  <si>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</si>
  <si>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</si>
  <si>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</si>
  <si>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</si>
  <si>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</si>
  <si>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</si>
  <si>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</si>
  <si>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</si>
  <si>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</si>
  <si>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</si>
  <si>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</si>
  <si>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</si>
  <si>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</si>
  <si>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</si>
  <si>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</si>
  <si>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</si>
  <si>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</si>
  <si>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</si>
  <si>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</si>
  <si>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</si>
  <si>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</si>
  <si>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</si>
  <si>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</si>
  <si>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</si>
  <si>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</si>
  <si>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</si>
  <si>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</si>
  <si>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</si>
  <si>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</si>
  <si>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</si>
  <si>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</si>
  <si>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</si>
  <si>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</si>
  <si>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</si>
  <si>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</si>
  <si>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</si>
  <si>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</si>
  <si>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</si>
  <si>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</si>
  <si>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</si>
  <si>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</si>
  <si>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</si>
  <si>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</si>
  <si>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</si>
  <si>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</si>
  <si>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</si>
  <si>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</si>
  <si>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</si>
  <si>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</si>
  <si>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</si>
  <si>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</si>
  <si>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</si>
  <si>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</si>
  <si>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</si>
  <si>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</si>
  <si>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</si>
  <si>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</si>
  <si>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</si>
  <si>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</si>
  <si>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</si>
  <si>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</si>
  <si>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</si>
  <si>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</si>
  <si>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</si>
  <si>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</si>
  <si>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</si>
  <si>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</si>
  <si>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</si>
  <si>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</si>
  <si>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</si>
  <si>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</si>
  <si>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</si>
  <si>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</si>
  <si>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</si>
  <si>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</si>
  <si>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</si>
  <si>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</si>
  <si>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</si>
  <si>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</si>
  <si>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</si>
  <si>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</si>
  <si>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</si>
  <si>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</si>
  <si>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</si>
  <si>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</si>
  <si>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</si>
  <si>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</si>
  <si>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</si>
  <si>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</si>
  <si>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</si>
  <si>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</si>
  <si>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</si>
  <si>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</si>
  <si>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</si>
  <si>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</si>
  <si>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</si>
  <si>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</si>
  <si>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</si>
  <si>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</si>
  <si>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</si>
  <si>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</si>
  <si>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</si>
  <si>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</si>
  <si>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</si>
  <si>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</si>
  <si>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</si>
  <si>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</si>
  <si>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</si>
  <si>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</si>
  <si>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</si>
  <si>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</si>
  <si>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</si>
  <si>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</si>
  <si>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</si>
  <si>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</si>
  <si>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</si>
  <si>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</si>
  <si>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</si>
  <si>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</si>
  <si>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</si>
  <si>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</si>
  <si>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</si>
  <si>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</si>
  <si>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</si>
  <si>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</si>
  <si>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</si>
  <si>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</si>
  <si>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</si>
  <si>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</si>
  <si>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</si>
  <si>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</si>
  <si>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Week No.</t>
  </si>
  <si>
    <t>Peaks</t>
  </si>
  <si>
    <t>Throughs</t>
  </si>
  <si>
    <t>Week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</si>
  <si>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</si>
  <si>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</si>
  <si>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</si>
  <si>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</si>
  <si>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</si>
  <si>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</si>
  <si>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</si>
  <si>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</si>
  <si>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</si>
  <si>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</si>
  <si>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</si>
  <si>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</si>
  <si>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</si>
  <si>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</si>
  <si>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</si>
  <si>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</si>
  <si>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</si>
  <si>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</si>
  <si>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</si>
  <si>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</si>
  <si>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</si>
  <si>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</si>
  <si>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</si>
  <si>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</si>
  <si>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</si>
  <si>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</si>
  <si>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</si>
  <si>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</si>
  <si>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</si>
  <si>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</si>
  <si>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</si>
  <si>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</si>
  <si>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</si>
  <si>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</si>
  <si>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</si>
  <si>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</si>
  <si>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</si>
  <si>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</si>
  <si>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</si>
  <si>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</si>
  <si>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</si>
  <si>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</si>
  <si>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</si>
  <si>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</si>
  <si>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</si>
  <si>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</si>
  <si>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</si>
  <si>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</si>
  <si>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</si>
  <si>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</si>
  <si>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</si>
  <si>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</si>
  <si>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</si>
  <si>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</si>
  <si>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</si>
  <si>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</si>
  <si>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</si>
  <si>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</si>
  <si>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</si>
  <si>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</si>
  <si>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</si>
  <si>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</si>
  <si>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</si>
  <si>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</si>
  <si>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</si>
  <si>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</si>
  <si>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</si>
  <si>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</si>
  <si>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</si>
  <si>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</si>
  <si>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</si>
  <si>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</si>
  <si>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</si>
  <si>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</si>
  <si>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</si>
  <si>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</si>
  <si>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</si>
  <si>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</si>
  <si>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</si>
  <si>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</si>
  <si>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</si>
  <si>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</si>
  <si>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</si>
  <si>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</si>
  <si>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</si>
  <si>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</si>
  <si>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</si>
  <si>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</si>
  <si>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</si>
  <si>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</si>
  <si>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</si>
  <si>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</si>
  <si>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</si>
  <si>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</si>
  <si>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</si>
  <si>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</si>
  <si>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</si>
  <si>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</si>
  <si>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</si>
  <si>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</si>
  <si>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</si>
  <si>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</si>
  <si>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</si>
  <si>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</si>
  <si>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Year</t>
  </si>
  <si>
    <t>c</t>
  </si>
  <si>
    <t>e</t>
  </si>
  <si>
    <t>d</t>
  </si>
  <si>
    <t>a</t>
  </si>
  <si>
    <t>b</t>
  </si>
  <si>
    <t>R-squared</t>
  </si>
  <si>
    <t>Linear Trend Line</t>
  </si>
  <si>
    <t>Seasonality</t>
  </si>
  <si>
    <t>Final Sinusoidal Curve</t>
  </si>
  <si>
    <t>Constants</t>
  </si>
  <si>
    <t>Period</t>
  </si>
  <si>
    <t>Abs(Seasonality)</t>
  </si>
  <si>
    <t>AVERAGE</t>
  </si>
  <si>
    <t>Note:</t>
  </si>
  <si>
    <t>General Formula is y(t) = at + b + c sin(dt + e)</t>
  </si>
  <si>
    <t>Method</t>
  </si>
  <si>
    <t>Sinusoidal Horizontal Wave</t>
  </si>
  <si>
    <t>Demand</t>
  </si>
  <si>
    <t>Average amplitude of all peaks and throughs of seasonality graph</t>
  </si>
  <si>
    <t>Gradient of best fit linear trend line to historical demand graph</t>
  </si>
  <si>
    <t>Vertical intercept of best fit linear trend line to historical demand graph</t>
  </si>
  <si>
    <t>Average weeks betwen all peaks and throughs of seasonality graph</t>
  </si>
  <si>
    <t>Best optimized value that will result in maximum R-squared of the final sinusoidal curve when compared with the historical demand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</si>
</sst>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" fontId="0" fillId="0" borderId="0" xfId="0" applyNumberFormat="1"/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8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Historical Demand for Product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 Demand for Product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61747554778804"/>
                  <c:y val="2.7347359404650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'Sinusodial Curve Analysis'!$C$2:$C$261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'Sinusodial Curve Analysis'!$E$2:$E$261</c:f>
              <c:numCache>
                <c:formatCode>0</c:formatCode>
                <c:ptCount val="260"/>
                <c:pt idx="0">
                  <c:v>29030.001</c:v>
                </c:pt>
                <c:pt idx="1">
                  <c:v>28930</c:v>
                </c:pt>
                <c:pt idx="2">
                  <c:v>28830</c:v>
                </c:pt>
                <c:pt idx="3">
                  <c:v>29020</c:v>
                </c:pt>
                <c:pt idx="4">
                  <c:v>27000</c:v>
                </c:pt>
                <c:pt idx="5">
                  <c:v>27480</c:v>
                </c:pt>
                <c:pt idx="6">
                  <c:v>29820</c:v>
                </c:pt>
                <c:pt idx="7">
                  <c:v>30059.999</c:v>
                </c:pt>
                <c:pt idx="8">
                  <c:v>32290.000999999997</c:v>
                </c:pt>
                <c:pt idx="9">
                  <c:v>28990</c:v>
                </c:pt>
                <c:pt idx="10">
                  <c:v>32430</c:v>
                </c:pt>
                <c:pt idx="11">
                  <c:v>33760</c:v>
                </c:pt>
                <c:pt idx="12">
                  <c:v>32700.001</c:v>
                </c:pt>
                <c:pt idx="13">
                  <c:v>33770</c:v>
                </c:pt>
                <c:pt idx="14">
                  <c:v>33760</c:v>
                </c:pt>
                <c:pt idx="15">
                  <c:v>33209.999000000003</c:v>
                </c:pt>
                <c:pt idx="16">
                  <c:v>34209.999000000003</c:v>
                </c:pt>
                <c:pt idx="17">
                  <c:v>35570</c:v>
                </c:pt>
                <c:pt idx="18">
                  <c:v>32500</c:v>
                </c:pt>
                <c:pt idx="19">
                  <c:v>36450.001000000004</c:v>
                </c:pt>
                <c:pt idx="20">
                  <c:v>36600</c:v>
                </c:pt>
                <c:pt idx="21">
                  <c:v>36200.001000000004</c:v>
                </c:pt>
                <c:pt idx="22">
                  <c:v>39540.000999999997</c:v>
                </c:pt>
                <c:pt idx="23">
                  <c:v>38059.998999999996</c:v>
                </c:pt>
                <c:pt idx="24">
                  <c:v>37559.998999999996</c:v>
                </c:pt>
                <c:pt idx="25">
                  <c:v>35860.000999999997</c:v>
                </c:pt>
                <c:pt idx="26">
                  <c:v>36200.001000000004</c:v>
                </c:pt>
                <c:pt idx="27">
                  <c:v>37830</c:v>
                </c:pt>
                <c:pt idx="28">
                  <c:v>37009.998</c:v>
                </c:pt>
                <c:pt idx="29">
                  <c:v>38889.999000000003</c:v>
                </c:pt>
                <c:pt idx="30">
                  <c:v>35730</c:v>
                </c:pt>
                <c:pt idx="31">
                  <c:v>33500</c:v>
                </c:pt>
                <c:pt idx="32">
                  <c:v>34660</c:v>
                </c:pt>
                <c:pt idx="33">
                  <c:v>35240.002</c:v>
                </c:pt>
                <c:pt idx="34">
                  <c:v>35469.999000000003</c:v>
                </c:pt>
                <c:pt idx="35">
                  <c:v>36860.000999999997</c:v>
                </c:pt>
                <c:pt idx="36">
                  <c:v>37139.999000000003</c:v>
                </c:pt>
                <c:pt idx="37">
                  <c:v>35510</c:v>
                </c:pt>
                <c:pt idx="38">
                  <c:v>34100</c:v>
                </c:pt>
                <c:pt idx="39">
                  <c:v>30200.001</c:v>
                </c:pt>
                <c:pt idx="40">
                  <c:v>33500</c:v>
                </c:pt>
                <c:pt idx="41">
                  <c:v>31370.001</c:v>
                </c:pt>
                <c:pt idx="42">
                  <c:v>31450.001</c:v>
                </c:pt>
                <c:pt idx="43">
                  <c:v>31129.999</c:v>
                </c:pt>
                <c:pt idx="44">
                  <c:v>31790.001</c:v>
                </c:pt>
                <c:pt idx="45">
                  <c:v>33719.999000000003</c:v>
                </c:pt>
                <c:pt idx="46">
                  <c:v>33900</c:v>
                </c:pt>
                <c:pt idx="47">
                  <c:v>33820</c:v>
                </c:pt>
                <c:pt idx="48">
                  <c:v>32000</c:v>
                </c:pt>
                <c:pt idx="49">
                  <c:v>32009.998000000003</c:v>
                </c:pt>
                <c:pt idx="50">
                  <c:v>31670</c:v>
                </c:pt>
                <c:pt idx="51">
                  <c:v>29900</c:v>
                </c:pt>
                <c:pt idx="52">
                  <c:v>29809.999</c:v>
                </c:pt>
                <c:pt idx="53">
                  <c:v>30240</c:v>
                </c:pt>
                <c:pt idx="54">
                  <c:v>29280.001</c:v>
                </c:pt>
                <c:pt idx="55">
                  <c:v>28120.001</c:v>
                </c:pt>
                <c:pt idx="56">
                  <c:v>28340</c:v>
                </c:pt>
                <c:pt idx="57">
                  <c:v>28629.999</c:v>
                </c:pt>
                <c:pt idx="58">
                  <c:v>27830</c:v>
                </c:pt>
                <c:pt idx="59">
                  <c:v>27920</c:v>
                </c:pt>
                <c:pt idx="60">
                  <c:v>28590</c:v>
                </c:pt>
                <c:pt idx="61">
                  <c:v>28840</c:v>
                </c:pt>
                <c:pt idx="62">
                  <c:v>28580</c:v>
                </c:pt>
                <c:pt idx="63">
                  <c:v>27490</c:v>
                </c:pt>
                <c:pt idx="64">
                  <c:v>28010</c:v>
                </c:pt>
                <c:pt idx="65">
                  <c:v>29240</c:v>
                </c:pt>
                <c:pt idx="66">
                  <c:v>29680</c:v>
                </c:pt>
                <c:pt idx="67">
                  <c:v>30690.001</c:v>
                </c:pt>
                <c:pt idx="68">
                  <c:v>29620.001</c:v>
                </c:pt>
                <c:pt idx="69">
                  <c:v>30379.999</c:v>
                </c:pt>
                <c:pt idx="70">
                  <c:v>29559.999</c:v>
                </c:pt>
                <c:pt idx="71">
                  <c:v>30450.001</c:v>
                </c:pt>
                <c:pt idx="72">
                  <c:v>30450.001</c:v>
                </c:pt>
                <c:pt idx="73">
                  <c:v>30219.999</c:v>
                </c:pt>
                <c:pt idx="74">
                  <c:v>30290.001</c:v>
                </c:pt>
                <c:pt idx="75">
                  <c:v>31080</c:v>
                </c:pt>
                <c:pt idx="76">
                  <c:v>31480</c:v>
                </c:pt>
                <c:pt idx="77">
                  <c:v>31610.001</c:v>
                </c:pt>
                <c:pt idx="78">
                  <c:v>31969.999</c:v>
                </c:pt>
                <c:pt idx="79">
                  <c:v>32599.998</c:v>
                </c:pt>
                <c:pt idx="80">
                  <c:v>32070</c:v>
                </c:pt>
                <c:pt idx="81">
                  <c:v>32250</c:v>
                </c:pt>
                <c:pt idx="82">
                  <c:v>32790.000999999997</c:v>
                </c:pt>
                <c:pt idx="83">
                  <c:v>32450.001</c:v>
                </c:pt>
                <c:pt idx="84">
                  <c:v>33439.999000000003</c:v>
                </c:pt>
                <c:pt idx="85">
                  <c:v>34290.000999999997</c:v>
                </c:pt>
                <c:pt idx="86">
                  <c:v>34590</c:v>
                </c:pt>
                <c:pt idx="87">
                  <c:v>34580.002</c:v>
                </c:pt>
                <c:pt idx="88">
                  <c:v>34650.002</c:v>
                </c:pt>
                <c:pt idx="89">
                  <c:v>35430</c:v>
                </c:pt>
                <c:pt idx="90">
                  <c:v>35950.001000000004</c:v>
                </c:pt>
                <c:pt idx="91">
                  <c:v>35970.001000000004</c:v>
                </c:pt>
                <c:pt idx="92">
                  <c:v>35910</c:v>
                </c:pt>
                <c:pt idx="93">
                  <c:v>36070</c:v>
                </c:pt>
                <c:pt idx="94">
                  <c:v>34869.999000000003</c:v>
                </c:pt>
                <c:pt idx="95">
                  <c:v>34180</c:v>
                </c:pt>
                <c:pt idx="96">
                  <c:v>37090</c:v>
                </c:pt>
                <c:pt idx="97">
                  <c:v>37959.999000000003</c:v>
                </c:pt>
                <c:pt idx="98">
                  <c:v>39330.002</c:v>
                </c:pt>
                <c:pt idx="99">
                  <c:v>38009.998</c:v>
                </c:pt>
                <c:pt idx="100">
                  <c:v>39369.999000000003</c:v>
                </c:pt>
                <c:pt idx="101">
                  <c:v>39560.000999999997</c:v>
                </c:pt>
                <c:pt idx="102">
                  <c:v>39369.999000000003</c:v>
                </c:pt>
                <c:pt idx="103">
                  <c:v>39669.998</c:v>
                </c:pt>
                <c:pt idx="104">
                  <c:v>40959.999000000003</c:v>
                </c:pt>
                <c:pt idx="105">
                  <c:v>36880.000999999997</c:v>
                </c:pt>
                <c:pt idx="106">
                  <c:v>37669.998</c:v>
                </c:pt>
                <c:pt idx="107">
                  <c:v>35310.000999999997</c:v>
                </c:pt>
                <c:pt idx="108">
                  <c:v>34799.998999999996</c:v>
                </c:pt>
                <c:pt idx="109">
                  <c:v>35209.999000000003</c:v>
                </c:pt>
                <c:pt idx="110">
                  <c:v>36029.998999999996</c:v>
                </c:pt>
                <c:pt idx="111">
                  <c:v>35020</c:v>
                </c:pt>
                <c:pt idx="112">
                  <c:v>34200.001000000004</c:v>
                </c:pt>
                <c:pt idx="113">
                  <c:v>33880.000999999997</c:v>
                </c:pt>
                <c:pt idx="114">
                  <c:v>34110.000999999997</c:v>
                </c:pt>
                <c:pt idx="115">
                  <c:v>31410</c:v>
                </c:pt>
                <c:pt idx="116">
                  <c:v>31280.001</c:v>
                </c:pt>
                <c:pt idx="117">
                  <c:v>30320</c:v>
                </c:pt>
                <c:pt idx="118">
                  <c:v>29020</c:v>
                </c:pt>
                <c:pt idx="119">
                  <c:v>30889.999</c:v>
                </c:pt>
                <c:pt idx="120">
                  <c:v>31930</c:v>
                </c:pt>
                <c:pt idx="121">
                  <c:v>31570</c:v>
                </c:pt>
                <c:pt idx="122">
                  <c:v>31730</c:v>
                </c:pt>
                <c:pt idx="123">
                  <c:v>32750</c:v>
                </c:pt>
                <c:pt idx="124">
                  <c:v>31000</c:v>
                </c:pt>
                <c:pt idx="125">
                  <c:v>32700.001</c:v>
                </c:pt>
                <c:pt idx="126">
                  <c:v>34000</c:v>
                </c:pt>
                <c:pt idx="127">
                  <c:v>33740.002</c:v>
                </c:pt>
                <c:pt idx="128">
                  <c:v>35439.999000000003</c:v>
                </c:pt>
                <c:pt idx="129">
                  <c:v>35910</c:v>
                </c:pt>
                <c:pt idx="130">
                  <c:v>36009.998</c:v>
                </c:pt>
                <c:pt idx="131">
                  <c:v>34669.998</c:v>
                </c:pt>
                <c:pt idx="132">
                  <c:v>33990.002</c:v>
                </c:pt>
                <c:pt idx="133">
                  <c:v>33580.002</c:v>
                </c:pt>
                <c:pt idx="134">
                  <c:v>33880.000999999997</c:v>
                </c:pt>
                <c:pt idx="135">
                  <c:v>35759.998</c:v>
                </c:pt>
                <c:pt idx="136">
                  <c:v>33869.999000000003</c:v>
                </c:pt>
                <c:pt idx="137">
                  <c:v>34240.002</c:v>
                </c:pt>
                <c:pt idx="138">
                  <c:v>36590</c:v>
                </c:pt>
                <c:pt idx="139">
                  <c:v>38959.999000000003</c:v>
                </c:pt>
                <c:pt idx="140">
                  <c:v>38080.002</c:v>
                </c:pt>
                <c:pt idx="141">
                  <c:v>37389.999000000003</c:v>
                </c:pt>
                <c:pt idx="142">
                  <c:v>38240.002</c:v>
                </c:pt>
                <c:pt idx="143">
                  <c:v>38220.001000000004</c:v>
                </c:pt>
                <c:pt idx="144">
                  <c:v>39599.998</c:v>
                </c:pt>
                <c:pt idx="145">
                  <c:v>39470.001000000004</c:v>
                </c:pt>
                <c:pt idx="146">
                  <c:v>39369.999000000003</c:v>
                </c:pt>
                <c:pt idx="147">
                  <c:v>41520</c:v>
                </c:pt>
                <c:pt idx="148">
                  <c:v>39380.000999999997</c:v>
                </c:pt>
                <c:pt idx="149">
                  <c:v>38580.002</c:v>
                </c:pt>
                <c:pt idx="150">
                  <c:v>38580.002</c:v>
                </c:pt>
                <c:pt idx="151">
                  <c:v>40400.002</c:v>
                </c:pt>
                <c:pt idx="152">
                  <c:v>41680</c:v>
                </c:pt>
                <c:pt idx="153">
                  <c:v>42230</c:v>
                </c:pt>
                <c:pt idx="154">
                  <c:v>41990.002</c:v>
                </c:pt>
                <c:pt idx="155">
                  <c:v>41959.999000000003</c:v>
                </c:pt>
                <c:pt idx="156">
                  <c:v>42209.999000000003</c:v>
                </c:pt>
                <c:pt idx="157">
                  <c:v>41529.998999999996</c:v>
                </c:pt>
                <c:pt idx="158">
                  <c:v>42570</c:v>
                </c:pt>
                <c:pt idx="159">
                  <c:v>42750</c:v>
                </c:pt>
                <c:pt idx="160">
                  <c:v>42959.999000000003</c:v>
                </c:pt>
                <c:pt idx="161">
                  <c:v>41320</c:v>
                </c:pt>
                <c:pt idx="162">
                  <c:v>40880.000999999997</c:v>
                </c:pt>
                <c:pt idx="163">
                  <c:v>41580.002</c:v>
                </c:pt>
                <c:pt idx="164">
                  <c:v>41060.000999999997</c:v>
                </c:pt>
                <c:pt idx="165">
                  <c:v>39990.002</c:v>
                </c:pt>
                <c:pt idx="166">
                  <c:v>37930</c:v>
                </c:pt>
                <c:pt idx="167">
                  <c:v>37830.002</c:v>
                </c:pt>
                <c:pt idx="168">
                  <c:v>37650.002</c:v>
                </c:pt>
                <c:pt idx="169">
                  <c:v>36029.998999999996</c:v>
                </c:pt>
                <c:pt idx="170">
                  <c:v>36250</c:v>
                </c:pt>
                <c:pt idx="171">
                  <c:v>36830.002</c:v>
                </c:pt>
                <c:pt idx="172">
                  <c:v>35410</c:v>
                </c:pt>
                <c:pt idx="173">
                  <c:v>35540.000999999997</c:v>
                </c:pt>
                <c:pt idx="174">
                  <c:v>35610.000999999997</c:v>
                </c:pt>
                <c:pt idx="175">
                  <c:v>35369.999000000003</c:v>
                </c:pt>
                <c:pt idx="176">
                  <c:v>36130.000999999997</c:v>
                </c:pt>
                <c:pt idx="177">
                  <c:v>35990.002</c:v>
                </c:pt>
                <c:pt idx="178">
                  <c:v>36619.999000000003</c:v>
                </c:pt>
                <c:pt idx="179">
                  <c:v>36549.998999999996</c:v>
                </c:pt>
                <c:pt idx="180">
                  <c:v>35320</c:v>
                </c:pt>
                <c:pt idx="181">
                  <c:v>36230</c:v>
                </c:pt>
                <c:pt idx="182">
                  <c:v>33340</c:v>
                </c:pt>
                <c:pt idx="183">
                  <c:v>33330.002</c:v>
                </c:pt>
                <c:pt idx="184">
                  <c:v>32250</c:v>
                </c:pt>
                <c:pt idx="185">
                  <c:v>32439.999</c:v>
                </c:pt>
                <c:pt idx="186">
                  <c:v>33900.002</c:v>
                </c:pt>
                <c:pt idx="187">
                  <c:v>32889.999000000003</c:v>
                </c:pt>
                <c:pt idx="188">
                  <c:v>33320</c:v>
                </c:pt>
                <c:pt idx="189">
                  <c:v>33900.002</c:v>
                </c:pt>
                <c:pt idx="190">
                  <c:v>35720.001000000004</c:v>
                </c:pt>
                <c:pt idx="191">
                  <c:v>36169.998</c:v>
                </c:pt>
                <c:pt idx="192">
                  <c:v>38279.998999999996</c:v>
                </c:pt>
                <c:pt idx="193">
                  <c:v>38009.998</c:v>
                </c:pt>
                <c:pt idx="194">
                  <c:v>39820</c:v>
                </c:pt>
                <c:pt idx="195">
                  <c:v>39759.998</c:v>
                </c:pt>
                <c:pt idx="196">
                  <c:v>39150.002</c:v>
                </c:pt>
                <c:pt idx="197">
                  <c:v>40400.002</c:v>
                </c:pt>
                <c:pt idx="198">
                  <c:v>41400.002</c:v>
                </c:pt>
                <c:pt idx="199">
                  <c:v>42770</c:v>
                </c:pt>
                <c:pt idx="200">
                  <c:v>43029.998999999996</c:v>
                </c:pt>
                <c:pt idx="201">
                  <c:v>42750</c:v>
                </c:pt>
                <c:pt idx="202">
                  <c:v>42099.998</c:v>
                </c:pt>
                <c:pt idx="203">
                  <c:v>42110.000999999997</c:v>
                </c:pt>
                <c:pt idx="204">
                  <c:v>42060.000999999997</c:v>
                </c:pt>
                <c:pt idx="205">
                  <c:v>41900.002</c:v>
                </c:pt>
                <c:pt idx="206">
                  <c:v>42560.000999999997</c:v>
                </c:pt>
                <c:pt idx="207">
                  <c:v>43330.002</c:v>
                </c:pt>
                <c:pt idx="208">
                  <c:v>42130.000999999997</c:v>
                </c:pt>
                <c:pt idx="209">
                  <c:v>40259.998</c:v>
                </c:pt>
                <c:pt idx="210">
                  <c:v>42750</c:v>
                </c:pt>
                <c:pt idx="211">
                  <c:v>41270</c:v>
                </c:pt>
                <c:pt idx="212">
                  <c:v>42939.999000000003</c:v>
                </c:pt>
                <c:pt idx="213">
                  <c:v>43380.000999999997</c:v>
                </c:pt>
                <c:pt idx="214">
                  <c:v>44509.998</c:v>
                </c:pt>
                <c:pt idx="215">
                  <c:v>45410</c:v>
                </c:pt>
                <c:pt idx="216">
                  <c:v>46310.000999999997</c:v>
                </c:pt>
                <c:pt idx="217">
                  <c:v>46060.000999999997</c:v>
                </c:pt>
                <c:pt idx="218">
                  <c:v>46619.999000000003</c:v>
                </c:pt>
                <c:pt idx="219">
                  <c:v>45639.999000000003</c:v>
                </c:pt>
                <c:pt idx="220">
                  <c:v>44730</c:v>
                </c:pt>
                <c:pt idx="221">
                  <c:v>44820</c:v>
                </c:pt>
                <c:pt idx="222">
                  <c:v>44000</c:v>
                </c:pt>
                <c:pt idx="223">
                  <c:v>43939.999000000003</c:v>
                </c:pt>
                <c:pt idx="224">
                  <c:v>43290.000999999997</c:v>
                </c:pt>
                <c:pt idx="225">
                  <c:v>43320</c:v>
                </c:pt>
                <c:pt idx="226">
                  <c:v>42610.000999999997</c:v>
                </c:pt>
                <c:pt idx="227">
                  <c:v>40689.999000000003</c:v>
                </c:pt>
                <c:pt idx="228">
                  <c:v>40490.002</c:v>
                </c:pt>
                <c:pt idx="229">
                  <c:v>40340</c:v>
                </c:pt>
                <c:pt idx="230">
                  <c:v>39470.001000000004</c:v>
                </c:pt>
                <c:pt idx="231">
                  <c:v>39990.002</c:v>
                </c:pt>
                <c:pt idx="232">
                  <c:v>38939.999000000003</c:v>
                </c:pt>
                <c:pt idx="233">
                  <c:v>37840</c:v>
                </c:pt>
                <c:pt idx="234">
                  <c:v>37959.999000000003</c:v>
                </c:pt>
                <c:pt idx="235">
                  <c:v>36380.000999999997</c:v>
                </c:pt>
                <c:pt idx="236">
                  <c:v>37660</c:v>
                </c:pt>
                <c:pt idx="237">
                  <c:v>38430</c:v>
                </c:pt>
                <c:pt idx="238">
                  <c:v>35290.000999999997</c:v>
                </c:pt>
                <c:pt idx="239">
                  <c:v>34939.999000000003</c:v>
                </c:pt>
                <c:pt idx="240">
                  <c:v>34150.002</c:v>
                </c:pt>
                <c:pt idx="241">
                  <c:v>34250</c:v>
                </c:pt>
                <c:pt idx="242">
                  <c:v>34189.999000000003</c:v>
                </c:pt>
                <c:pt idx="243">
                  <c:v>35680</c:v>
                </c:pt>
                <c:pt idx="244">
                  <c:v>37040.000999999997</c:v>
                </c:pt>
                <c:pt idx="245">
                  <c:v>36070</c:v>
                </c:pt>
                <c:pt idx="246">
                  <c:v>38590</c:v>
                </c:pt>
                <c:pt idx="247">
                  <c:v>40110.000999999997</c:v>
                </c:pt>
                <c:pt idx="248">
                  <c:v>39599.998</c:v>
                </c:pt>
                <c:pt idx="249">
                  <c:v>39590</c:v>
                </c:pt>
                <c:pt idx="250">
                  <c:v>39419.998</c:v>
                </c:pt>
                <c:pt idx="251">
                  <c:v>40410</c:v>
                </c:pt>
                <c:pt idx="252">
                  <c:v>41349.998</c:v>
                </c:pt>
                <c:pt idx="253">
                  <c:v>42900.002</c:v>
                </c:pt>
                <c:pt idx="254">
                  <c:v>43480</c:v>
                </c:pt>
                <c:pt idx="255">
                  <c:v>44509.998</c:v>
                </c:pt>
                <c:pt idx="256">
                  <c:v>44400.002</c:v>
                </c:pt>
                <c:pt idx="257">
                  <c:v>43060.000999999997</c:v>
                </c:pt>
                <c:pt idx="258">
                  <c:v>43369.999000000003</c:v>
                </c:pt>
                <c:pt idx="259">
                  <c:v>44669.998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A-2845-9B74-B342566A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5184"/>
        <c:axId val="667987040"/>
      </c:scatterChart>
      <c:valAx>
        <c:axId val="6403851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Weeks since 2017-01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7987040"/>
        <c:crosses val="autoZero"/>
        <c:crossBetween val="midCat"/>
      </c:valAx>
      <c:valAx>
        <c:axId val="667987040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Product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Seasonality of Demand for Product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'Sinusodial Curve Analysis'!$H$2:$H$261</c:f>
              <c:numCache>
                <c:formatCode>0</c:formatCode>
                <c:ptCount val="260"/>
                <c:pt idx="0">
                  <c:v>-6026.9466800683085</c:v>
                </c:pt>
                <c:pt idx="1">
                  <c:v>-5772.8180413052633</c:v>
                </c:pt>
                <c:pt idx="2">
                  <c:v>-5460.3956820210296</c:v>
                </c:pt>
                <c:pt idx="3">
                  <c:v>-5092.834432588983</c:v>
                </c:pt>
                <c:pt idx="4">
                  <c:v>-4673.8459140225541</c:v>
                </c:pt>
                <c:pt idx="5">
                  <c:v>-4207.6610581522855</c:v>
                </c:pt>
                <c:pt idx="6">
                  <c:v>-3698.9873838199055</c:v>
                </c:pt>
                <c:pt idx="7">
                  <c:v>-3152.9614605129436</c:v>
                </c:pt>
                <c:pt idx="8">
                  <c:v>-2575.097039460491</c:v>
                </c:pt>
                <c:pt idx="9">
                  <c:v>-1971.2293759605577</c:v>
                </c:pt>
                <c:pt idx="10">
                  <c:v>-1347.4563051702507</c:v>
                </c:pt>
                <c:pt idx="11">
                  <c:v>-710.07666637345449</c:v>
                </c:pt>
                <c:pt idx="12">
                  <c:v>-65.526697515669014</c:v>
                </c:pt>
                <c:pt idx="13">
                  <c:v>579.68495770817401</c:v>
                </c:pt>
                <c:pt idx="14">
                  <c:v>1219.0429739166871</c:v>
                </c:pt>
                <c:pt idx="15">
                  <c:v>1846.0911355764586</c:v>
                </c:pt>
                <c:pt idx="16">
                  <c:v>2454.4975316472346</c:v>
                </c:pt>
                <c:pt idx="17">
                  <c:v>3038.1184950045554</c:v>
                </c:pt>
                <c:pt idx="18">
                  <c:v>3591.060640981726</c:v>
                </c:pt>
                <c:pt idx="19">
                  <c:v>4107.7403785680181</c:v>
                </c:pt>
                <c:pt idx="20">
                  <c:v>4582.9402933210758</c:v>
                </c:pt>
                <c:pt idx="21">
                  <c:v>5011.8618326407468</c:v>
                </c:pt>
                <c:pt idx="22">
                  <c:v>5390.1737613902715</c:v>
                </c:pt>
                <c:pt idx="23">
                  <c:v>5714.0558985615944</c:v>
                </c:pt>
                <c:pt idx="24">
                  <c:v>5980.2376933334399</c:v>
                </c:pt>
                <c:pt idx="25">
                  <c:v>6186.0312509824253</c:v>
                </c:pt>
                <c:pt idx="26">
                  <c:v>6329.3584751526987</c:v>
                </c:pt>
                <c:pt idx="27">
                  <c:v>6408.7720524023516</c:v>
                </c:pt>
                <c:pt idx="28">
                  <c:v>6423.4700671254086</c:v>
                </c:pt>
                <c:pt idx="29">
                  <c:v>6373.30409926838</c:v>
                </c:pt>
                <c:pt idx="30">
                  <c:v>6258.7807230709195</c:v>
                </c:pt>
                <c:pt idx="31">
                  <c:v>6081.0563916963565</c:v>
                </c:pt>
                <c:pt idx="32">
                  <c:v>5841.9257594069322</c:v>
                </c:pt>
                <c:pt idx="33">
                  <c:v>5543.8035592060069</c:v>
                </c:pt>
                <c:pt idx="34">
                  <c:v>5189.7002189462028</c:v>
                </c:pt>
                <c:pt idx="35">
                  <c:v>4783.1914621311944</c:v>
                </c:pt>
                <c:pt idx="36">
                  <c:v>4328.3822003812047</c:v>
                </c:pt>
                <c:pt idx="37">
                  <c:v>3829.8650821748788</c:v>
                </c:pt>
                <c:pt idx="38">
                  <c:v>3292.67411644093</c:v>
                </c:pt>
                <c:pt idx="39">
                  <c:v>2722.2338393069354</c:v>
                </c:pt>
                <c:pt idx="40">
                  <c:v>2124.3045373177592</c:v>
                </c:pt>
                <c:pt idx="41">
                  <c:v>1504.9240802576549</c:v>
                </c:pt>
                <c:pt idx="42">
                  <c:v>870.34695094624328</c:v>
                </c:pt>
                <c:pt idx="43">
                  <c:v>226.98108768342223</c:v>
                </c:pt>
                <c:pt idx="44">
                  <c:v>-418.6768228939581</c:v>
                </c:pt>
                <c:pt idx="45">
                  <c:v>-1060.1069491331086</c:v>
                </c:pt>
                <c:pt idx="46">
                  <c:v>-1690.8321514039019</c:v>
                </c:pt>
                <c:pt idx="47">
                  <c:v>-2304.4833880348751</c:v>
                </c:pt>
                <c:pt idx="48">
                  <c:v>-2894.8640296797203</c:v>
                </c:pt>
                <c:pt idx="49">
                  <c:v>-3456.0124326699697</c:v>
                </c:pt>
                <c:pt idx="50">
                  <c:v>-3982.2621394902867</c:v>
                </c:pt>
                <c:pt idx="51">
                  <c:v>-4468.2990984740081</c:v>
                </c:pt>
                <c:pt idx="52">
                  <c:v>-4909.2153249163957</c:v>
                </c:pt>
                <c:pt idx="53">
                  <c:v>-5300.558461737498</c:v>
                </c:pt>
                <c:pt idx="54">
                  <c:v>-5638.3767392327209</c:v>
                </c:pt>
                <c:pt idx="55">
                  <c:v>-5919.2588799091072</c:v>
                </c:pt>
                <c:pt idx="56">
                  <c:v>-6140.3685454495944</c:v>
                </c:pt>
                <c:pt idx="57">
                  <c:v>-6299.4729779610143</c:v>
                </c:pt>
                <c:pt idx="58">
                  <c:v>-6394.9655462874671</c:v>
                </c:pt>
                <c:pt idx="59">
                  <c:v>-6425.8819697171684</c:v>
                </c:pt>
                <c:pt idx="60">
                  <c:v>-6391.9100552563259</c:v>
                </c:pt>
                <c:pt idx="61">
                  <c:v>-6293.392850143392</c:v>
                </c:pt>
                <c:pt idx="62">
                  <c:v>-6131.3251777696969</c:v>
                </c:pt>
                <c:pt idx="63">
                  <c:v>-5907.3435919866288</c:v>
                </c:pt>
                <c:pt idx="64">
                  <c:v>-5623.7098512404291</c:v>
                </c:pt>
                <c:pt idx="65">
                  <c:v>-5283.2880794122138</c:v>
                </c:pt>
                <c:pt idx="66">
                  <c:v>-4889.5158439922961</c:v>
                </c:pt>
                <c:pt idx="67">
                  <c:v>-4446.3694436404157</c:v>
                </c:pt>
                <c:pt idx="68">
                  <c:v>-3958.3237556569229</c:v>
                </c:pt>
                <c:pt idx="69">
                  <c:v>-3430.3070488237736</c:v>
                </c:pt>
                <c:pt idx="70">
                  <c:v>-2867.6512179137499</c:v>
                </c:pt>
                <c:pt idx="71">
                  <c:v>-2276.0379423981253</c:v>
                </c:pt>
                <c:pt idx="72">
                  <c:v>-1661.4413130403311</c:v>
                </c:pt>
                <c:pt idx="73">
                  <c:v>-1030.0675057303229</c:v>
                </c:pt>
                <c:pt idx="74">
                  <c:v>-388.29211173121524</c:v>
                </c:pt>
                <c:pt idx="75">
                  <c:v>257.40424282473879</c:v>
                </c:pt>
                <c:pt idx="76">
                  <c:v>900.50133807876603</c:v>
                </c:pt>
                <c:pt idx="77">
                  <c:v>1534.505201404241</c:v>
                </c:pt>
                <c:pt idx="78">
                  <c:v>2153.0136833217225</c:v>
                </c:pt>
                <c:pt idx="79">
                  <c:v>2749.7811061869647</c:v>
                </c:pt>
                <c:pt idx="80">
                  <c:v>3318.7813328316424</c:v>
                </c:pt>
                <c:pt idx="81">
                  <c:v>3854.2686182918405</c:v>
                </c:pt>
                <c:pt idx="82">
                  <c:v>4350.8356301455024</c:v>
                </c:pt>
                <c:pt idx="83">
                  <c:v>4803.4680515716555</c:v>
                </c:pt>
                <c:pt idx="84">
                  <c:v>5207.5952157512957</c:v>
                </c:pt>
                <c:pt idx="85">
                  <c:v>5559.1362603057614</c:v>
                </c:pt>
                <c:pt idx="86">
                  <c:v>5854.5413357063817</c:v>
                </c:pt>
                <c:pt idx="87">
                  <c:v>6090.8274515344801</c:v>
                </c:pt>
                <c:pt idx="88">
                  <c:v>6265.6085986173266</c:v>
                </c:pt>
                <c:pt idx="89">
                  <c:v>6377.1198428676935</c:v>
                </c:pt>
                <c:pt idx="90">
                  <c:v>6424.2351475283558</c:v>
                </c:pt>
                <c:pt idx="91">
                  <c:v>6406.4787438530075</c:v>
                </c:pt>
                <c:pt idx="92">
                  <c:v>6324.0299354029075</c:v>
                </c:pt>
                <c:pt idx="93">
                  <c:v>6177.7212874456118</c:v>
                </c:pt>
                <c:pt idx="94">
                  <c:v>5969.0302197391675</c:v>
                </c:pt>
                <c:pt idx="95">
                  <c:v>5700.0640875975869</c:v>
                </c:pt>
                <c:pt idx="96">
                  <c:v>5373.5389018884398</c:v>
                </c:pt>
                <c:pt idx="97">
                  <c:v>4992.7519028473844</c:v>
                </c:pt>
                <c:pt idx="98">
                  <c:v>4561.5482646582059</c:v>
                </c:pt>
                <c:pt idx="99">
                  <c:v>4084.2822670145574</c:v>
                </c:pt>
                <c:pt idx="100">
                  <c:v>3565.7733257514333</c:v>
                </c:pt>
                <c:pt idx="101">
                  <c:v>3011.2573265478145</c:v>
                </c:pt>
                <c:pt idx="102">
                  <c:v>2426.3337531308348</c:v>
                </c:pt>
                <c:pt idx="103">
                  <c:v>1816.9091438793546</c:v>
                </c:pt>
                <c:pt idx="104">
                  <c:v>1189.1374477999286</c:v>
                </c:pt>
                <c:pt idx="105">
                  <c:v>549.35788215883008</c:v>
                </c:pt>
                <c:pt idx="106">
                  <c:v>-95.969080718697541</c:v>
                </c:pt>
                <c:pt idx="107">
                  <c:v>-740.32695107848724</c:v>
                </c:pt>
                <c:pt idx="108">
                  <c:v>-1377.2090250297035</c:v>
                </c:pt>
                <c:pt idx="109">
                  <c:v>-2000.1840890197807</c:v>
                </c:pt>
                <c:pt idx="110">
                  <c:v>-2602.9613620103778</c:v>
                </c:pt>
                <c:pt idx="111">
                  <c:v>-3179.4540195707409</c:v>
                </c:pt>
                <c:pt idx="112">
                  <c:v>-3723.8406584239951</c:v>
                </c:pt>
                <c:pt idx="113">
                  <c:v>-4230.6240807798049</c:v>
                </c:pt>
                <c:pt idx="114">
                  <c:v>-4694.6868048508868</c:v>
                </c:pt>
                <c:pt idx="115">
                  <c:v>-5111.3427410103632</c:v>
                </c:pt>
                <c:pt idx="116">
                  <c:v>-5476.384511765601</c:v>
                </c:pt>
                <c:pt idx="117">
                  <c:v>-5786.1259377132947</c:v>
                </c:pt>
                <c:pt idx="118">
                  <c:v>-6037.4392604538361</c:v>
                </c:pt>
                <c:pt idx="119">
                  <c:v>-6227.7867265894556</c:v>
                </c:pt>
                <c:pt idx="120">
                  <c:v>-6355.2462138718038</c:v>
                </c:pt>
                <c:pt idx="121">
                  <c:v>-6418.5306407271628</c:v>
                </c:pt>
                <c:pt idx="122">
                  <c:v>-6417.0009631624489</c:v>
                </c:pt>
                <c:pt idx="123">
                  <c:v>-6350.6726278097594</c:v>
                </c:pt>
                <c:pt idx="124">
                  <c:v>-6220.2154159468055</c:v>
                </c:pt>
                <c:pt idx="125">
                  <c:v>-6026.9466800683076</c:v>
                </c:pt>
                <c:pt idx="126">
                  <c:v>-5772.8180413052651</c:v>
                </c:pt>
                <c:pt idx="127">
                  <c:v>-5460.3956820210278</c:v>
                </c:pt>
                <c:pt idx="128">
                  <c:v>-5092.8344325889793</c:v>
                </c:pt>
                <c:pt idx="129">
                  <c:v>-4673.8459140225532</c:v>
                </c:pt>
                <c:pt idx="130">
                  <c:v>-4207.66105815228</c:v>
                </c:pt>
                <c:pt idx="131">
                  <c:v>-3698.9873838199055</c:v>
                </c:pt>
                <c:pt idx="132">
                  <c:v>-3152.9614605129382</c:v>
                </c:pt>
                <c:pt idx="133">
                  <c:v>-2575.097039460491</c:v>
                </c:pt>
                <c:pt idx="134">
                  <c:v>-1971.2293759605527</c:v>
                </c:pt>
                <c:pt idx="135">
                  <c:v>-1347.456305170251</c:v>
                </c:pt>
                <c:pt idx="136">
                  <c:v>-710.07666637344903</c:v>
                </c:pt>
                <c:pt idx="137">
                  <c:v>-65.526697515669326</c:v>
                </c:pt>
                <c:pt idx="138">
                  <c:v>579.68495770817799</c:v>
                </c:pt>
                <c:pt idx="139">
                  <c:v>1219.0429739166852</c:v>
                </c:pt>
                <c:pt idx="140">
                  <c:v>1846.0911355764624</c:v>
                </c:pt>
                <c:pt idx="141">
                  <c:v>2454.4975316472332</c:v>
                </c:pt>
                <c:pt idx="142">
                  <c:v>3038.1184950045586</c:v>
                </c:pt>
                <c:pt idx="143">
                  <c:v>3591.0606409817228</c:v>
                </c:pt>
                <c:pt idx="144">
                  <c:v>4107.7403785680208</c:v>
                </c:pt>
                <c:pt idx="145">
                  <c:v>4582.940293321074</c:v>
                </c:pt>
                <c:pt idx="146">
                  <c:v>5011.8618326407486</c:v>
                </c:pt>
                <c:pt idx="147">
                  <c:v>5390.1737613902696</c:v>
                </c:pt>
                <c:pt idx="148">
                  <c:v>5714.0558985615953</c:v>
                </c:pt>
                <c:pt idx="149">
                  <c:v>5980.2376933334426</c:v>
                </c:pt>
                <c:pt idx="150">
                  <c:v>6186.0312509824262</c:v>
                </c:pt>
                <c:pt idx="151">
                  <c:v>6329.3584751526996</c:v>
                </c:pt>
                <c:pt idx="152">
                  <c:v>6408.7720524023516</c:v>
                </c:pt>
                <c:pt idx="153">
                  <c:v>6423.4700671254086</c:v>
                </c:pt>
                <c:pt idx="154">
                  <c:v>6373.30409926838</c:v>
                </c:pt>
                <c:pt idx="155">
                  <c:v>6258.7807230709186</c:v>
                </c:pt>
                <c:pt idx="156">
                  <c:v>6081.0563916963574</c:v>
                </c:pt>
                <c:pt idx="157">
                  <c:v>5841.9257594069304</c:v>
                </c:pt>
                <c:pt idx="158">
                  <c:v>5543.8035592060069</c:v>
                </c:pt>
                <c:pt idx="159">
                  <c:v>5189.7002189461991</c:v>
                </c:pt>
                <c:pt idx="160">
                  <c:v>4783.1914621311871</c:v>
                </c:pt>
                <c:pt idx="161">
                  <c:v>4328.3822003812093</c:v>
                </c:pt>
                <c:pt idx="162">
                  <c:v>3829.8650821748815</c:v>
                </c:pt>
                <c:pt idx="163">
                  <c:v>3292.6741164409282</c:v>
                </c:pt>
                <c:pt idx="164">
                  <c:v>2722.2338393069281</c:v>
                </c:pt>
                <c:pt idx="165">
                  <c:v>2124.3045373177679</c:v>
                </c:pt>
                <c:pt idx="166">
                  <c:v>1504.9240802576578</c:v>
                </c:pt>
                <c:pt idx="167">
                  <c:v>870.34695094624078</c:v>
                </c:pt>
                <c:pt idx="168">
                  <c:v>226.98108768341396</c:v>
                </c:pt>
                <c:pt idx="169">
                  <c:v>-418.67682289394924</c:v>
                </c:pt>
                <c:pt idx="170">
                  <c:v>-1060.1069491331057</c:v>
                </c:pt>
                <c:pt idx="171">
                  <c:v>-1690.8321514039044</c:v>
                </c:pt>
                <c:pt idx="172">
                  <c:v>-2304.4833880348829</c:v>
                </c:pt>
                <c:pt idx="173">
                  <c:v>-2894.864029679733</c:v>
                </c:pt>
                <c:pt idx="174">
                  <c:v>-3456.0124326699674</c:v>
                </c:pt>
                <c:pt idx="175">
                  <c:v>-3982.262139490289</c:v>
                </c:pt>
                <c:pt idx="176">
                  <c:v>-4468.2990984740145</c:v>
                </c:pt>
                <c:pt idx="177">
                  <c:v>-4909.2153249164048</c:v>
                </c:pt>
                <c:pt idx="178">
                  <c:v>-5300.5584617374934</c:v>
                </c:pt>
                <c:pt idx="179">
                  <c:v>-5638.37673923272</c:v>
                </c:pt>
                <c:pt idx="180">
                  <c:v>-5919.2588799091081</c:v>
                </c:pt>
                <c:pt idx="181">
                  <c:v>-6140.3685454495962</c:v>
                </c:pt>
                <c:pt idx="182">
                  <c:v>-6299.4729779610134</c:v>
                </c:pt>
                <c:pt idx="183">
                  <c:v>-6394.9655462874671</c:v>
                </c:pt>
                <c:pt idx="184">
                  <c:v>-6425.8819697171684</c:v>
                </c:pt>
                <c:pt idx="185">
                  <c:v>-6391.9100552563259</c:v>
                </c:pt>
                <c:pt idx="186">
                  <c:v>-6293.3928501433938</c:v>
                </c:pt>
                <c:pt idx="187">
                  <c:v>-6131.3251777696978</c:v>
                </c:pt>
                <c:pt idx="188">
                  <c:v>-5907.3435919866279</c:v>
                </c:pt>
                <c:pt idx="189">
                  <c:v>-5623.7098512404255</c:v>
                </c:pt>
                <c:pt idx="190">
                  <c:v>-5283.2880794122193</c:v>
                </c:pt>
                <c:pt idx="191">
                  <c:v>-4889.515843992298</c:v>
                </c:pt>
                <c:pt idx="192">
                  <c:v>-4446.369443640413</c:v>
                </c:pt>
                <c:pt idx="193">
                  <c:v>-3958.3237556569161</c:v>
                </c:pt>
                <c:pt idx="194">
                  <c:v>-3430.3070488237622</c:v>
                </c:pt>
                <c:pt idx="195">
                  <c:v>-2867.6512179137526</c:v>
                </c:pt>
                <c:pt idx="196">
                  <c:v>-2276.0379423981226</c:v>
                </c:pt>
                <c:pt idx="197">
                  <c:v>-1661.4413130403229</c:v>
                </c:pt>
                <c:pt idx="198">
                  <c:v>-1030.067505730309</c:v>
                </c:pt>
                <c:pt idx="199">
                  <c:v>-388.29211173122411</c:v>
                </c:pt>
                <c:pt idx="200">
                  <c:v>257.40424282473566</c:v>
                </c:pt>
                <c:pt idx="201">
                  <c:v>900.50133807876853</c:v>
                </c:pt>
                <c:pt idx="202">
                  <c:v>1534.505201404249</c:v>
                </c:pt>
                <c:pt idx="203">
                  <c:v>2153.0136833217139</c:v>
                </c:pt>
                <c:pt idx="204">
                  <c:v>2749.781106186962</c:v>
                </c:pt>
                <c:pt idx="205">
                  <c:v>3318.7813328316497</c:v>
                </c:pt>
                <c:pt idx="206">
                  <c:v>3854.2686182918469</c:v>
                </c:pt>
                <c:pt idx="207">
                  <c:v>4350.8356301455005</c:v>
                </c:pt>
                <c:pt idx="208">
                  <c:v>4803.4680515716536</c:v>
                </c:pt>
                <c:pt idx="209">
                  <c:v>5207.5952157513011</c:v>
                </c:pt>
                <c:pt idx="210">
                  <c:v>5559.136260305766</c:v>
                </c:pt>
                <c:pt idx="211">
                  <c:v>5854.5413357063753</c:v>
                </c:pt>
                <c:pt idx="212">
                  <c:v>6090.8274515344801</c:v>
                </c:pt>
                <c:pt idx="213">
                  <c:v>6265.6085986173257</c:v>
                </c:pt>
                <c:pt idx="214">
                  <c:v>6377.1198428676944</c:v>
                </c:pt>
                <c:pt idx="215">
                  <c:v>6424.2351475283567</c:v>
                </c:pt>
                <c:pt idx="216">
                  <c:v>6406.4787438530075</c:v>
                </c:pt>
                <c:pt idx="217">
                  <c:v>6324.0299354029084</c:v>
                </c:pt>
                <c:pt idx="218">
                  <c:v>6177.72128744561</c:v>
                </c:pt>
                <c:pt idx="219">
                  <c:v>5969.0302197391638</c:v>
                </c:pt>
                <c:pt idx="220">
                  <c:v>5700.0640875975887</c:v>
                </c:pt>
                <c:pt idx="221">
                  <c:v>5373.5389018884425</c:v>
                </c:pt>
                <c:pt idx="222">
                  <c:v>4992.7519028473789</c:v>
                </c:pt>
                <c:pt idx="223">
                  <c:v>4561.5482646581995</c:v>
                </c:pt>
                <c:pt idx="224">
                  <c:v>4084.2822670145592</c:v>
                </c:pt>
                <c:pt idx="225">
                  <c:v>3565.7733257514351</c:v>
                </c:pt>
                <c:pt idx="226">
                  <c:v>3011.2573265478068</c:v>
                </c:pt>
                <c:pt idx="227">
                  <c:v>2426.3337531308275</c:v>
                </c:pt>
                <c:pt idx="228">
                  <c:v>1816.9091438793575</c:v>
                </c:pt>
                <c:pt idx="229">
                  <c:v>1189.1374477999318</c:v>
                </c:pt>
                <c:pt idx="230">
                  <c:v>549.35788215882178</c:v>
                </c:pt>
                <c:pt idx="231">
                  <c:v>-95.969080718705797</c:v>
                </c:pt>
                <c:pt idx="232">
                  <c:v>-740.3269510784728</c:v>
                </c:pt>
                <c:pt idx="233">
                  <c:v>-1377.2090250297003</c:v>
                </c:pt>
                <c:pt idx="234">
                  <c:v>-2000.1840890197775</c:v>
                </c:pt>
                <c:pt idx="235">
                  <c:v>-2602.9613620103851</c:v>
                </c:pt>
                <c:pt idx="236">
                  <c:v>-3179.4540195707482</c:v>
                </c:pt>
                <c:pt idx="237">
                  <c:v>-3723.8406584239929</c:v>
                </c:pt>
                <c:pt idx="238">
                  <c:v>-4230.6240807798022</c:v>
                </c:pt>
                <c:pt idx="239">
                  <c:v>-4694.6868048508923</c:v>
                </c:pt>
                <c:pt idx="240">
                  <c:v>-5111.3427410103677</c:v>
                </c:pt>
                <c:pt idx="241">
                  <c:v>-5476.3845117655992</c:v>
                </c:pt>
                <c:pt idx="242">
                  <c:v>-5786.1259377132928</c:v>
                </c:pt>
                <c:pt idx="243">
                  <c:v>-6037.4392604538389</c:v>
                </c:pt>
                <c:pt idx="244">
                  <c:v>-6227.7867265894574</c:v>
                </c:pt>
                <c:pt idx="245">
                  <c:v>-6355.2462138718029</c:v>
                </c:pt>
                <c:pt idx="246">
                  <c:v>-6418.5306407271619</c:v>
                </c:pt>
                <c:pt idx="247">
                  <c:v>-6417.0009631624489</c:v>
                </c:pt>
                <c:pt idx="248">
                  <c:v>-6350.6726278097585</c:v>
                </c:pt>
                <c:pt idx="249">
                  <c:v>-6220.2154159468064</c:v>
                </c:pt>
                <c:pt idx="250">
                  <c:v>-6026.9466800683085</c:v>
                </c:pt>
                <c:pt idx="251">
                  <c:v>-5772.8180413052614</c:v>
                </c:pt>
                <c:pt idx="252">
                  <c:v>-5460.3956820210242</c:v>
                </c:pt>
                <c:pt idx="253">
                  <c:v>-5092.8344325889875</c:v>
                </c:pt>
                <c:pt idx="254">
                  <c:v>-4673.845914022555</c:v>
                </c:pt>
                <c:pt idx="255">
                  <c:v>-4207.6610581522827</c:v>
                </c:pt>
                <c:pt idx="256">
                  <c:v>-3698.9873838198992</c:v>
                </c:pt>
                <c:pt idx="257">
                  <c:v>-3152.9614605129309</c:v>
                </c:pt>
                <c:pt idx="258">
                  <c:v>-2575.0970394604938</c:v>
                </c:pt>
                <c:pt idx="259">
                  <c:v>-1971.2293759605557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232-4845-A33C-6F07D344030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1.3653846815449876E-3"/>
                  <c:y val="-4.817108999088525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232-4845-A33C-6F07D3440307}"/>
                </c:ext>
              </c:extLst>
            </c:dLbl>
            <c:dLbl>
              <c:idx val="63"/>
              <c:layout>
                <c:manualLayout>
                  <c:x val="0"/>
                  <c:y val="3.7699113905910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232-4845-A33C-6F07D3440307}"/>
                </c:ext>
              </c:extLst>
            </c:dLbl>
            <c:dLbl>
              <c:idx val="104"/>
              <c:layout>
                <c:manualLayout>
                  <c:x val="0"/>
                  <c:y val="-4.817108999088529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232-4845-A33C-6F07D3440307}"/>
                </c:ext>
              </c:extLst>
            </c:dLbl>
            <c:dLbl>
              <c:idx val="118"/>
              <c:layout>
                <c:manualLayout>
                  <c:x val="-6.8269234077249878E-3"/>
                  <c:y val="3.7699113905910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5232-4845-A33C-6F07D3440307}"/>
                </c:ext>
              </c:extLst>
            </c:dLbl>
            <c:dLbl>
              <c:idx val="160"/>
              <c:layout>
                <c:manualLayout>
                  <c:x val="-4.0961540446350633E-3"/>
                  <c:y val="-4.188790433990022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232-4845-A33C-6F07D3440307}"/>
                </c:ext>
              </c:extLst>
            </c:dLbl>
            <c:dLbl>
              <c:idx val="184"/>
              <c:layout>
                <c:manualLayout>
                  <c:x val="-6.8269234077250381E-3"/>
                  <c:y val="4.188790433990022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5232-4845-A33C-6F07D3440307}"/>
                </c:ext>
              </c:extLst>
            </c:dLbl>
            <c:dLbl>
              <c:idx val="218"/>
              <c:layout>
                <c:manualLayout>
                  <c:x val="-1.0012705330370182E-16"/>
                  <c:y val="-3.979350912290521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5232-4845-A33C-6F07D3440307}"/>
                </c:ext>
              </c:extLst>
            </c:dLbl>
            <c:dLbl>
              <c:idx val="242"/>
              <c:layout>
                <c:manualLayout>
                  <c:x val="-2.7307693630899753E-3"/>
                  <c:y val="3.7699113905910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5232-4845-A33C-6F07D3440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'Sinusodial Curve Analysis'!$G$2:$G$261</c:f>
              <c:numCache>
                <c:formatCode>0</c:formatCode>
                <c:ptCount val="260"/>
                <c:pt idx="0">
                  <c:v>-1820.523000000001</c:v>
                </c:pt>
                <c:pt idx="1">
                  <c:v>-1962.0479999999989</c:v>
                </c:pt>
                <c:pt idx="2">
                  <c:v>-2103.5720000000001</c:v>
                </c:pt>
                <c:pt idx="3">
                  <c:v>-1955.0960000000014</c:v>
                </c:pt>
                <c:pt idx="4">
                  <c:v>-4016.619999999999</c:v>
                </c:pt>
                <c:pt idx="5">
                  <c:v>-3578.1440000000002</c:v>
                </c:pt>
                <c:pt idx="6">
                  <c:v>-1279.6680000000015</c:v>
                </c:pt>
                <c:pt idx="7">
                  <c:v>-1081.1929999999993</c:v>
                </c:pt>
                <c:pt idx="8">
                  <c:v>1107.2849999999962</c:v>
                </c:pt>
                <c:pt idx="9">
                  <c:v>-2234.2400000000016</c:v>
                </c:pt>
                <c:pt idx="10">
                  <c:v>1164.2360000000008</c:v>
                </c:pt>
                <c:pt idx="11">
                  <c:v>2452.7119999999995</c:v>
                </c:pt>
                <c:pt idx="12">
                  <c:v>1351.1889999999985</c:v>
                </c:pt>
                <c:pt idx="13">
                  <c:v>2379.6640000000007</c:v>
                </c:pt>
                <c:pt idx="14">
                  <c:v>2328.1399999999994</c:v>
                </c:pt>
                <c:pt idx="15">
                  <c:v>1736.6150000000052</c:v>
                </c:pt>
                <c:pt idx="16">
                  <c:v>2695.091000000004</c:v>
                </c:pt>
                <c:pt idx="17">
                  <c:v>4013.5679999999993</c:v>
                </c:pt>
                <c:pt idx="18">
                  <c:v>902.04400000000169</c:v>
                </c:pt>
                <c:pt idx="19">
                  <c:v>4810.5210000000043</c:v>
                </c:pt>
                <c:pt idx="20">
                  <c:v>4918.9959999999992</c:v>
                </c:pt>
                <c:pt idx="21">
                  <c:v>4477.4730000000054</c:v>
                </c:pt>
                <c:pt idx="22">
                  <c:v>7775.9489999999969</c:v>
                </c:pt>
                <c:pt idx="23">
                  <c:v>6254.4229999999952</c:v>
                </c:pt>
                <c:pt idx="24">
                  <c:v>5712.8989999999976</c:v>
                </c:pt>
                <c:pt idx="25">
                  <c:v>3971.3769999999968</c:v>
                </c:pt>
                <c:pt idx="26">
                  <c:v>4269.8530000000028</c:v>
                </c:pt>
                <c:pt idx="27">
                  <c:v>5858.3280000000013</c:v>
                </c:pt>
                <c:pt idx="28">
                  <c:v>4996.8019999999997</c:v>
                </c:pt>
                <c:pt idx="29">
                  <c:v>6835.2790000000023</c:v>
                </c:pt>
                <c:pt idx="30">
                  <c:v>3633.7560000000012</c:v>
                </c:pt>
                <c:pt idx="31">
                  <c:v>1362.232</c:v>
                </c:pt>
                <c:pt idx="32">
                  <c:v>2480.7079999999987</c:v>
                </c:pt>
                <c:pt idx="33">
                  <c:v>3019.1860000000015</c:v>
                </c:pt>
                <c:pt idx="34">
                  <c:v>3207.6590000000033</c:v>
                </c:pt>
                <c:pt idx="35">
                  <c:v>4556.1369999999952</c:v>
                </c:pt>
                <c:pt idx="36">
                  <c:v>4794.6110000000044</c:v>
                </c:pt>
                <c:pt idx="37">
                  <c:v>3123.0879999999997</c:v>
                </c:pt>
                <c:pt idx="38">
                  <c:v>1671.5639999999985</c:v>
                </c:pt>
                <c:pt idx="39">
                  <c:v>-2269.9589999999989</c:v>
                </c:pt>
                <c:pt idx="40">
                  <c:v>988.51599999999962</c:v>
                </c:pt>
                <c:pt idx="41">
                  <c:v>-1183.0070000000014</c:v>
                </c:pt>
                <c:pt idx="42">
                  <c:v>-1144.530999999999</c:v>
                </c:pt>
                <c:pt idx="43">
                  <c:v>-1506.0570000000007</c:v>
                </c:pt>
                <c:pt idx="44">
                  <c:v>-887.57900000000154</c:v>
                </c:pt>
                <c:pt idx="45">
                  <c:v>1000.8950000000041</c:v>
                </c:pt>
                <c:pt idx="46">
                  <c:v>1139.3719999999994</c:v>
                </c:pt>
                <c:pt idx="47">
                  <c:v>1017.8479999999981</c:v>
                </c:pt>
                <c:pt idx="48">
                  <c:v>-843.67599999999948</c:v>
                </c:pt>
                <c:pt idx="49">
                  <c:v>-875.20199999999386</c:v>
                </c:pt>
                <c:pt idx="50">
                  <c:v>-1256.724000000002</c:v>
                </c:pt>
                <c:pt idx="51">
                  <c:v>-3068.2479999999996</c:v>
                </c:pt>
                <c:pt idx="52">
                  <c:v>-3199.7729999999974</c:v>
                </c:pt>
                <c:pt idx="53">
                  <c:v>-2811.2960000000021</c:v>
                </c:pt>
                <c:pt idx="54">
                  <c:v>-3812.8189999999995</c:v>
                </c:pt>
                <c:pt idx="55">
                  <c:v>-5014.3429999999971</c:v>
                </c:pt>
                <c:pt idx="56">
                  <c:v>-4835.8680000000022</c:v>
                </c:pt>
                <c:pt idx="57">
                  <c:v>-4587.393</c:v>
                </c:pt>
                <c:pt idx="58">
                  <c:v>-5428.9159999999974</c:v>
                </c:pt>
                <c:pt idx="59">
                  <c:v>-5380.4400000000023</c:v>
                </c:pt>
                <c:pt idx="60">
                  <c:v>-4751.9639999999999</c:v>
                </c:pt>
                <c:pt idx="61">
                  <c:v>-4543.4879999999976</c:v>
                </c:pt>
                <c:pt idx="62">
                  <c:v>-4845.0120000000024</c:v>
                </c:pt>
                <c:pt idx="63">
                  <c:v>-5976.5360000000001</c:v>
                </c:pt>
                <c:pt idx="64">
                  <c:v>-5498.0599999999977</c:v>
                </c:pt>
                <c:pt idx="65">
                  <c:v>-4309.5840000000026</c:v>
                </c:pt>
                <c:pt idx="66">
                  <c:v>-3911.1080000000002</c:v>
                </c:pt>
                <c:pt idx="67">
                  <c:v>-2942.6309999999976</c:v>
                </c:pt>
                <c:pt idx="68">
                  <c:v>-4054.1550000000025</c:v>
                </c:pt>
                <c:pt idx="69">
                  <c:v>-3335.6810000000005</c:v>
                </c:pt>
                <c:pt idx="70">
                  <c:v>-4197.2049999999981</c:v>
                </c:pt>
                <c:pt idx="71">
                  <c:v>-3348.7270000000026</c:v>
                </c:pt>
                <c:pt idx="72">
                  <c:v>-3390.2510000000002</c:v>
                </c:pt>
                <c:pt idx="73">
                  <c:v>-3661.7769999999982</c:v>
                </c:pt>
                <c:pt idx="74">
                  <c:v>-3633.2990000000027</c:v>
                </c:pt>
                <c:pt idx="75">
                  <c:v>-2884.8240000000005</c:v>
                </c:pt>
                <c:pt idx="76">
                  <c:v>-2526.3479999999981</c:v>
                </c:pt>
                <c:pt idx="77">
                  <c:v>-2437.8710000000028</c:v>
                </c:pt>
                <c:pt idx="78">
                  <c:v>-2119.3970000000008</c:v>
                </c:pt>
                <c:pt idx="79">
                  <c:v>-1530.9219999999987</c:v>
                </c:pt>
                <c:pt idx="80">
                  <c:v>-2102.4440000000031</c:v>
                </c:pt>
                <c:pt idx="81">
                  <c:v>-1963.9680000000008</c:v>
                </c:pt>
                <c:pt idx="82">
                  <c:v>-1465.4910000000018</c:v>
                </c:pt>
                <c:pt idx="83">
                  <c:v>-1847.0150000000031</c:v>
                </c:pt>
                <c:pt idx="84">
                  <c:v>-898.54099999999744</c:v>
                </c:pt>
                <c:pt idx="85">
                  <c:v>-90.063000000001921</c:v>
                </c:pt>
                <c:pt idx="86">
                  <c:v>168.41199999999662</c:v>
                </c:pt>
                <c:pt idx="87">
                  <c:v>116.88999999999942</c:v>
                </c:pt>
                <c:pt idx="88">
                  <c:v>145.3660000000018</c:v>
                </c:pt>
                <c:pt idx="89">
                  <c:v>883.83999999999651</c:v>
                </c:pt>
                <c:pt idx="90">
                  <c:v>1362.3170000000027</c:v>
                </c:pt>
                <c:pt idx="91">
                  <c:v>1340.7930000000051</c:v>
                </c:pt>
                <c:pt idx="92">
                  <c:v>1239.2679999999964</c:v>
                </c:pt>
                <c:pt idx="93">
                  <c:v>1357.7439999999988</c:v>
                </c:pt>
                <c:pt idx="94">
                  <c:v>116.2190000000046</c:v>
                </c:pt>
                <c:pt idx="95">
                  <c:v>-615.30400000000373</c:v>
                </c:pt>
                <c:pt idx="96">
                  <c:v>2253.1719999999987</c:v>
                </c:pt>
                <c:pt idx="97">
                  <c:v>3081.6470000000045</c:v>
                </c:pt>
                <c:pt idx="98">
                  <c:v>4410.1259999999966</c:v>
                </c:pt>
                <c:pt idx="99">
                  <c:v>3048.5979999999981</c:v>
                </c:pt>
                <c:pt idx="100">
                  <c:v>4367.0750000000044</c:v>
                </c:pt>
                <c:pt idx="101">
                  <c:v>4515.5529999999926</c:v>
                </c:pt>
                <c:pt idx="102">
                  <c:v>4284.0270000000019</c:v>
                </c:pt>
                <c:pt idx="103">
                  <c:v>4542.5020000000004</c:v>
                </c:pt>
                <c:pt idx="104">
                  <c:v>5790.9789999999994</c:v>
                </c:pt>
                <c:pt idx="105">
                  <c:v>1669.4569999999949</c:v>
                </c:pt>
                <c:pt idx="106">
                  <c:v>2417.9300000000003</c:v>
                </c:pt>
                <c:pt idx="107">
                  <c:v>16.408999999992375</c:v>
                </c:pt>
                <c:pt idx="108">
                  <c:v>-535.11700000000565</c:v>
                </c:pt>
                <c:pt idx="109">
                  <c:v>-166.64099999999598</c:v>
                </c:pt>
                <c:pt idx="110">
                  <c:v>611.83499999999913</c:v>
                </c:pt>
                <c:pt idx="111">
                  <c:v>-439.68800000000192</c:v>
                </c:pt>
                <c:pt idx="112">
                  <c:v>-1301.2109999999957</c:v>
                </c:pt>
                <c:pt idx="113">
                  <c:v>-1662.7350000000006</c:v>
                </c:pt>
                <c:pt idx="114">
                  <c:v>-1474.2590000000055</c:v>
                </c:pt>
                <c:pt idx="115">
                  <c:v>-4215.7839999999997</c:v>
                </c:pt>
                <c:pt idx="116">
                  <c:v>-4387.3069999999971</c:v>
                </c:pt>
                <c:pt idx="117">
                  <c:v>-5388.8320000000022</c:v>
                </c:pt>
                <c:pt idx="118">
                  <c:v>-6730.3559999999998</c:v>
                </c:pt>
                <c:pt idx="119">
                  <c:v>-4901.8809999999976</c:v>
                </c:pt>
                <c:pt idx="120">
                  <c:v>-3903.4040000000023</c:v>
                </c:pt>
                <c:pt idx="121">
                  <c:v>-4304.9279999999999</c:v>
                </c:pt>
                <c:pt idx="122">
                  <c:v>-4186.4519999999975</c:v>
                </c:pt>
                <c:pt idx="123">
                  <c:v>-3207.9760000000024</c:v>
                </c:pt>
                <c:pt idx="124">
                  <c:v>-4999.5</c:v>
                </c:pt>
                <c:pt idx="125">
                  <c:v>-3341.0229999999974</c:v>
                </c:pt>
                <c:pt idx="126">
                  <c:v>-2082.5480000000025</c:v>
                </c:pt>
                <c:pt idx="127">
                  <c:v>-2384.0699999999997</c:v>
                </c:pt>
                <c:pt idx="128">
                  <c:v>-725.5969999999943</c:v>
                </c:pt>
                <c:pt idx="129">
                  <c:v>-297.12000000000262</c:v>
                </c:pt>
                <c:pt idx="130">
                  <c:v>-238.64600000000064</c:v>
                </c:pt>
                <c:pt idx="131">
                  <c:v>-1620.1699999999983</c:v>
                </c:pt>
                <c:pt idx="132">
                  <c:v>-2341.6900000000023</c:v>
                </c:pt>
                <c:pt idx="133">
                  <c:v>-2793.2139999999999</c:v>
                </c:pt>
                <c:pt idx="134">
                  <c:v>-2534.7390000000014</c:v>
                </c:pt>
                <c:pt idx="135">
                  <c:v>-696.26600000000326</c:v>
                </c:pt>
                <c:pt idx="136">
                  <c:v>-2627.788999999997</c:v>
                </c:pt>
                <c:pt idx="137">
                  <c:v>-2299.3099999999977</c:v>
                </c:pt>
                <c:pt idx="138">
                  <c:v>9.1639999999970314</c:v>
                </c:pt>
                <c:pt idx="139">
                  <c:v>2337.6390000000029</c:v>
                </c:pt>
                <c:pt idx="140">
                  <c:v>1416.1180000000022</c:v>
                </c:pt>
                <c:pt idx="141">
                  <c:v>684.59100000000035</c:v>
                </c:pt>
                <c:pt idx="142">
                  <c:v>1493.0699999999997</c:v>
                </c:pt>
                <c:pt idx="143">
                  <c:v>1431.5450000000055</c:v>
                </c:pt>
                <c:pt idx="144">
                  <c:v>2770.0179999999964</c:v>
                </c:pt>
                <c:pt idx="145">
                  <c:v>2598.497000000003</c:v>
                </c:pt>
                <c:pt idx="146">
                  <c:v>2456.971000000005</c:v>
                </c:pt>
                <c:pt idx="147">
                  <c:v>4565.448000000004</c:v>
                </c:pt>
                <c:pt idx="148">
                  <c:v>2383.9249999999956</c:v>
                </c:pt>
                <c:pt idx="149">
                  <c:v>1542.4020000000019</c:v>
                </c:pt>
                <c:pt idx="150">
                  <c:v>1500.8780000000042</c:v>
                </c:pt>
                <c:pt idx="151">
                  <c:v>3279.3539999999994</c:v>
                </c:pt>
                <c:pt idx="152">
                  <c:v>4517.8280000000013</c:v>
                </c:pt>
                <c:pt idx="153">
                  <c:v>5026.3040000000037</c:v>
                </c:pt>
                <c:pt idx="154">
                  <c:v>4744.7819999999992</c:v>
                </c:pt>
                <c:pt idx="155">
                  <c:v>4673.2550000000047</c:v>
                </c:pt>
                <c:pt idx="156">
                  <c:v>4881.731000000007</c:v>
                </c:pt>
                <c:pt idx="157">
                  <c:v>4160.2069999999949</c:v>
                </c:pt>
                <c:pt idx="158">
                  <c:v>5158.6840000000011</c:v>
                </c:pt>
                <c:pt idx="159">
                  <c:v>5297.1600000000035</c:v>
                </c:pt>
                <c:pt idx="160">
                  <c:v>5465.635000000002</c:v>
                </c:pt>
                <c:pt idx="161">
                  <c:v>3784.112000000001</c:v>
                </c:pt>
                <c:pt idx="162">
                  <c:v>3302.5889999999999</c:v>
                </c:pt>
                <c:pt idx="163">
                  <c:v>3961.0659999999989</c:v>
                </c:pt>
                <c:pt idx="164">
                  <c:v>3399.5409999999974</c:v>
                </c:pt>
                <c:pt idx="165">
                  <c:v>2288.0180000000037</c:v>
                </c:pt>
                <c:pt idx="166">
                  <c:v>186.49199999999837</c:v>
                </c:pt>
                <c:pt idx="167">
                  <c:v>44.970000000001164</c:v>
                </c:pt>
                <c:pt idx="168">
                  <c:v>-176.55399999999645</c:v>
                </c:pt>
                <c:pt idx="169">
                  <c:v>-1838.0810000000056</c:v>
                </c:pt>
                <c:pt idx="170">
                  <c:v>-1659.6039999999994</c:v>
                </c:pt>
                <c:pt idx="171">
                  <c:v>-1121.1259999999966</c:v>
                </c:pt>
                <c:pt idx="172">
                  <c:v>-2582.6520000000019</c:v>
                </c:pt>
                <c:pt idx="173">
                  <c:v>-2494.1750000000029</c:v>
                </c:pt>
                <c:pt idx="174">
                  <c:v>-2465.6990000000005</c:v>
                </c:pt>
                <c:pt idx="175">
                  <c:v>-2747.2249999999985</c:v>
                </c:pt>
                <c:pt idx="176">
                  <c:v>-2028.747000000003</c:v>
                </c:pt>
                <c:pt idx="177">
                  <c:v>-2210.2699999999968</c:v>
                </c:pt>
                <c:pt idx="178">
                  <c:v>-1621.7969999999987</c:v>
                </c:pt>
                <c:pt idx="179">
                  <c:v>-1733.3210000000036</c:v>
                </c:pt>
                <c:pt idx="180">
                  <c:v>-3004.8439999999973</c:v>
                </c:pt>
                <c:pt idx="181">
                  <c:v>-2136.3680000000022</c:v>
                </c:pt>
                <c:pt idx="182">
                  <c:v>-5067.8919999999998</c:v>
                </c:pt>
                <c:pt idx="183">
                  <c:v>-5119.413999999997</c:v>
                </c:pt>
                <c:pt idx="184">
                  <c:v>-6240.9400000000023</c:v>
                </c:pt>
                <c:pt idx="185">
                  <c:v>-6092.4650000000001</c:v>
                </c:pt>
                <c:pt idx="186">
                  <c:v>-4673.9859999999971</c:v>
                </c:pt>
                <c:pt idx="187">
                  <c:v>-5725.512999999999</c:v>
                </c:pt>
                <c:pt idx="188">
                  <c:v>-5337.0360000000001</c:v>
                </c:pt>
                <c:pt idx="189">
                  <c:v>-4798.5579999999973</c:v>
                </c:pt>
                <c:pt idx="190">
                  <c:v>-3020.0829999999987</c:v>
                </c:pt>
                <c:pt idx="191">
                  <c:v>-2611.6100000000006</c:v>
                </c:pt>
                <c:pt idx="192">
                  <c:v>-543.13300000000163</c:v>
                </c:pt>
                <c:pt idx="193">
                  <c:v>-854.65800000000309</c:v>
                </c:pt>
                <c:pt idx="194">
                  <c:v>913.81999999999971</c:v>
                </c:pt>
                <c:pt idx="195">
                  <c:v>812.29400000000169</c:v>
                </c:pt>
                <c:pt idx="196">
                  <c:v>160.77399999999761</c:v>
                </c:pt>
                <c:pt idx="197">
                  <c:v>1369.25</c:v>
                </c:pt>
                <c:pt idx="198">
                  <c:v>2327.7260000000024</c:v>
                </c:pt>
                <c:pt idx="199">
                  <c:v>3656.1999999999971</c:v>
                </c:pt>
                <c:pt idx="200">
                  <c:v>3874.6749999999956</c:v>
                </c:pt>
                <c:pt idx="201">
                  <c:v>3553.1520000000019</c:v>
                </c:pt>
                <c:pt idx="202">
                  <c:v>2861.6259999999966</c:v>
                </c:pt>
                <c:pt idx="203">
                  <c:v>2830.1049999999959</c:v>
                </c:pt>
                <c:pt idx="204">
                  <c:v>2738.5809999999983</c:v>
                </c:pt>
                <c:pt idx="205">
                  <c:v>2537.0579999999973</c:v>
                </c:pt>
                <c:pt idx="206">
                  <c:v>3155.5329999999958</c:v>
                </c:pt>
                <c:pt idx="207">
                  <c:v>3884.010000000002</c:v>
                </c:pt>
                <c:pt idx="208">
                  <c:v>2642.4849999999933</c:v>
                </c:pt>
                <c:pt idx="209">
                  <c:v>730.95799999999872</c:v>
                </c:pt>
                <c:pt idx="210">
                  <c:v>3179.4360000000015</c:v>
                </c:pt>
                <c:pt idx="211">
                  <c:v>1657.9119999999966</c:v>
                </c:pt>
                <c:pt idx="212">
                  <c:v>3286.3870000000024</c:v>
                </c:pt>
                <c:pt idx="213">
                  <c:v>3684.864999999998</c:v>
                </c:pt>
                <c:pt idx="214">
                  <c:v>4773.3379999999961</c:v>
                </c:pt>
                <c:pt idx="215">
                  <c:v>5631.8159999999989</c:v>
                </c:pt>
                <c:pt idx="216">
                  <c:v>6490.2929999999978</c:v>
                </c:pt>
                <c:pt idx="217">
                  <c:v>6198.768999999993</c:v>
                </c:pt>
                <c:pt idx="218">
                  <c:v>6717.2430000000022</c:v>
                </c:pt>
                <c:pt idx="219">
                  <c:v>5695.7190000000046</c:v>
                </c:pt>
                <c:pt idx="220">
                  <c:v>4744.1959999999963</c:v>
                </c:pt>
                <c:pt idx="221">
                  <c:v>4792.6719999999987</c:v>
                </c:pt>
                <c:pt idx="222">
                  <c:v>3931.148000000001</c:v>
                </c:pt>
                <c:pt idx="223">
                  <c:v>3829.6229999999996</c:v>
                </c:pt>
                <c:pt idx="224">
                  <c:v>3138.1009999999951</c:v>
                </c:pt>
                <c:pt idx="225">
                  <c:v>3126.5760000000009</c:v>
                </c:pt>
                <c:pt idx="226">
                  <c:v>2375.0529999999926</c:v>
                </c:pt>
                <c:pt idx="227">
                  <c:v>413.52700000000186</c:v>
                </c:pt>
                <c:pt idx="228">
                  <c:v>172.00600000000122</c:v>
                </c:pt>
                <c:pt idx="229">
                  <c:v>-19.520000000004075</c:v>
                </c:pt>
                <c:pt idx="230">
                  <c:v>-931.04299999999785</c:v>
                </c:pt>
                <c:pt idx="231">
                  <c:v>-452.56599999999889</c:v>
                </c:pt>
                <c:pt idx="232">
                  <c:v>-1544.0930000000008</c:v>
                </c:pt>
                <c:pt idx="233">
                  <c:v>-2685.6160000000018</c:v>
                </c:pt>
                <c:pt idx="234">
                  <c:v>-2607.140999999996</c:v>
                </c:pt>
                <c:pt idx="235">
                  <c:v>-4228.6630000000077</c:v>
                </c:pt>
                <c:pt idx="236">
                  <c:v>-2990.1880000000019</c:v>
                </c:pt>
                <c:pt idx="237">
                  <c:v>-2261.7119999999995</c:v>
                </c:pt>
                <c:pt idx="238">
                  <c:v>-5443.2350000000079</c:v>
                </c:pt>
                <c:pt idx="239">
                  <c:v>-5834.7609999999986</c:v>
                </c:pt>
                <c:pt idx="240">
                  <c:v>-6666.2819999999992</c:v>
                </c:pt>
                <c:pt idx="241">
                  <c:v>-6607.8080000000045</c:v>
                </c:pt>
                <c:pt idx="242">
                  <c:v>-6709.3329999999987</c:v>
                </c:pt>
                <c:pt idx="243">
                  <c:v>-5260.8559999999998</c:v>
                </c:pt>
                <c:pt idx="244">
                  <c:v>-3942.3790000000081</c:v>
                </c:pt>
                <c:pt idx="245">
                  <c:v>-4953.9040000000023</c:v>
                </c:pt>
                <c:pt idx="246">
                  <c:v>-2475.4279999999999</c:v>
                </c:pt>
                <c:pt idx="247">
                  <c:v>-996.95100000000821</c:v>
                </c:pt>
                <c:pt idx="248">
                  <c:v>-1548.4780000000028</c:v>
                </c:pt>
                <c:pt idx="249">
                  <c:v>-1600</c:v>
                </c:pt>
                <c:pt idx="250">
                  <c:v>-1811.525999999998</c:v>
                </c:pt>
                <c:pt idx="251">
                  <c:v>-863.0480000000025</c:v>
                </c:pt>
                <c:pt idx="252">
                  <c:v>35.425999999999476</c:v>
                </c:pt>
                <c:pt idx="253">
                  <c:v>1543.9060000000027</c:v>
                </c:pt>
                <c:pt idx="254">
                  <c:v>2082.3799999999974</c:v>
                </c:pt>
                <c:pt idx="255">
                  <c:v>3070.8539999999994</c:v>
                </c:pt>
                <c:pt idx="256">
                  <c:v>2919.3340000000026</c:v>
                </c:pt>
                <c:pt idx="257">
                  <c:v>1537.8089999999938</c:v>
                </c:pt>
                <c:pt idx="258">
                  <c:v>1806.2830000000031</c:v>
                </c:pt>
                <c:pt idx="259">
                  <c:v>3064.7580000000016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2-4845-A33C-6F07D344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8736"/>
        <c:axId val="845284144"/>
      </c:scatterChart>
      <c:valAx>
        <c:axId val="13604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Weeks since 2017-01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284144"/>
        <c:crosses val="autoZero"/>
        <c:crossBetween val="midCat"/>
      </c:valAx>
      <c:valAx>
        <c:axId val="8452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Deviation from Linear Trend Line (Units of Product 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04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Historical Demand for Product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'Sinusodial Curve Analysis'!$I$2:$I$261</c:f>
              <c:numCache>
                <c:formatCode>0</c:formatCode>
                <c:ptCount val="260"/>
                <c:pt idx="0">
                  <c:v>24823.577319931694</c:v>
                </c:pt>
                <c:pt idx="1">
                  <c:v>25119.229958694734</c:v>
                </c:pt>
                <c:pt idx="2">
                  <c:v>25473.17631797897</c:v>
                </c:pt>
                <c:pt idx="3">
                  <c:v>25882.26156741102</c:v>
                </c:pt>
                <c:pt idx="4">
                  <c:v>26342.774085977446</c:v>
                </c:pt>
                <c:pt idx="5">
                  <c:v>26850.482941847717</c:v>
                </c:pt>
                <c:pt idx="6">
                  <c:v>27400.680616180096</c:v>
                </c:pt>
                <c:pt idx="7">
                  <c:v>27988.230539487056</c:v>
                </c:pt>
                <c:pt idx="8">
                  <c:v>28607.618960539508</c:v>
                </c:pt>
                <c:pt idx="9">
                  <c:v>29253.010624039445</c:v>
                </c:pt>
                <c:pt idx="10">
                  <c:v>29918.307694829749</c:v>
                </c:pt>
                <c:pt idx="11">
                  <c:v>30597.211333626547</c:v>
                </c:pt>
                <c:pt idx="12">
                  <c:v>31283.285302484332</c:v>
                </c:pt>
                <c:pt idx="13">
                  <c:v>31970.020957708173</c:v>
                </c:pt>
                <c:pt idx="14">
                  <c:v>32650.902973916687</c:v>
                </c:pt>
                <c:pt idx="15">
                  <c:v>33319.47513557646</c:v>
                </c:pt>
                <c:pt idx="16">
                  <c:v>33969.405531647237</c:v>
                </c:pt>
                <c:pt idx="17">
                  <c:v>34594.550495004558</c:v>
                </c:pt>
                <c:pt idx="18">
                  <c:v>35189.016640981725</c:v>
                </c:pt>
                <c:pt idx="19">
                  <c:v>35747.220378568018</c:v>
                </c:pt>
                <c:pt idx="20">
                  <c:v>36263.944293321074</c:v>
                </c:pt>
                <c:pt idx="21">
                  <c:v>36734.389832640743</c:v>
                </c:pt>
                <c:pt idx="22">
                  <c:v>37154.225761390269</c:v>
                </c:pt>
                <c:pt idx="23">
                  <c:v>37519.631898561594</c:v>
                </c:pt>
                <c:pt idx="24">
                  <c:v>37827.337693333437</c:v>
                </c:pt>
                <c:pt idx="25">
                  <c:v>38074.655250982425</c:v>
                </c:pt>
                <c:pt idx="26">
                  <c:v>38259.506475152702</c:v>
                </c:pt>
                <c:pt idx="27">
                  <c:v>38380.444052402352</c:v>
                </c:pt>
                <c:pt idx="28">
                  <c:v>38436.666067125407</c:v>
                </c:pt>
                <c:pt idx="29">
                  <c:v>38428.024099268383</c:v>
                </c:pt>
                <c:pt idx="30">
                  <c:v>38355.024723070921</c:v>
                </c:pt>
                <c:pt idx="31">
                  <c:v>38218.824391696355</c:v>
                </c:pt>
                <c:pt idx="32">
                  <c:v>38021.217759406936</c:v>
                </c:pt>
                <c:pt idx="33">
                  <c:v>37764.619559206003</c:v>
                </c:pt>
                <c:pt idx="34">
                  <c:v>37452.040218946204</c:v>
                </c:pt>
                <c:pt idx="35">
                  <c:v>37087.055462131197</c:v>
                </c:pt>
                <c:pt idx="36">
                  <c:v>36673.770200381201</c:v>
                </c:pt>
                <c:pt idx="37">
                  <c:v>36216.777082174878</c:v>
                </c:pt>
                <c:pt idx="38">
                  <c:v>35721.110116440934</c:v>
                </c:pt>
                <c:pt idx="39">
                  <c:v>35192.193839306936</c:v>
                </c:pt>
                <c:pt idx="40">
                  <c:v>34635.788537317756</c:v>
                </c:pt>
                <c:pt idx="41">
                  <c:v>34057.932080257655</c:v>
                </c:pt>
                <c:pt idx="42">
                  <c:v>33464.878950946244</c:v>
                </c:pt>
                <c:pt idx="43">
                  <c:v>32863.03708768342</c:v>
                </c:pt>
                <c:pt idx="44">
                  <c:v>32258.903177106044</c:v>
                </c:pt>
                <c:pt idx="45">
                  <c:v>31658.997050866892</c:v>
                </c:pt>
                <c:pt idx="46">
                  <c:v>31069.795848596099</c:v>
                </c:pt>
                <c:pt idx="47">
                  <c:v>30497.668611965128</c:v>
                </c:pt>
                <c:pt idx="48">
                  <c:v>29948.811970320279</c:v>
                </c:pt>
                <c:pt idx="49">
                  <c:v>29429.187567330027</c:v>
                </c:pt>
                <c:pt idx="50">
                  <c:v>28944.461860509717</c:v>
                </c:pt>
                <c:pt idx="51">
                  <c:v>28499.94890152599</c:v>
                </c:pt>
                <c:pt idx="52">
                  <c:v>28100.556675083601</c:v>
                </c:pt>
                <c:pt idx="53">
                  <c:v>27750.737538262503</c:v>
                </c:pt>
                <c:pt idx="54">
                  <c:v>27454.443260767279</c:v>
                </c:pt>
                <c:pt idx="55">
                  <c:v>27215.085120090891</c:v>
                </c:pt>
                <c:pt idx="56">
                  <c:v>27035.499454550409</c:v>
                </c:pt>
                <c:pt idx="57">
                  <c:v>26917.919022038986</c:v>
                </c:pt>
                <c:pt idx="58">
                  <c:v>26863.950453712532</c:v>
                </c:pt>
                <c:pt idx="59">
                  <c:v>26874.558030282835</c:v>
                </c:pt>
                <c:pt idx="60">
                  <c:v>26950.053944743675</c:v>
                </c:pt>
                <c:pt idx="61">
                  <c:v>27090.095149856606</c:v>
                </c:pt>
                <c:pt idx="62">
                  <c:v>27293.686822230306</c:v>
                </c:pt>
                <c:pt idx="63">
                  <c:v>27559.192408013372</c:v>
                </c:pt>
                <c:pt idx="64">
                  <c:v>27884.350148759568</c:v>
                </c:pt>
                <c:pt idx="65">
                  <c:v>28266.295920587789</c:v>
                </c:pt>
                <c:pt idx="66">
                  <c:v>28701.592156007704</c:v>
                </c:pt>
                <c:pt idx="67">
                  <c:v>29186.262556359583</c:v>
                </c:pt>
                <c:pt idx="68">
                  <c:v>29715.832244343081</c:v>
                </c:pt>
                <c:pt idx="69">
                  <c:v>30285.372951176229</c:v>
                </c:pt>
                <c:pt idx="70">
                  <c:v>30889.552782086248</c:v>
                </c:pt>
                <c:pt idx="71">
                  <c:v>31522.690057601878</c:v>
                </c:pt>
                <c:pt idx="72">
                  <c:v>32178.81068695967</c:v>
                </c:pt>
                <c:pt idx="73">
                  <c:v>32851.708494269675</c:v>
                </c:pt>
                <c:pt idx="74">
                  <c:v>33535.007888268789</c:v>
                </c:pt>
                <c:pt idx="75">
                  <c:v>34222.228242824742</c:v>
                </c:pt>
                <c:pt idx="76">
                  <c:v>34906.849338078762</c:v>
                </c:pt>
                <c:pt idx="77">
                  <c:v>35582.377201404241</c:v>
                </c:pt>
                <c:pt idx="78">
                  <c:v>36242.409683321726</c:v>
                </c:pt>
                <c:pt idx="79">
                  <c:v>36880.701106186963</c:v>
                </c:pt>
                <c:pt idx="80">
                  <c:v>37491.225332831644</c:v>
                </c:pt>
                <c:pt idx="81">
                  <c:v>38068.236618291841</c:v>
                </c:pt>
                <c:pt idx="82">
                  <c:v>38606.327630145504</c:v>
                </c:pt>
                <c:pt idx="83">
                  <c:v>39100.484051571657</c:v>
                </c:pt>
                <c:pt idx="84">
                  <c:v>39546.135215751296</c:v>
                </c:pt>
                <c:pt idx="85">
                  <c:v>39939.200260305763</c:v>
                </c:pt>
                <c:pt idx="86">
                  <c:v>40276.129335706384</c:v>
                </c:pt>
                <c:pt idx="87">
                  <c:v>40553.939451534483</c:v>
                </c:pt>
                <c:pt idx="88">
                  <c:v>40770.244598617326</c:v>
                </c:pt>
                <c:pt idx="89">
                  <c:v>40923.279842867698</c:v>
                </c:pt>
                <c:pt idx="90">
                  <c:v>41011.919147528359</c:v>
                </c:pt>
                <c:pt idx="91">
                  <c:v>41035.686743853003</c:v>
                </c:pt>
                <c:pt idx="92">
                  <c:v>40994.761935402908</c:v>
                </c:pt>
                <c:pt idx="93">
                  <c:v>40889.97728744561</c:v>
                </c:pt>
                <c:pt idx="94">
                  <c:v>40722.810219739164</c:v>
                </c:pt>
                <c:pt idx="95">
                  <c:v>40495.368087597592</c:v>
                </c:pt>
                <c:pt idx="96">
                  <c:v>40210.366901888439</c:v>
                </c:pt>
                <c:pt idx="97">
                  <c:v>39871.103902847382</c:v>
                </c:pt>
                <c:pt idx="98">
                  <c:v>39481.424264658213</c:v>
                </c:pt>
                <c:pt idx="99">
                  <c:v>39045.682267014556</c:v>
                </c:pt>
                <c:pt idx="100">
                  <c:v>38568.697325751433</c:v>
                </c:pt>
                <c:pt idx="101">
                  <c:v>38055.705326547817</c:v>
                </c:pt>
                <c:pt idx="102">
                  <c:v>37512.305753130837</c:v>
                </c:pt>
                <c:pt idx="103">
                  <c:v>36944.405143879354</c:v>
                </c:pt>
                <c:pt idx="104">
                  <c:v>36358.157447799931</c:v>
                </c:pt>
                <c:pt idx="105">
                  <c:v>35759.901882158832</c:v>
                </c:pt>
                <c:pt idx="106">
                  <c:v>35156.098919281299</c:v>
                </c:pt>
                <c:pt idx="107">
                  <c:v>34553.265048921516</c:v>
                </c:pt>
                <c:pt idx="108">
                  <c:v>33957.906974970298</c:v>
                </c:pt>
                <c:pt idx="109">
                  <c:v>33376.455910980221</c:v>
                </c:pt>
                <c:pt idx="110">
                  <c:v>32815.20263798962</c:v>
                </c:pt>
                <c:pt idx="111">
                  <c:v>32280.233980429261</c:v>
                </c:pt>
                <c:pt idx="112">
                  <c:v>31777.371341576003</c:v>
                </c:pt>
                <c:pt idx="113">
                  <c:v>31312.111919220191</c:v>
                </c:pt>
                <c:pt idx="114">
                  <c:v>30889.573195149114</c:v>
                </c:pt>
                <c:pt idx="115">
                  <c:v>30514.441258989638</c:v>
                </c:pt>
                <c:pt idx="116">
                  <c:v>30190.923488234395</c:v>
                </c:pt>
                <c:pt idx="117">
                  <c:v>29922.706062286707</c:v>
                </c:pt>
                <c:pt idx="118">
                  <c:v>29712.916739546163</c:v>
                </c:pt>
                <c:pt idx="119">
                  <c:v>29564.093273410541</c:v>
                </c:pt>
                <c:pt idx="120">
                  <c:v>29478.157786128198</c:v>
                </c:pt>
                <c:pt idx="121">
                  <c:v>29456.397359272836</c:v>
                </c:pt>
                <c:pt idx="122">
                  <c:v>29499.451036837549</c:v>
                </c:pt>
                <c:pt idx="123">
                  <c:v>29607.303372190243</c:v>
                </c:pt>
                <c:pt idx="124">
                  <c:v>29779.284584053195</c:v>
                </c:pt>
                <c:pt idx="125">
                  <c:v>30014.07731993169</c:v>
                </c:pt>
                <c:pt idx="126">
                  <c:v>30309.729958694737</c:v>
                </c:pt>
                <c:pt idx="127">
                  <c:v>30663.67631797897</c:v>
                </c:pt>
                <c:pt idx="128">
                  <c:v>31072.76156741102</c:v>
                </c:pt>
                <c:pt idx="129">
                  <c:v>31533.274085977449</c:v>
                </c:pt>
                <c:pt idx="130">
                  <c:v>32040.98294184772</c:v>
                </c:pt>
                <c:pt idx="131">
                  <c:v>32591.180616180092</c:v>
                </c:pt>
                <c:pt idx="132">
                  <c:v>33178.730539487064</c:v>
                </c:pt>
                <c:pt idx="133">
                  <c:v>33798.118960539512</c:v>
                </c:pt>
                <c:pt idx="134">
                  <c:v>34443.510624039445</c:v>
                </c:pt>
                <c:pt idx="135">
                  <c:v>35108.807694829753</c:v>
                </c:pt>
                <c:pt idx="136">
                  <c:v>35787.711333626554</c:v>
                </c:pt>
                <c:pt idx="137">
                  <c:v>36473.785302484328</c:v>
                </c:pt>
                <c:pt idx="138">
                  <c:v>37160.520957708184</c:v>
                </c:pt>
                <c:pt idx="139">
                  <c:v>37841.402973916687</c:v>
                </c:pt>
                <c:pt idx="140">
                  <c:v>38509.97513557646</c:v>
                </c:pt>
                <c:pt idx="141">
                  <c:v>39159.905531647237</c:v>
                </c:pt>
                <c:pt idx="142">
                  <c:v>39785.050495004558</c:v>
                </c:pt>
                <c:pt idx="143">
                  <c:v>40379.516640981718</c:v>
                </c:pt>
                <c:pt idx="144">
                  <c:v>40937.720378568025</c:v>
                </c:pt>
                <c:pt idx="145">
                  <c:v>41454.444293321074</c:v>
                </c:pt>
                <c:pt idx="146">
                  <c:v>41924.889832640751</c:v>
                </c:pt>
                <c:pt idx="147">
                  <c:v>42344.725761390262</c:v>
                </c:pt>
                <c:pt idx="148">
                  <c:v>42710.131898561594</c:v>
                </c:pt>
                <c:pt idx="149">
                  <c:v>43017.837693333444</c:v>
                </c:pt>
                <c:pt idx="150">
                  <c:v>43265.155250982425</c:v>
                </c:pt>
                <c:pt idx="151">
                  <c:v>43450.006475152702</c:v>
                </c:pt>
                <c:pt idx="152">
                  <c:v>43570.944052402352</c:v>
                </c:pt>
                <c:pt idx="153">
                  <c:v>43627.166067125407</c:v>
                </c:pt>
                <c:pt idx="154">
                  <c:v>43618.524099268383</c:v>
                </c:pt>
                <c:pt idx="155">
                  <c:v>43545.524723070921</c:v>
                </c:pt>
                <c:pt idx="156">
                  <c:v>43409.324391696355</c:v>
                </c:pt>
                <c:pt idx="157">
                  <c:v>43211.717759406929</c:v>
                </c:pt>
                <c:pt idx="158">
                  <c:v>42955.119559206003</c:v>
                </c:pt>
                <c:pt idx="159">
                  <c:v>42642.540218946197</c:v>
                </c:pt>
                <c:pt idx="160">
                  <c:v>42277.555462131189</c:v>
                </c:pt>
                <c:pt idx="161">
                  <c:v>41864.270200381208</c:v>
                </c:pt>
                <c:pt idx="162">
                  <c:v>41407.277082174878</c:v>
                </c:pt>
                <c:pt idx="163">
                  <c:v>40911.610116440927</c:v>
                </c:pt>
                <c:pt idx="164">
                  <c:v>40382.693839306929</c:v>
                </c:pt>
                <c:pt idx="165">
                  <c:v>39826.288537317763</c:v>
                </c:pt>
                <c:pt idx="166">
                  <c:v>39248.432080257662</c:v>
                </c:pt>
                <c:pt idx="167">
                  <c:v>38655.378950946237</c:v>
                </c:pt>
                <c:pt idx="168">
                  <c:v>38053.537087683413</c:v>
                </c:pt>
                <c:pt idx="169">
                  <c:v>37449.403177106054</c:v>
                </c:pt>
                <c:pt idx="170">
                  <c:v>36849.497050866892</c:v>
                </c:pt>
                <c:pt idx="171">
                  <c:v>36260.295848596092</c:v>
                </c:pt>
                <c:pt idx="172">
                  <c:v>35688.16861196512</c:v>
                </c:pt>
                <c:pt idx="173">
                  <c:v>35139.311970320268</c:v>
                </c:pt>
                <c:pt idx="174">
                  <c:v>34619.687567330031</c:v>
                </c:pt>
                <c:pt idx="175">
                  <c:v>34134.961860509713</c:v>
                </c:pt>
                <c:pt idx="176">
                  <c:v>33690.448901525982</c:v>
                </c:pt>
                <c:pt idx="177">
                  <c:v>33291.056675083593</c:v>
                </c:pt>
                <c:pt idx="178">
                  <c:v>32941.23753826251</c:v>
                </c:pt>
                <c:pt idx="179">
                  <c:v>32644.943260767279</c:v>
                </c:pt>
                <c:pt idx="180">
                  <c:v>32405.585120090887</c:v>
                </c:pt>
                <c:pt idx="181">
                  <c:v>32225.999454550405</c:v>
                </c:pt>
                <c:pt idx="182">
                  <c:v>32108.419022038986</c:v>
                </c:pt>
                <c:pt idx="183">
                  <c:v>32054.450453712532</c:v>
                </c:pt>
                <c:pt idx="184">
                  <c:v>32065.058030282835</c:v>
                </c:pt>
                <c:pt idx="185">
                  <c:v>32140.553944743675</c:v>
                </c:pt>
                <c:pt idx="186">
                  <c:v>32280.595149856603</c:v>
                </c:pt>
                <c:pt idx="187">
                  <c:v>32484.186822230306</c:v>
                </c:pt>
                <c:pt idx="188">
                  <c:v>32749.692408013372</c:v>
                </c:pt>
                <c:pt idx="189">
                  <c:v>33074.850148759571</c:v>
                </c:pt>
                <c:pt idx="190">
                  <c:v>33456.795920587785</c:v>
                </c:pt>
                <c:pt idx="191">
                  <c:v>33892.092156007704</c:v>
                </c:pt>
                <c:pt idx="192">
                  <c:v>34376.762556359587</c:v>
                </c:pt>
                <c:pt idx="193">
                  <c:v>34906.332244343088</c:v>
                </c:pt>
                <c:pt idx="194">
                  <c:v>35475.872951176236</c:v>
                </c:pt>
                <c:pt idx="195">
                  <c:v>36080.052782086248</c:v>
                </c:pt>
                <c:pt idx="196">
                  <c:v>36713.190057601882</c:v>
                </c:pt>
                <c:pt idx="197">
                  <c:v>37369.310686959674</c:v>
                </c:pt>
                <c:pt idx="198">
                  <c:v>38042.208494269689</c:v>
                </c:pt>
                <c:pt idx="199">
                  <c:v>38725.507888268781</c:v>
                </c:pt>
                <c:pt idx="200">
                  <c:v>39412.728242824734</c:v>
                </c:pt>
                <c:pt idx="201">
                  <c:v>40097.34933807877</c:v>
                </c:pt>
                <c:pt idx="202">
                  <c:v>40772.877201404255</c:v>
                </c:pt>
                <c:pt idx="203">
                  <c:v>41432.909683321712</c:v>
                </c:pt>
                <c:pt idx="204">
                  <c:v>42071.201106186963</c:v>
                </c:pt>
                <c:pt idx="205">
                  <c:v>42681.725332831651</c:v>
                </c:pt>
                <c:pt idx="206">
                  <c:v>43258.736618291849</c:v>
                </c:pt>
                <c:pt idx="207">
                  <c:v>43796.827630145497</c:v>
                </c:pt>
                <c:pt idx="208">
                  <c:v>44290.984051571657</c:v>
                </c:pt>
                <c:pt idx="209">
                  <c:v>44736.635215751303</c:v>
                </c:pt>
                <c:pt idx="210">
                  <c:v>45129.700260305763</c:v>
                </c:pt>
                <c:pt idx="211">
                  <c:v>45466.629335706377</c:v>
                </c:pt>
                <c:pt idx="212">
                  <c:v>45744.439451534483</c:v>
                </c:pt>
                <c:pt idx="213">
                  <c:v>45960.744598617326</c:v>
                </c:pt>
                <c:pt idx="214">
                  <c:v>46113.779842867698</c:v>
                </c:pt>
                <c:pt idx="215">
                  <c:v>46202.419147528359</c:v>
                </c:pt>
                <c:pt idx="216">
                  <c:v>46226.186743853003</c:v>
                </c:pt>
                <c:pt idx="217">
                  <c:v>46185.261935402916</c:v>
                </c:pt>
                <c:pt idx="218">
                  <c:v>46080.47728744561</c:v>
                </c:pt>
                <c:pt idx="219">
                  <c:v>45913.310219739164</c:v>
                </c:pt>
                <c:pt idx="220">
                  <c:v>45685.868087597592</c:v>
                </c:pt>
                <c:pt idx="221">
                  <c:v>45400.866901888447</c:v>
                </c:pt>
                <c:pt idx="222">
                  <c:v>45061.603902847375</c:v>
                </c:pt>
                <c:pt idx="223">
                  <c:v>44671.924264658206</c:v>
                </c:pt>
                <c:pt idx="224">
                  <c:v>44236.182267014563</c:v>
                </c:pt>
                <c:pt idx="225">
                  <c:v>43759.197325751433</c:v>
                </c:pt>
                <c:pt idx="226">
                  <c:v>43246.20532654781</c:v>
                </c:pt>
                <c:pt idx="227">
                  <c:v>42702.80575313083</c:v>
                </c:pt>
                <c:pt idx="228">
                  <c:v>42134.905143879354</c:v>
                </c:pt>
                <c:pt idx="229">
                  <c:v>41548.657447799938</c:v>
                </c:pt>
                <c:pt idx="230">
                  <c:v>40950.401882158825</c:v>
                </c:pt>
                <c:pt idx="231">
                  <c:v>40346.598919281292</c:v>
                </c:pt>
                <c:pt idx="232">
                  <c:v>39743.76504892153</c:v>
                </c:pt>
                <c:pt idx="233">
                  <c:v>39148.406974970305</c:v>
                </c:pt>
                <c:pt idx="234">
                  <c:v>38566.955910980221</c:v>
                </c:pt>
                <c:pt idx="235">
                  <c:v>38005.70263798962</c:v>
                </c:pt>
                <c:pt idx="236">
                  <c:v>37470.733980429257</c:v>
                </c:pt>
                <c:pt idx="237">
                  <c:v>36967.871341576007</c:v>
                </c:pt>
                <c:pt idx="238">
                  <c:v>36502.611919220202</c:v>
                </c:pt>
                <c:pt idx="239">
                  <c:v>36080.073195149111</c:v>
                </c:pt>
                <c:pt idx="240">
                  <c:v>35704.941258989631</c:v>
                </c:pt>
                <c:pt idx="241">
                  <c:v>35381.423488234403</c:v>
                </c:pt>
                <c:pt idx="242">
                  <c:v>35113.206062286707</c:v>
                </c:pt>
                <c:pt idx="243">
                  <c:v>34903.416739546163</c:v>
                </c:pt>
                <c:pt idx="244">
                  <c:v>34754.593273410544</c:v>
                </c:pt>
                <c:pt idx="245">
                  <c:v>34668.657786128198</c:v>
                </c:pt>
                <c:pt idx="246">
                  <c:v>34646.897359272836</c:v>
                </c:pt>
                <c:pt idx="247">
                  <c:v>34689.951036837556</c:v>
                </c:pt>
                <c:pt idx="248">
                  <c:v>34797.803372190247</c:v>
                </c:pt>
                <c:pt idx="249">
                  <c:v>34969.784584053195</c:v>
                </c:pt>
                <c:pt idx="250">
                  <c:v>35204.57731993169</c:v>
                </c:pt>
                <c:pt idx="251">
                  <c:v>35500.229958694741</c:v>
                </c:pt>
                <c:pt idx="252">
                  <c:v>35854.176317978978</c:v>
                </c:pt>
                <c:pt idx="253">
                  <c:v>36263.261567411013</c:v>
                </c:pt>
                <c:pt idx="254">
                  <c:v>36723.774085977449</c:v>
                </c:pt>
                <c:pt idx="255">
                  <c:v>37231.482941847717</c:v>
                </c:pt>
                <c:pt idx="256">
                  <c:v>37781.6806161801</c:v>
                </c:pt>
                <c:pt idx="257">
                  <c:v>38369.230539487071</c:v>
                </c:pt>
                <c:pt idx="258">
                  <c:v>38988.618960539505</c:v>
                </c:pt>
                <c:pt idx="259">
                  <c:v>39634.010624039445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D-4140-9449-5070A70A07E3}"/>
            </c:ext>
          </c:extLst>
        </c:ser>
        <c:ser>
          <c:idx val="0"/>
          <c:order val="1"/>
          <c:tx>
            <c:v>Historical Demand for Product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'Sinusodial Curve Analysis'!$C$2:$C$261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'Sinusodial Curve Analysis'!$E$2:$E$261</c:f>
              <c:numCache>
                <c:formatCode>0</c:formatCode>
                <c:ptCount val="260"/>
                <c:pt idx="0">
                  <c:v>29030.001</c:v>
                </c:pt>
                <c:pt idx="1">
                  <c:v>28930</c:v>
                </c:pt>
                <c:pt idx="2">
                  <c:v>28830</c:v>
                </c:pt>
                <c:pt idx="3">
                  <c:v>29020</c:v>
                </c:pt>
                <c:pt idx="4">
                  <c:v>27000</c:v>
                </c:pt>
                <c:pt idx="5">
                  <c:v>27480</c:v>
                </c:pt>
                <c:pt idx="6">
                  <c:v>29820</c:v>
                </c:pt>
                <c:pt idx="7">
                  <c:v>30059.999</c:v>
                </c:pt>
                <c:pt idx="8">
                  <c:v>32290.000999999997</c:v>
                </c:pt>
                <c:pt idx="9">
                  <c:v>28990</c:v>
                </c:pt>
                <c:pt idx="10">
                  <c:v>32430</c:v>
                </c:pt>
                <c:pt idx="11">
                  <c:v>33760</c:v>
                </c:pt>
                <c:pt idx="12">
                  <c:v>32700.001</c:v>
                </c:pt>
                <c:pt idx="13">
                  <c:v>33770</c:v>
                </c:pt>
                <c:pt idx="14">
                  <c:v>33760</c:v>
                </c:pt>
                <c:pt idx="15">
                  <c:v>33209.999000000003</c:v>
                </c:pt>
                <c:pt idx="16">
                  <c:v>34209.999000000003</c:v>
                </c:pt>
                <c:pt idx="17">
                  <c:v>35570</c:v>
                </c:pt>
                <c:pt idx="18">
                  <c:v>32500</c:v>
                </c:pt>
                <c:pt idx="19">
                  <c:v>36450.001000000004</c:v>
                </c:pt>
                <c:pt idx="20">
                  <c:v>36600</c:v>
                </c:pt>
                <c:pt idx="21">
                  <c:v>36200.001000000004</c:v>
                </c:pt>
                <c:pt idx="22">
                  <c:v>39540.000999999997</c:v>
                </c:pt>
                <c:pt idx="23">
                  <c:v>38059.998999999996</c:v>
                </c:pt>
                <c:pt idx="24">
                  <c:v>37559.998999999996</c:v>
                </c:pt>
                <c:pt idx="25">
                  <c:v>35860.000999999997</c:v>
                </c:pt>
                <c:pt idx="26">
                  <c:v>36200.001000000004</c:v>
                </c:pt>
                <c:pt idx="27">
                  <c:v>37830</c:v>
                </c:pt>
                <c:pt idx="28">
                  <c:v>37009.998</c:v>
                </c:pt>
                <c:pt idx="29">
                  <c:v>38889.999000000003</c:v>
                </c:pt>
                <c:pt idx="30">
                  <c:v>35730</c:v>
                </c:pt>
                <c:pt idx="31">
                  <c:v>33500</c:v>
                </c:pt>
                <c:pt idx="32">
                  <c:v>34660</c:v>
                </c:pt>
                <c:pt idx="33">
                  <c:v>35240.002</c:v>
                </c:pt>
                <c:pt idx="34">
                  <c:v>35469.999000000003</c:v>
                </c:pt>
                <c:pt idx="35">
                  <c:v>36860.000999999997</c:v>
                </c:pt>
                <c:pt idx="36">
                  <c:v>37139.999000000003</c:v>
                </c:pt>
                <c:pt idx="37">
                  <c:v>35510</c:v>
                </c:pt>
                <c:pt idx="38">
                  <c:v>34100</c:v>
                </c:pt>
                <c:pt idx="39">
                  <c:v>30200.001</c:v>
                </c:pt>
                <c:pt idx="40">
                  <c:v>33500</c:v>
                </c:pt>
                <c:pt idx="41">
                  <c:v>31370.001</c:v>
                </c:pt>
                <c:pt idx="42">
                  <c:v>31450.001</c:v>
                </c:pt>
                <c:pt idx="43">
                  <c:v>31129.999</c:v>
                </c:pt>
                <c:pt idx="44">
                  <c:v>31790.001</c:v>
                </c:pt>
                <c:pt idx="45">
                  <c:v>33719.999000000003</c:v>
                </c:pt>
                <c:pt idx="46">
                  <c:v>33900</c:v>
                </c:pt>
                <c:pt idx="47">
                  <c:v>33820</c:v>
                </c:pt>
                <c:pt idx="48">
                  <c:v>32000</c:v>
                </c:pt>
                <c:pt idx="49">
                  <c:v>32009.998000000003</c:v>
                </c:pt>
                <c:pt idx="50">
                  <c:v>31670</c:v>
                </c:pt>
                <c:pt idx="51">
                  <c:v>29900</c:v>
                </c:pt>
                <c:pt idx="52">
                  <c:v>29809.999</c:v>
                </c:pt>
                <c:pt idx="53">
                  <c:v>30240</c:v>
                </c:pt>
                <c:pt idx="54">
                  <c:v>29280.001</c:v>
                </c:pt>
                <c:pt idx="55">
                  <c:v>28120.001</c:v>
                </c:pt>
                <c:pt idx="56">
                  <c:v>28340</c:v>
                </c:pt>
                <c:pt idx="57">
                  <c:v>28629.999</c:v>
                </c:pt>
                <c:pt idx="58">
                  <c:v>27830</c:v>
                </c:pt>
                <c:pt idx="59">
                  <c:v>27920</c:v>
                </c:pt>
                <c:pt idx="60">
                  <c:v>28590</c:v>
                </c:pt>
                <c:pt idx="61">
                  <c:v>28840</c:v>
                </c:pt>
                <c:pt idx="62">
                  <c:v>28580</c:v>
                </c:pt>
                <c:pt idx="63">
                  <c:v>27490</c:v>
                </c:pt>
                <c:pt idx="64">
                  <c:v>28010</c:v>
                </c:pt>
                <c:pt idx="65">
                  <c:v>29240</c:v>
                </c:pt>
                <c:pt idx="66">
                  <c:v>29680</c:v>
                </c:pt>
                <c:pt idx="67">
                  <c:v>30690.001</c:v>
                </c:pt>
                <c:pt idx="68">
                  <c:v>29620.001</c:v>
                </c:pt>
                <c:pt idx="69">
                  <c:v>30379.999</c:v>
                </c:pt>
                <c:pt idx="70">
                  <c:v>29559.999</c:v>
                </c:pt>
                <c:pt idx="71">
                  <c:v>30450.001</c:v>
                </c:pt>
                <c:pt idx="72">
                  <c:v>30450.001</c:v>
                </c:pt>
                <c:pt idx="73">
                  <c:v>30219.999</c:v>
                </c:pt>
                <c:pt idx="74">
                  <c:v>30290.001</c:v>
                </c:pt>
                <c:pt idx="75">
                  <c:v>31080</c:v>
                </c:pt>
                <c:pt idx="76">
                  <c:v>31480</c:v>
                </c:pt>
                <c:pt idx="77">
                  <c:v>31610.001</c:v>
                </c:pt>
                <c:pt idx="78">
                  <c:v>31969.999</c:v>
                </c:pt>
                <c:pt idx="79">
                  <c:v>32599.998</c:v>
                </c:pt>
                <c:pt idx="80">
                  <c:v>32070</c:v>
                </c:pt>
                <c:pt idx="81">
                  <c:v>32250</c:v>
                </c:pt>
                <c:pt idx="82">
                  <c:v>32790.000999999997</c:v>
                </c:pt>
                <c:pt idx="83">
                  <c:v>32450.001</c:v>
                </c:pt>
                <c:pt idx="84">
                  <c:v>33439.999000000003</c:v>
                </c:pt>
                <c:pt idx="85">
                  <c:v>34290.000999999997</c:v>
                </c:pt>
                <c:pt idx="86">
                  <c:v>34590</c:v>
                </c:pt>
                <c:pt idx="87">
                  <c:v>34580.002</c:v>
                </c:pt>
                <c:pt idx="88">
                  <c:v>34650.002</c:v>
                </c:pt>
                <c:pt idx="89">
                  <c:v>35430</c:v>
                </c:pt>
                <c:pt idx="90">
                  <c:v>35950.001000000004</c:v>
                </c:pt>
                <c:pt idx="91">
                  <c:v>35970.001000000004</c:v>
                </c:pt>
                <c:pt idx="92">
                  <c:v>35910</c:v>
                </c:pt>
                <c:pt idx="93">
                  <c:v>36070</c:v>
                </c:pt>
                <c:pt idx="94">
                  <c:v>34869.999000000003</c:v>
                </c:pt>
                <c:pt idx="95">
                  <c:v>34180</c:v>
                </c:pt>
                <c:pt idx="96">
                  <c:v>37090</c:v>
                </c:pt>
                <c:pt idx="97">
                  <c:v>37959.999000000003</c:v>
                </c:pt>
                <c:pt idx="98">
                  <c:v>39330.002</c:v>
                </c:pt>
                <c:pt idx="99">
                  <c:v>38009.998</c:v>
                </c:pt>
                <c:pt idx="100">
                  <c:v>39369.999000000003</c:v>
                </c:pt>
                <c:pt idx="101">
                  <c:v>39560.000999999997</c:v>
                </c:pt>
                <c:pt idx="102">
                  <c:v>39369.999000000003</c:v>
                </c:pt>
                <c:pt idx="103">
                  <c:v>39669.998</c:v>
                </c:pt>
                <c:pt idx="104">
                  <c:v>40959.999000000003</c:v>
                </c:pt>
                <c:pt idx="105">
                  <c:v>36880.000999999997</c:v>
                </c:pt>
                <c:pt idx="106">
                  <c:v>37669.998</c:v>
                </c:pt>
                <c:pt idx="107">
                  <c:v>35310.000999999997</c:v>
                </c:pt>
                <c:pt idx="108">
                  <c:v>34799.998999999996</c:v>
                </c:pt>
                <c:pt idx="109">
                  <c:v>35209.999000000003</c:v>
                </c:pt>
                <c:pt idx="110">
                  <c:v>36029.998999999996</c:v>
                </c:pt>
                <c:pt idx="111">
                  <c:v>35020</c:v>
                </c:pt>
                <c:pt idx="112">
                  <c:v>34200.001000000004</c:v>
                </c:pt>
                <c:pt idx="113">
                  <c:v>33880.000999999997</c:v>
                </c:pt>
                <c:pt idx="114">
                  <c:v>34110.000999999997</c:v>
                </c:pt>
                <c:pt idx="115">
                  <c:v>31410</c:v>
                </c:pt>
                <c:pt idx="116">
                  <c:v>31280.001</c:v>
                </c:pt>
                <c:pt idx="117">
                  <c:v>30320</c:v>
                </c:pt>
                <c:pt idx="118">
                  <c:v>29020</c:v>
                </c:pt>
                <c:pt idx="119">
                  <c:v>30889.999</c:v>
                </c:pt>
                <c:pt idx="120">
                  <c:v>31930</c:v>
                </c:pt>
                <c:pt idx="121">
                  <c:v>31570</c:v>
                </c:pt>
                <c:pt idx="122">
                  <c:v>31730</c:v>
                </c:pt>
                <c:pt idx="123">
                  <c:v>32750</c:v>
                </c:pt>
                <c:pt idx="124">
                  <c:v>31000</c:v>
                </c:pt>
                <c:pt idx="125">
                  <c:v>32700.001</c:v>
                </c:pt>
                <c:pt idx="126">
                  <c:v>34000</c:v>
                </c:pt>
                <c:pt idx="127">
                  <c:v>33740.002</c:v>
                </c:pt>
                <c:pt idx="128">
                  <c:v>35439.999000000003</c:v>
                </c:pt>
                <c:pt idx="129">
                  <c:v>35910</c:v>
                </c:pt>
                <c:pt idx="130">
                  <c:v>36009.998</c:v>
                </c:pt>
                <c:pt idx="131">
                  <c:v>34669.998</c:v>
                </c:pt>
                <c:pt idx="132">
                  <c:v>33990.002</c:v>
                </c:pt>
                <c:pt idx="133">
                  <c:v>33580.002</c:v>
                </c:pt>
                <c:pt idx="134">
                  <c:v>33880.000999999997</c:v>
                </c:pt>
                <c:pt idx="135">
                  <c:v>35759.998</c:v>
                </c:pt>
                <c:pt idx="136">
                  <c:v>33869.999000000003</c:v>
                </c:pt>
                <c:pt idx="137">
                  <c:v>34240.002</c:v>
                </c:pt>
                <c:pt idx="138">
                  <c:v>36590</c:v>
                </c:pt>
                <c:pt idx="139">
                  <c:v>38959.999000000003</c:v>
                </c:pt>
                <c:pt idx="140">
                  <c:v>38080.002</c:v>
                </c:pt>
                <c:pt idx="141">
                  <c:v>37389.999000000003</c:v>
                </c:pt>
                <c:pt idx="142">
                  <c:v>38240.002</c:v>
                </c:pt>
                <c:pt idx="143">
                  <c:v>38220.001000000004</c:v>
                </c:pt>
                <c:pt idx="144">
                  <c:v>39599.998</c:v>
                </c:pt>
                <c:pt idx="145">
                  <c:v>39470.001000000004</c:v>
                </c:pt>
                <c:pt idx="146">
                  <c:v>39369.999000000003</c:v>
                </c:pt>
                <c:pt idx="147">
                  <c:v>41520</c:v>
                </c:pt>
                <c:pt idx="148">
                  <c:v>39380.000999999997</c:v>
                </c:pt>
                <c:pt idx="149">
                  <c:v>38580.002</c:v>
                </c:pt>
                <c:pt idx="150">
                  <c:v>38580.002</c:v>
                </c:pt>
                <c:pt idx="151">
                  <c:v>40400.002</c:v>
                </c:pt>
                <c:pt idx="152">
                  <c:v>41680</c:v>
                </c:pt>
                <c:pt idx="153">
                  <c:v>42230</c:v>
                </c:pt>
                <c:pt idx="154">
                  <c:v>41990.002</c:v>
                </c:pt>
                <c:pt idx="155">
                  <c:v>41959.999000000003</c:v>
                </c:pt>
                <c:pt idx="156">
                  <c:v>42209.999000000003</c:v>
                </c:pt>
                <c:pt idx="157">
                  <c:v>41529.998999999996</c:v>
                </c:pt>
                <c:pt idx="158">
                  <c:v>42570</c:v>
                </c:pt>
                <c:pt idx="159">
                  <c:v>42750</c:v>
                </c:pt>
                <c:pt idx="160">
                  <c:v>42959.999000000003</c:v>
                </c:pt>
                <c:pt idx="161">
                  <c:v>41320</c:v>
                </c:pt>
                <c:pt idx="162">
                  <c:v>40880.000999999997</c:v>
                </c:pt>
                <c:pt idx="163">
                  <c:v>41580.002</c:v>
                </c:pt>
                <c:pt idx="164">
                  <c:v>41060.000999999997</c:v>
                </c:pt>
                <c:pt idx="165">
                  <c:v>39990.002</c:v>
                </c:pt>
                <c:pt idx="166">
                  <c:v>37930</c:v>
                </c:pt>
                <c:pt idx="167">
                  <c:v>37830.002</c:v>
                </c:pt>
                <c:pt idx="168">
                  <c:v>37650.002</c:v>
                </c:pt>
                <c:pt idx="169">
                  <c:v>36029.998999999996</c:v>
                </c:pt>
                <c:pt idx="170">
                  <c:v>36250</c:v>
                </c:pt>
                <c:pt idx="171">
                  <c:v>36830.002</c:v>
                </c:pt>
                <c:pt idx="172">
                  <c:v>35410</c:v>
                </c:pt>
                <c:pt idx="173">
                  <c:v>35540.000999999997</c:v>
                </c:pt>
                <c:pt idx="174">
                  <c:v>35610.000999999997</c:v>
                </c:pt>
                <c:pt idx="175">
                  <c:v>35369.999000000003</c:v>
                </c:pt>
                <c:pt idx="176">
                  <c:v>36130.000999999997</c:v>
                </c:pt>
                <c:pt idx="177">
                  <c:v>35990.002</c:v>
                </c:pt>
                <c:pt idx="178">
                  <c:v>36619.999000000003</c:v>
                </c:pt>
                <c:pt idx="179">
                  <c:v>36549.998999999996</c:v>
                </c:pt>
                <c:pt idx="180">
                  <c:v>35320</c:v>
                </c:pt>
                <c:pt idx="181">
                  <c:v>36230</c:v>
                </c:pt>
                <c:pt idx="182">
                  <c:v>33340</c:v>
                </c:pt>
                <c:pt idx="183">
                  <c:v>33330.002</c:v>
                </c:pt>
                <c:pt idx="184">
                  <c:v>32250</c:v>
                </c:pt>
                <c:pt idx="185">
                  <c:v>32439.999</c:v>
                </c:pt>
                <c:pt idx="186">
                  <c:v>33900.002</c:v>
                </c:pt>
                <c:pt idx="187">
                  <c:v>32889.999000000003</c:v>
                </c:pt>
                <c:pt idx="188">
                  <c:v>33320</c:v>
                </c:pt>
                <c:pt idx="189">
                  <c:v>33900.002</c:v>
                </c:pt>
                <c:pt idx="190">
                  <c:v>35720.001000000004</c:v>
                </c:pt>
                <c:pt idx="191">
                  <c:v>36169.998</c:v>
                </c:pt>
                <c:pt idx="192">
                  <c:v>38279.998999999996</c:v>
                </c:pt>
                <c:pt idx="193">
                  <c:v>38009.998</c:v>
                </c:pt>
                <c:pt idx="194">
                  <c:v>39820</c:v>
                </c:pt>
                <c:pt idx="195">
                  <c:v>39759.998</c:v>
                </c:pt>
                <c:pt idx="196">
                  <c:v>39150.002</c:v>
                </c:pt>
                <c:pt idx="197">
                  <c:v>40400.002</c:v>
                </c:pt>
                <c:pt idx="198">
                  <c:v>41400.002</c:v>
                </c:pt>
                <c:pt idx="199">
                  <c:v>42770</c:v>
                </c:pt>
                <c:pt idx="200">
                  <c:v>43029.998999999996</c:v>
                </c:pt>
                <c:pt idx="201">
                  <c:v>42750</c:v>
                </c:pt>
                <c:pt idx="202">
                  <c:v>42099.998</c:v>
                </c:pt>
                <c:pt idx="203">
                  <c:v>42110.000999999997</c:v>
                </c:pt>
                <c:pt idx="204">
                  <c:v>42060.000999999997</c:v>
                </c:pt>
                <c:pt idx="205">
                  <c:v>41900.002</c:v>
                </c:pt>
                <c:pt idx="206">
                  <c:v>42560.000999999997</c:v>
                </c:pt>
                <c:pt idx="207">
                  <c:v>43330.002</c:v>
                </c:pt>
                <c:pt idx="208">
                  <c:v>42130.000999999997</c:v>
                </c:pt>
                <c:pt idx="209">
                  <c:v>40259.998</c:v>
                </c:pt>
                <c:pt idx="210">
                  <c:v>42750</c:v>
                </c:pt>
                <c:pt idx="211">
                  <c:v>41270</c:v>
                </c:pt>
                <c:pt idx="212">
                  <c:v>42939.999000000003</c:v>
                </c:pt>
                <c:pt idx="213">
                  <c:v>43380.000999999997</c:v>
                </c:pt>
                <c:pt idx="214">
                  <c:v>44509.998</c:v>
                </c:pt>
                <c:pt idx="215">
                  <c:v>45410</c:v>
                </c:pt>
                <c:pt idx="216">
                  <c:v>46310.000999999997</c:v>
                </c:pt>
                <c:pt idx="217">
                  <c:v>46060.000999999997</c:v>
                </c:pt>
                <c:pt idx="218">
                  <c:v>46619.999000000003</c:v>
                </c:pt>
                <c:pt idx="219">
                  <c:v>45639.999000000003</c:v>
                </c:pt>
                <c:pt idx="220">
                  <c:v>44730</c:v>
                </c:pt>
                <c:pt idx="221">
                  <c:v>44820</c:v>
                </c:pt>
                <c:pt idx="222">
                  <c:v>44000</c:v>
                </c:pt>
                <c:pt idx="223">
                  <c:v>43939.999000000003</c:v>
                </c:pt>
                <c:pt idx="224">
                  <c:v>43290.000999999997</c:v>
                </c:pt>
                <c:pt idx="225">
                  <c:v>43320</c:v>
                </c:pt>
                <c:pt idx="226">
                  <c:v>42610.000999999997</c:v>
                </c:pt>
                <c:pt idx="227">
                  <c:v>40689.999000000003</c:v>
                </c:pt>
                <c:pt idx="228">
                  <c:v>40490.002</c:v>
                </c:pt>
                <c:pt idx="229">
                  <c:v>40340</c:v>
                </c:pt>
                <c:pt idx="230">
                  <c:v>39470.001000000004</c:v>
                </c:pt>
                <c:pt idx="231">
                  <c:v>39990.002</c:v>
                </c:pt>
                <c:pt idx="232">
                  <c:v>38939.999000000003</c:v>
                </c:pt>
                <c:pt idx="233">
                  <c:v>37840</c:v>
                </c:pt>
                <c:pt idx="234">
                  <c:v>37959.999000000003</c:v>
                </c:pt>
                <c:pt idx="235">
                  <c:v>36380.000999999997</c:v>
                </c:pt>
                <c:pt idx="236">
                  <c:v>37660</c:v>
                </c:pt>
                <c:pt idx="237">
                  <c:v>38430</c:v>
                </c:pt>
                <c:pt idx="238">
                  <c:v>35290.000999999997</c:v>
                </c:pt>
                <c:pt idx="239">
                  <c:v>34939.999000000003</c:v>
                </c:pt>
                <c:pt idx="240">
                  <c:v>34150.002</c:v>
                </c:pt>
                <c:pt idx="241">
                  <c:v>34250</c:v>
                </c:pt>
                <c:pt idx="242">
                  <c:v>34189.999000000003</c:v>
                </c:pt>
                <c:pt idx="243">
                  <c:v>35680</c:v>
                </c:pt>
                <c:pt idx="244">
                  <c:v>37040.000999999997</c:v>
                </c:pt>
                <c:pt idx="245">
                  <c:v>36070</c:v>
                </c:pt>
                <c:pt idx="246">
                  <c:v>38590</c:v>
                </c:pt>
                <c:pt idx="247">
                  <c:v>40110.000999999997</c:v>
                </c:pt>
                <c:pt idx="248">
                  <c:v>39599.998</c:v>
                </c:pt>
                <c:pt idx="249">
                  <c:v>39590</c:v>
                </c:pt>
                <c:pt idx="250">
                  <c:v>39419.998</c:v>
                </c:pt>
                <c:pt idx="251">
                  <c:v>40410</c:v>
                </c:pt>
                <c:pt idx="252">
                  <c:v>41349.998</c:v>
                </c:pt>
                <c:pt idx="253">
                  <c:v>42900.002</c:v>
                </c:pt>
                <c:pt idx="254">
                  <c:v>43480</c:v>
                </c:pt>
                <c:pt idx="255">
                  <c:v>44509.998</c:v>
                </c:pt>
                <c:pt idx="256">
                  <c:v>44400.002</c:v>
                </c:pt>
                <c:pt idx="257">
                  <c:v>43060.000999999997</c:v>
                </c:pt>
                <c:pt idx="258">
                  <c:v>43369.999000000003</c:v>
                </c:pt>
                <c:pt idx="259">
                  <c:v>44669.998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D-4140-9449-5070A70A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5184"/>
        <c:axId val="667987040"/>
      </c:scatterChart>
      <c:valAx>
        <c:axId val="6403851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Weeks since 2017-01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7987040"/>
        <c:crosses val="autoZero"/>
        <c:crossBetween val="midCat"/>
      </c:valAx>
      <c:valAx>
        <c:axId val="667987040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Product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22F87D-B1E3-9E40-B699-5D73BC5BECDC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68B139-0877-AF4B-B420-5E675E18AFE8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C2431A-F30C-0441-B762-A0764E94B837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F639B-21CF-8A41-9344-6032E4CA27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2CDDC-4322-DF46-B81E-4944F1E6B1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0.74615</cdr:x>
      <cdr:y>0.27434</cdr:y>
    </cdr:from>
    <cdr:to>
      <cdr:x>0.99519</cdr:x>
      <cdr:y>0.38496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6856862-46E0-CD4D-A75E-A48CA65520D6}"/>
                </a:ext>
              </a:extLst>
            </cdr:cNvPr>
            <cdr:cNvSpPr txBox="1"/>
          </cdr:nvSpPr>
          <cdr:spPr>
            <a:xfrm xmlns:a="http://schemas.openxmlformats.org/drawingml/2006/main">
              <a:off x="6940283" y="1663520"/>
              <a:ext cx="2316407" cy="6707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=6425.9</m:t>
                    </m:r>
                    <m:func>
                      <m:funcPr>
                        <m:ctrlP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π</m:t>
                            </m:r>
                          </m:num>
                          <m:den>
                            <m: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62.5</m:t>
                            </m:r>
                          </m:den>
                        </m:f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−1.3161)</m:t>
                        </m:r>
                      </m:e>
                    </m:func>
                  </m:oMath>
                </m:oMathPara>
              </a14:m>
              <a:endParaRPr lang="en-US" sz="1200" b="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=0.6327</m:t>
                    </m:r>
                  </m:oMath>
                </m:oMathPara>
              </a14:m>
              <a:endParaRPr lang="en-US" sz="1200" b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6856862-46E0-CD4D-A75E-A48CA65520D6}"/>
                </a:ext>
              </a:extLst>
            </cdr:cNvPr>
            <cdr:cNvSpPr txBox="1"/>
          </cdr:nvSpPr>
          <cdr:spPr>
            <a:xfrm xmlns:a="http://schemas.openxmlformats.org/drawingml/2006/main">
              <a:off x="6940283" y="1663520"/>
              <a:ext cx="2316407" cy="6707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y=6425.9 sin⁡〖(2</a:t>
              </a:r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π/</a:t>
              </a:r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62.5 x−1.3161)〗</a:t>
              </a:r>
              <a:endParaRPr lang="en-US" sz="1200" b="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  <a:p xmlns:a="http://schemas.openxmlformats.org/drawingml/2006/main"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R^2=0.6327</a:t>
              </a:r>
              <a:endParaRPr lang="en-US" sz="1200" b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197C6-DEEE-164A-A882-51E8CC8CDD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0.56973</cdr:x>
      <cdr:y>0.65327</cdr:y>
    </cdr:from>
    <cdr:to>
      <cdr:x>0.99018</cdr:x>
      <cdr:y>0.76389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99A3F03-4B7C-5B40-81BB-B518656B8DAA}"/>
                </a:ext>
              </a:extLst>
            </cdr:cNvPr>
            <cdr:cNvSpPr txBox="1"/>
          </cdr:nvSpPr>
          <cdr:spPr>
            <a:xfrm xmlns:a="http://schemas.openxmlformats.org/drawingml/2006/main">
              <a:off x="5299281" y="3961303"/>
              <a:ext cx="3910761" cy="6707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=41.524</m:t>
                    </m:r>
                    <m:r>
                      <m:rPr>
                        <m:sty m:val="p"/>
                      </m:rP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x</m:t>
                    </m:r>
                    <m: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+30809+6425.9</m:t>
                    </m:r>
                    <m:func>
                      <m:funcPr>
                        <m:ctrlP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π</m:t>
                            </m:r>
                          </m:num>
                          <m:den>
                            <m: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62.5</m:t>
                            </m:r>
                          </m:den>
                        </m:f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−1.3161)</m:t>
                        </m:r>
                      </m:e>
                    </m:func>
                  </m:oMath>
                </m:oMathPara>
              </a14:m>
              <a:endParaRPr lang="en-US" sz="1200" b="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=0.7203</m:t>
                    </m:r>
                  </m:oMath>
                </m:oMathPara>
              </a14:m>
              <a:endParaRPr lang="en-US" sz="1200" b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99A3F03-4B7C-5B40-81BB-B518656B8DAA}"/>
                </a:ext>
              </a:extLst>
            </cdr:cNvPr>
            <cdr:cNvSpPr txBox="1"/>
          </cdr:nvSpPr>
          <cdr:spPr>
            <a:xfrm xmlns:a="http://schemas.openxmlformats.org/drawingml/2006/main">
              <a:off x="5299281" y="3961303"/>
              <a:ext cx="3910761" cy="6707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y=41.524x+30809+6425.9 sin⁡〖(2</a:t>
              </a:r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π/</a:t>
              </a:r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62.5 x−1.3161)〗</a:t>
              </a:r>
              <a:endParaRPr lang="en-US" sz="1200" b="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  <a:p xmlns:a="http://schemas.openxmlformats.org/drawingml/2006/main">
              <a:pPr/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R^2=0.7203</a:t>
              </a:r>
              <a:endParaRPr lang="en-US" sz="1200" b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8FE0-A7E7-4ECC-BB25-F89F69DCDEDE}">
  <dimension ref="A1:JB365"/>
  <sheetViews>
    <sheetView tabSelected="1" zoomScale="125" zoomScaleNormal="11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1.83203125" style="2" bestFit="1" customWidth="1"/>
    <col min="2" max="3" width="11.83203125" style="2" customWidth="1"/>
    <col min="4" max="4" width="11.83203125" style="2" bestFit="1" customWidth="1"/>
    <col min="5" max="5" width="20.83203125" style="2" bestFit="1" customWidth="1"/>
    <col min="6" max="6" width="19.33203125" style="1" customWidth="1"/>
    <col min="7" max="7" width="12.33203125" style="1" customWidth="1"/>
    <col min="8" max="8" width="10.5" style="1" customWidth="1"/>
    <col min="9" max="9" width="10.33203125" style="1" customWidth="1"/>
    <col min="10" max="10" width="8" style="1" customWidth="1"/>
    <col min="11" max="11" width="10.6640625" style="1" customWidth="1"/>
    <col min="12" max="12" width="9.83203125" style="1" customWidth="1"/>
    <col min="13" max="13" width="8" style="1" customWidth="1"/>
    <col min="14" max="14" width="8" style="1" bestFit="1" customWidth="1"/>
    <col min="15" max="15" width="10.5" style="1" bestFit="1" customWidth="1"/>
    <col min="16" max="16" width="14.83203125" style="1" customWidth="1"/>
    <col min="17" max="17" width="65.83203125" style="1" customWidth="1"/>
    <col min="18" max="18" width="10.5" style="1" bestFit="1" customWidth="1"/>
    <col min="19" max="20" width="8" style="1" bestFit="1" customWidth="1"/>
    <col min="21" max="21" width="10.5" style="1" bestFit="1" customWidth="1"/>
    <col min="22" max="22" width="8" style="1" bestFit="1" customWidth="1"/>
    <col min="23" max="28" width="10.5" style="1" bestFit="1" customWidth="1"/>
    <col min="29" max="29" width="8" style="1" bestFit="1" customWidth="1"/>
    <col min="30" max="31" width="10.5" style="1" bestFit="1" customWidth="1"/>
    <col min="32" max="34" width="8" style="1" bestFit="1" customWidth="1"/>
    <col min="35" max="38" width="10.5" style="1" bestFit="1" customWidth="1"/>
    <col min="39" max="40" width="8" style="1" bestFit="1" customWidth="1"/>
    <col min="41" max="41" width="10.5" style="1" bestFit="1" customWidth="1"/>
    <col min="42" max="42" width="8" style="1" bestFit="1" customWidth="1"/>
    <col min="43" max="47" width="10.5" style="1" bestFit="1" customWidth="1"/>
    <col min="48" max="50" width="8" style="1" bestFit="1" customWidth="1"/>
    <col min="51" max="51" width="10.5" style="1" bestFit="1" customWidth="1"/>
    <col min="52" max="53" width="8" style="1" bestFit="1" customWidth="1"/>
    <col min="54" max="54" width="10.5" style="1" bestFit="1" customWidth="1"/>
    <col min="55" max="55" width="8" style="1" bestFit="1" customWidth="1"/>
    <col min="56" max="57" width="10.5" style="1" bestFit="1" customWidth="1"/>
    <col min="58" max="58" width="8" style="1" bestFit="1" customWidth="1"/>
    <col min="59" max="59" width="10.5" style="1" bestFit="1" customWidth="1"/>
    <col min="60" max="68" width="8" style="1" bestFit="1" customWidth="1"/>
    <col min="69" max="76" width="10.5" style="1" bestFit="1" customWidth="1"/>
    <col min="77" max="78" width="8" style="1" bestFit="1" customWidth="1"/>
    <col min="79" max="81" width="10.5" style="1" bestFit="1" customWidth="1"/>
    <col min="82" max="83" width="8" style="1" bestFit="1" customWidth="1"/>
    <col min="84" max="87" width="10.5" style="1" bestFit="1" customWidth="1"/>
    <col min="88" max="88" width="8" style="1" bestFit="1" customWidth="1"/>
    <col min="89" max="90" width="10.5" style="1" bestFit="1" customWidth="1"/>
    <col min="91" max="91" width="8" style="1" bestFit="1" customWidth="1"/>
    <col min="92" max="93" width="10.5" style="1" bestFit="1" customWidth="1"/>
    <col min="94" max="95" width="8" style="1" bestFit="1" customWidth="1"/>
    <col min="96" max="96" width="10.5" style="1" bestFit="1" customWidth="1"/>
    <col min="97" max="98" width="8" style="1" bestFit="1" customWidth="1"/>
    <col min="99" max="112" width="10.5" style="1" bestFit="1" customWidth="1"/>
    <col min="113" max="113" width="8" style="1" bestFit="1" customWidth="1"/>
    <col min="114" max="116" width="10.5" style="1" bestFit="1" customWidth="1"/>
    <col min="117" max="117" width="8" style="1" bestFit="1" customWidth="1"/>
    <col min="118" max="118" width="10.5" style="1" bestFit="1" customWidth="1"/>
    <col min="119" max="120" width="8" style="1" bestFit="1" customWidth="1"/>
    <col min="121" max="121" width="10.5" style="1" bestFit="1" customWidth="1"/>
    <col min="122" max="126" width="8" style="1" bestFit="1" customWidth="1"/>
    <col min="127" max="127" width="10.5" style="1" bestFit="1" customWidth="1"/>
    <col min="128" max="128" width="8" style="1" bestFit="1" customWidth="1"/>
    <col min="129" max="130" width="10.5" style="1" bestFit="1" customWidth="1"/>
    <col min="131" max="131" width="8" style="1" bestFit="1" customWidth="1"/>
    <col min="132" max="139" width="10.5" style="1" bestFit="1" customWidth="1"/>
    <col min="140" max="140" width="8" style="1" bestFit="1" customWidth="1"/>
    <col min="141" max="148" width="10.5" style="1" bestFit="1" customWidth="1"/>
    <col min="149" max="149" width="8" style="1" bestFit="1" customWidth="1"/>
    <col min="150" max="153" width="10.5" style="1" bestFit="1" customWidth="1"/>
    <col min="154" max="155" width="8" style="1" bestFit="1" customWidth="1"/>
    <col min="156" max="159" width="10.5" style="1" bestFit="1" customWidth="1"/>
    <col min="160" max="161" width="8" style="1" bestFit="1" customWidth="1"/>
    <col min="162" max="162" width="10.5" style="1" bestFit="1" customWidth="1"/>
    <col min="163" max="163" width="8" style="1" bestFit="1" customWidth="1"/>
    <col min="164" max="167" width="10.5" style="1" bestFit="1" customWidth="1"/>
    <col min="168" max="168" width="8" style="1" bestFit="1" customWidth="1"/>
    <col min="169" max="171" width="10.5" style="1" bestFit="1" customWidth="1"/>
    <col min="172" max="172" width="8" style="1" bestFit="1" customWidth="1"/>
    <col min="173" max="173" width="10.5" style="1" bestFit="1" customWidth="1"/>
    <col min="174" max="174" width="8" style="1" bestFit="1" customWidth="1"/>
    <col min="175" max="181" width="10.5" style="1" bestFit="1" customWidth="1"/>
    <col min="182" max="184" width="8" style="1" bestFit="1" customWidth="1"/>
    <col min="185" max="185" width="10.5" style="1" bestFit="1" customWidth="1"/>
    <col min="186" max="186" width="8" style="1" bestFit="1" customWidth="1"/>
    <col min="187" max="189" width="10.5" style="1" bestFit="1" customWidth="1"/>
    <col min="190" max="190" width="8" style="1" bestFit="1" customWidth="1"/>
    <col min="191" max="195" width="10.5" style="1" bestFit="1" customWidth="1"/>
    <col min="196" max="196" width="8" style="1" bestFit="1" customWidth="1"/>
    <col min="197" max="200" width="10.5" style="1" bestFit="1" customWidth="1"/>
    <col min="201" max="201" width="8" style="1" bestFit="1" customWidth="1"/>
    <col min="202" max="202" width="10.5" style="1" bestFit="1" customWidth="1"/>
    <col min="203" max="203" width="8" style="1" bestFit="1" customWidth="1"/>
    <col min="204" max="211" width="10.5" style="1" bestFit="1" customWidth="1"/>
    <col min="212" max="213" width="8" style="1" bestFit="1" customWidth="1"/>
    <col min="214" max="216" width="10.5" style="1" bestFit="1" customWidth="1"/>
    <col min="217" max="217" width="8" style="1" bestFit="1" customWidth="1"/>
    <col min="218" max="221" width="10.5" style="1" bestFit="1" customWidth="1"/>
    <col min="222" max="224" width="8" style="1" bestFit="1" customWidth="1"/>
    <col min="225" max="226" width="10.5" style="1" bestFit="1" customWidth="1"/>
    <col min="227" max="227" width="8" style="1" bestFit="1" customWidth="1"/>
    <col min="228" max="230" width="10.5" style="1" bestFit="1" customWidth="1"/>
    <col min="231" max="231" width="8" style="1" bestFit="1" customWidth="1"/>
    <col min="232" max="234" width="10.5" style="1" bestFit="1" customWidth="1"/>
    <col min="235" max="235" width="8" style="1" bestFit="1" customWidth="1"/>
    <col min="236" max="237" width="10.5" style="1" bestFit="1" customWidth="1"/>
    <col min="238" max="239" width="8" style="1" bestFit="1" customWidth="1"/>
    <col min="240" max="242" width="10.5" style="1" bestFit="1" customWidth="1"/>
    <col min="243" max="243" width="8" style="1" bestFit="1" customWidth="1"/>
    <col min="244" max="244" width="10.5" style="1" bestFit="1" customWidth="1"/>
    <col min="245" max="245" width="8" style="1" bestFit="1" customWidth="1"/>
    <col min="246" max="246" width="10.5" style="1" bestFit="1" customWidth="1"/>
    <col min="247" max="248" width="8" style="1" bestFit="1" customWidth="1"/>
    <col min="249" max="250" width="10.5" style="1" bestFit="1" customWidth="1"/>
    <col min="251" max="251" width="8" style="1" bestFit="1" customWidth="1"/>
    <col min="252" max="252" width="10.5" style="1" bestFit="1" customWidth="1"/>
    <col min="253" max="253" width="8" style="1" bestFit="1" customWidth="1"/>
    <col min="254" max="255" width="10.5" style="1" bestFit="1" customWidth="1"/>
    <col min="256" max="256" width="8" style="1" bestFit="1" customWidth="1"/>
    <col min="257" max="261" width="10.5" style="1" bestFit="1" customWidth="1"/>
    <col min="262" max="16384" width="8.83203125" style="1"/>
  </cols>
  <sheetData>
    <row r="1" spans="1:262" s="10" customFormat="1" ht="48" x14ac:dyDescent="0.2">
      <c r="A1" s="9" t="s">
        <v>370</v>
      </c>
      <c r="B1" s="9" t="s">
        <v>265</v>
      </c>
      <c r="C1" s="9" t="s">
        <v>262</v>
      </c>
      <c r="D1" s="9" t="s">
        <v>0</v>
      </c>
      <c r="E1" s="9" t="s">
        <v>1</v>
      </c>
      <c r="F1" s="14" t="s">
        <v>377</v>
      </c>
      <c r="G1" s="14" t="s">
        <v>378</v>
      </c>
      <c r="H1" s="14" t="s">
        <v>387</v>
      </c>
      <c r="I1" s="14" t="s">
        <v>379</v>
      </c>
      <c r="JB1" s="11"/>
    </row>
    <row r="2" spans="1:262" x14ac:dyDescent="0.2">
      <c r="A2" s="3">
        <v>2017</v>
      </c>
      <c r="B2" s="3">
        <v>1</v>
      </c>
      <c r="C2" s="3">
        <v>1</v>
      </c>
      <c r="D2" s="3" t="s">
        <v>2</v>
      </c>
      <c r="E2" s="4">
        <v>29030.001</v>
      </c>
      <c r="F2" s="12">
        <f t="shared" ref="F2:F65" si="0">$L$4*C2+$L$5</f>
        <v>30850.524000000001</v>
      </c>
      <c r="G2" s="12">
        <f t="shared" ref="G2:G65" si="1">E2-F2</f>
        <v>-1820.523000000001</v>
      </c>
      <c r="H2" s="12">
        <f t="shared" ref="H2:H33" si="2">$L$6*SIN($L$7*C2+$L$8)</f>
        <v>-6026.9466800683085</v>
      </c>
      <c r="I2" s="15">
        <f t="shared" ref="I2:I65" si="3">L$4*$C2+L$5+L$6*SIN(L$7*$C2+L$8)</f>
        <v>24823.577319931694</v>
      </c>
    </row>
    <row r="3" spans="1:262" x14ac:dyDescent="0.2">
      <c r="A3" s="3">
        <v>2017</v>
      </c>
      <c r="B3" s="3">
        <v>2</v>
      </c>
      <c r="C3" s="3">
        <v>2</v>
      </c>
      <c r="D3" s="3" t="s">
        <v>3</v>
      </c>
      <c r="E3" s="4">
        <v>28930</v>
      </c>
      <c r="F3" s="12">
        <f t="shared" si="0"/>
        <v>30892.047999999999</v>
      </c>
      <c r="G3" s="12">
        <f t="shared" si="1"/>
        <v>-1962.0479999999989</v>
      </c>
      <c r="H3" s="12">
        <f t="shared" si="2"/>
        <v>-5772.8180413052633</v>
      </c>
      <c r="I3" s="15">
        <f t="shared" si="3"/>
        <v>25119.229958694734</v>
      </c>
      <c r="K3" s="8"/>
      <c r="L3" s="13" t="s">
        <v>380</v>
      </c>
      <c r="M3" s="29" t="s">
        <v>386</v>
      </c>
      <c r="N3" s="29"/>
      <c r="O3" s="29"/>
      <c r="P3" s="29"/>
      <c r="Q3" s="29"/>
    </row>
    <row r="4" spans="1:262" x14ac:dyDescent="0.2">
      <c r="A4" s="3">
        <v>2017</v>
      </c>
      <c r="B4" s="3">
        <v>3</v>
      </c>
      <c r="C4" s="3">
        <v>3</v>
      </c>
      <c r="D4" s="3" t="s">
        <v>4</v>
      </c>
      <c r="E4" s="4">
        <v>28830</v>
      </c>
      <c r="F4" s="12">
        <f t="shared" si="0"/>
        <v>30933.572</v>
      </c>
      <c r="G4" s="12">
        <f t="shared" si="1"/>
        <v>-2103.5720000000001</v>
      </c>
      <c r="H4" s="12">
        <f t="shared" si="2"/>
        <v>-5460.3956820210296</v>
      </c>
      <c r="I4" s="15">
        <f t="shared" si="3"/>
        <v>25473.17631797897</v>
      </c>
      <c r="K4" s="13" t="s">
        <v>374</v>
      </c>
      <c r="L4" s="7">
        <v>41.524000000000001</v>
      </c>
      <c r="M4" s="30" t="s">
        <v>390</v>
      </c>
      <c r="N4" s="30"/>
      <c r="O4" s="30"/>
      <c r="P4" s="30"/>
      <c r="Q4" s="30"/>
    </row>
    <row r="5" spans="1:262" x14ac:dyDescent="0.2">
      <c r="A5" s="3">
        <v>2017</v>
      </c>
      <c r="B5" s="3">
        <v>4</v>
      </c>
      <c r="C5" s="3">
        <v>4</v>
      </c>
      <c r="D5" s="3" t="s">
        <v>5</v>
      </c>
      <c r="E5" s="4">
        <v>29020</v>
      </c>
      <c r="F5" s="12">
        <f t="shared" si="0"/>
        <v>30975.096000000001</v>
      </c>
      <c r="G5" s="12">
        <f t="shared" si="1"/>
        <v>-1955.0960000000014</v>
      </c>
      <c r="H5" s="12">
        <f t="shared" si="2"/>
        <v>-5092.834432588983</v>
      </c>
      <c r="I5" s="15">
        <f t="shared" si="3"/>
        <v>25882.26156741102</v>
      </c>
      <c r="K5" s="13" t="s">
        <v>375</v>
      </c>
      <c r="L5" s="7">
        <v>30809</v>
      </c>
      <c r="M5" s="30" t="s">
        <v>391</v>
      </c>
      <c r="N5" s="30"/>
      <c r="O5" s="30"/>
      <c r="P5" s="30"/>
      <c r="Q5" s="30"/>
    </row>
    <row r="6" spans="1:262" x14ac:dyDescent="0.2">
      <c r="A6" s="3">
        <v>2017</v>
      </c>
      <c r="B6" s="3">
        <v>5</v>
      </c>
      <c r="C6" s="3">
        <v>5</v>
      </c>
      <c r="D6" s="3" t="s">
        <v>6</v>
      </c>
      <c r="E6" s="4">
        <v>27000</v>
      </c>
      <c r="F6" s="12">
        <f t="shared" si="0"/>
        <v>31016.62</v>
      </c>
      <c r="G6" s="12">
        <f t="shared" si="1"/>
        <v>-4016.619999999999</v>
      </c>
      <c r="H6" s="12">
        <f t="shared" si="2"/>
        <v>-4673.8459140225541</v>
      </c>
      <c r="I6" s="15">
        <f t="shared" si="3"/>
        <v>26342.774085977446</v>
      </c>
      <c r="K6" s="13" t="s">
        <v>371</v>
      </c>
      <c r="L6" s="7">
        <v>6425.9</v>
      </c>
      <c r="M6" s="30" t="s">
        <v>389</v>
      </c>
      <c r="N6" s="30"/>
      <c r="O6" s="30"/>
      <c r="P6" s="30"/>
      <c r="Q6" s="30"/>
    </row>
    <row r="7" spans="1:262" x14ac:dyDescent="0.2">
      <c r="A7" s="3">
        <v>2017</v>
      </c>
      <c r="B7" s="3">
        <v>6</v>
      </c>
      <c r="C7" s="3">
        <v>6</v>
      </c>
      <c r="D7" s="3" t="s">
        <v>7</v>
      </c>
      <c r="E7" s="4">
        <v>27480</v>
      </c>
      <c r="F7" s="12">
        <f t="shared" si="0"/>
        <v>31058.144</v>
      </c>
      <c r="G7" s="12">
        <f t="shared" si="1"/>
        <v>-3578.1440000000002</v>
      </c>
      <c r="H7" s="12">
        <f t="shared" si="2"/>
        <v>-4207.6610581522855</v>
      </c>
      <c r="I7" s="15">
        <f t="shared" si="3"/>
        <v>26850.482941847717</v>
      </c>
      <c r="K7" s="13" t="s">
        <v>373</v>
      </c>
      <c r="L7" s="7">
        <f>2*PI()/62.5</f>
        <v>0.10053096491487339</v>
      </c>
      <c r="M7" s="30" t="s">
        <v>392</v>
      </c>
      <c r="N7" s="30"/>
      <c r="O7" s="30"/>
      <c r="P7" s="30"/>
      <c r="Q7" s="30"/>
    </row>
    <row r="8" spans="1:262" x14ac:dyDescent="0.2">
      <c r="A8" s="3">
        <v>2017</v>
      </c>
      <c r="B8" s="3">
        <v>7</v>
      </c>
      <c r="C8" s="3">
        <v>7</v>
      </c>
      <c r="D8" s="3" t="s">
        <v>8</v>
      </c>
      <c r="E8" s="4">
        <v>29820</v>
      </c>
      <c r="F8" s="12">
        <f t="shared" si="0"/>
        <v>31099.668000000001</v>
      </c>
      <c r="G8" s="12">
        <f t="shared" si="1"/>
        <v>-1279.6680000000015</v>
      </c>
      <c r="H8" s="12">
        <f t="shared" si="2"/>
        <v>-3698.9873838199055</v>
      </c>
      <c r="I8" s="15">
        <f t="shared" si="3"/>
        <v>27400.680616180096</v>
      </c>
      <c r="K8" s="13" t="s">
        <v>372</v>
      </c>
      <c r="L8" s="7">
        <v>-1.3170999999999999</v>
      </c>
      <c r="M8" s="30" t="s">
        <v>393</v>
      </c>
      <c r="N8" s="30"/>
      <c r="O8" s="30"/>
      <c r="P8" s="30"/>
      <c r="Q8" s="30"/>
    </row>
    <row r="9" spans="1:262" x14ac:dyDescent="0.2">
      <c r="A9" s="3">
        <v>2017</v>
      </c>
      <c r="B9" s="3">
        <v>8</v>
      </c>
      <c r="C9" s="3">
        <v>8</v>
      </c>
      <c r="D9" s="3" t="s">
        <v>9</v>
      </c>
      <c r="E9" s="4">
        <v>30059.999</v>
      </c>
      <c r="F9" s="12">
        <f t="shared" si="0"/>
        <v>31141.191999999999</v>
      </c>
      <c r="G9" s="12">
        <f t="shared" si="1"/>
        <v>-1081.1929999999993</v>
      </c>
      <c r="H9" s="12">
        <f t="shared" si="2"/>
        <v>-3152.9614605129436</v>
      </c>
      <c r="I9" s="15">
        <f t="shared" si="3"/>
        <v>27988.230539487056</v>
      </c>
    </row>
    <row r="10" spans="1:262" x14ac:dyDescent="0.2">
      <c r="A10" s="3">
        <v>2017</v>
      </c>
      <c r="B10" s="3">
        <v>9</v>
      </c>
      <c r="C10" s="3">
        <v>9</v>
      </c>
      <c r="D10" s="3" t="s">
        <v>10</v>
      </c>
      <c r="E10" s="4">
        <v>32290.000999999997</v>
      </c>
      <c r="F10" s="12">
        <f t="shared" si="0"/>
        <v>31182.716</v>
      </c>
      <c r="G10" s="12">
        <f t="shared" si="1"/>
        <v>1107.2849999999962</v>
      </c>
      <c r="H10" s="12">
        <f t="shared" si="2"/>
        <v>-2575.097039460491</v>
      </c>
      <c r="I10" s="15">
        <f t="shared" si="3"/>
        <v>28607.618960539508</v>
      </c>
      <c r="K10" s="13" t="s">
        <v>376</v>
      </c>
      <c r="L10" s="31">
        <f>RSQ($E$2:$E$261, I$2:I$261)</f>
        <v>0.72034409059696347</v>
      </c>
    </row>
    <row r="11" spans="1:262" x14ac:dyDescent="0.2">
      <c r="A11" s="3">
        <v>2017</v>
      </c>
      <c r="B11" s="3">
        <v>10</v>
      </c>
      <c r="C11" s="3">
        <v>10</v>
      </c>
      <c r="D11" s="3" t="s">
        <v>11</v>
      </c>
      <c r="E11" s="4">
        <v>28990</v>
      </c>
      <c r="F11" s="12">
        <f t="shared" si="0"/>
        <v>31224.240000000002</v>
      </c>
      <c r="G11" s="12">
        <f t="shared" si="1"/>
        <v>-2234.2400000000016</v>
      </c>
      <c r="H11" s="12">
        <f t="shared" si="2"/>
        <v>-1971.2293759605577</v>
      </c>
      <c r="I11" s="15">
        <f t="shared" si="3"/>
        <v>29253.010624039445</v>
      </c>
    </row>
    <row r="12" spans="1:262" x14ac:dyDescent="0.2">
      <c r="A12" s="3">
        <v>2017</v>
      </c>
      <c r="B12" s="3">
        <v>11</v>
      </c>
      <c r="C12" s="3">
        <v>11</v>
      </c>
      <c r="D12" s="3" t="s">
        <v>12</v>
      </c>
      <c r="E12" s="4">
        <v>32430</v>
      </c>
      <c r="F12" s="12">
        <f t="shared" si="0"/>
        <v>31265.763999999999</v>
      </c>
      <c r="G12" s="12">
        <f t="shared" si="1"/>
        <v>1164.2360000000008</v>
      </c>
      <c r="H12" s="12">
        <f t="shared" si="2"/>
        <v>-1347.4563051702507</v>
      </c>
      <c r="I12" s="15">
        <f t="shared" si="3"/>
        <v>29918.307694829749</v>
      </c>
      <c r="K12" s="18" t="s">
        <v>384</v>
      </c>
    </row>
    <row r="13" spans="1:262" x14ac:dyDescent="0.2">
      <c r="A13" s="3">
        <v>2017</v>
      </c>
      <c r="B13" s="3">
        <v>12</v>
      </c>
      <c r="C13" s="3">
        <v>12</v>
      </c>
      <c r="D13" s="3" t="s">
        <v>13</v>
      </c>
      <c r="E13" s="4">
        <v>33760</v>
      </c>
      <c r="F13" s="12">
        <f t="shared" si="0"/>
        <v>31307.288</v>
      </c>
      <c r="G13" s="12">
        <f t="shared" si="1"/>
        <v>2452.7119999999995</v>
      </c>
      <c r="H13" s="12">
        <f t="shared" si="2"/>
        <v>-710.07666637345449</v>
      </c>
      <c r="I13" s="15">
        <f t="shared" si="3"/>
        <v>30597.211333626547</v>
      </c>
      <c r="K13" s="18" t="s">
        <v>385</v>
      </c>
    </row>
    <row r="14" spans="1:262" x14ac:dyDescent="0.2">
      <c r="A14" s="3">
        <v>2017</v>
      </c>
      <c r="B14" s="3">
        <v>13</v>
      </c>
      <c r="C14" s="3">
        <v>13</v>
      </c>
      <c r="D14" s="3" t="s">
        <v>14</v>
      </c>
      <c r="E14" s="4">
        <v>32700.001</v>
      </c>
      <c r="F14" s="12">
        <f t="shared" si="0"/>
        <v>31348.812000000002</v>
      </c>
      <c r="G14" s="12">
        <f t="shared" si="1"/>
        <v>1351.1889999999985</v>
      </c>
      <c r="H14" s="12">
        <f t="shared" si="2"/>
        <v>-65.526697515669014</v>
      </c>
      <c r="I14" s="15">
        <f t="shared" si="3"/>
        <v>31283.285302484332</v>
      </c>
    </row>
    <row r="15" spans="1:262" x14ac:dyDescent="0.2">
      <c r="A15" s="3">
        <v>2017</v>
      </c>
      <c r="B15" s="3">
        <v>14</v>
      </c>
      <c r="C15" s="3">
        <v>14</v>
      </c>
      <c r="D15" s="3" t="s">
        <v>15</v>
      </c>
      <c r="E15" s="4">
        <v>33770</v>
      </c>
      <c r="F15" s="12">
        <f t="shared" si="0"/>
        <v>31390.335999999999</v>
      </c>
      <c r="G15" s="12">
        <f t="shared" si="1"/>
        <v>2379.6640000000007</v>
      </c>
      <c r="H15" s="12">
        <f t="shared" si="2"/>
        <v>579.68495770817401</v>
      </c>
      <c r="I15" s="15">
        <f t="shared" si="3"/>
        <v>31970.020957708173</v>
      </c>
      <c r="K15" s="8"/>
      <c r="L15" s="13" t="s">
        <v>0</v>
      </c>
      <c r="M15" s="13" t="s">
        <v>265</v>
      </c>
      <c r="N15" s="13" t="s">
        <v>381</v>
      </c>
      <c r="O15" s="13" t="s">
        <v>378</v>
      </c>
      <c r="P15" s="13" t="s">
        <v>382</v>
      </c>
    </row>
    <row r="16" spans="1:262" x14ac:dyDescent="0.2">
      <c r="A16" s="3">
        <v>2017</v>
      </c>
      <c r="B16" s="3">
        <v>15</v>
      </c>
      <c r="C16" s="3">
        <v>15</v>
      </c>
      <c r="D16" s="3" t="s">
        <v>16</v>
      </c>
      <c r="E16" s="4">
        <v>33760</v>
      </c>
      <c r="F16" s="12">
        <f t="shared" si="0"/>
        <v>31431.86</v>
      </c>
      <c r="G16" s="12">
        <f t="shared" si="1"/>
        <v>2328.1399999999994</v>
      </c>
      <c r="H16" s="12">
        <f t="shared" si="2"/>
        <v>1219.0429739166871</v>
      </c>
      <c r="I16" s="15">
        <f t="shared" si="3"/>
        <v>32650.902973916687</v>
      </c>
      <c r="K16" s="20" t="s">
        <v>263</v>
      </c>
      <c r="L16" s="8" t="str">
        <f t="shared" ref="L16:L23" si="4">VLOOKUP($M16, $C$1:$G$261, 2, FALSE)</f>
        <v>2017-23</v>
      </c>
      <c r="M16" s="8">
        <v>23</v>
      </c>
      <c r="N16" s="8"/>
      <c r="O16" s="12">
        <f t="shared" ref="O16:O23" si="5">VLOOKUP($M16, $C$1:$G$261, 5, FALSE)</f>
        <v>7775.9489999999969</v>
      </c>
      <c r="P16" s="12">
        <f t="shared" ref="P16:P23" si="6">ABS(O16)</f>
        <v>7775.9489999999969</v>
      </c>
    </row>
    <row r="17" spans="1:16" x14ac:dyDescent="0.2">
      <c r="A17" s="3">
        <v>2017</v>
      </c>
      <c r="B17" s="3">
        <v>16</v>
      </c>
      <c r="C17" s="3">
        <v>16</v>
      </c>
      <c r="D17" s="3" t="s">
        <v>17</v>
      </c>
      <c r="E17" s="4">
        <v>33209.999000000003</v>
      </c>
      <c r="F17" s="12">
        <f t="shared" si="0"/>
        <v>31473.383999999998</v>
      </c>
      <c r="G17" s="12">
        <f t="shared" si="1"/>
        <v>1736.6150000000052</v>
      </c>
      <c r="H17" s="12">
        <f t="shared" si="2"/>
        <v>1846.0911355764586</v>
      </c>
      <c r="I17" s="15">
        <f t="shared" si="3"/>
        <v>33319.47513557646</v>
      </c>
      <c r="K17" s="21"/>
      <c r="L17" s="8" t="str">
        <f t="shared" si="4"/>
        <v>2019-01</v>
      </c>
      <c r="M17" s="8">
        <v>105</v>
      </c>
      <c r="N17" s="8">
        <f>M17-M16</f>
        <v>82</v>
      </c>
      <c r="O17" s="12">
        <f t="shared" si="5"/>
        <v>5790.9789999999994</v>
      </c>
      <c r="P17" s="12">
        <f t="shared" si="6"/>
        <v>5790.9789999999994</v>
      </c>
    </row>
    <row r="18" spans="1:16" x14ac:dyDescent="0.2">
      <c r="A18" s="3">
        <v>2017</v>
      </c>
      <c r="B18" s="3">
        <v>17</v>
      </c>
      <c r="C18" s="3">
        <v>17</v>
      </c>
      <c r="D18" s="3" t="s">
        <v>18</v>
      </c>
      <c r="E18" s="4">
        <v>34209.999000000003</v>
      </c>
      <c r="F18" s="12">
        <f t="shared" si="0"/>
        <v>31514.907999999999</v>
      </c>
      <c r="G18" s="12">
        <f t="shared" si="1"/>
        <v>2695.091000000004</v>
      </c>
      <c r="H18" s="12">
        <f t="shared" si="2"/>
        <v>2454.4975316472346</v>
      </c>
      <c r="I18" s="15">
        <f t="shared" si="3"/>
        <v>33969.405531647237</v>
      </c>
      <c r="K18" s="21"/>
      <c r="L18" s="8" t="str">
        <f t="shared" si="4"/>
        <v>2020-05</v>
      </c>
      <c r="M18" s="8">
        <v>161</v>
      </c>
      <c r="N18" s="8">
        <f t="shared" ref="N18:N19" si="7">M18-M17</f>
        <v>56</v>
      </c>
      <c r="O18" s="12">
        <f t="shared" si="5"/>
        <v>5465.635000000002</v>
      </c>
      <c r="P18" s="12">
        <f t="shared" si="6"/>
        <v>5465.635000000002</v>
      </c>
    </row>
    <row r="19" spans="1:16" x14ac:dyDescent="0.2">
      <c r="A19" s="3">
        <v>2017</v>
      </c>
      <c r="B19" s="3">
        <v>18</v>
      </c>
      <c r="C19" s="3">
        <v>18</v>
      </c>
      <c r="D19" s="3" t="s">
        <v>19</v>
      </c>
      <c r="E19" s="4">
        <v>35570</v>
      </c>
      <c r="F19" s="12">
        <f t="shared" si="0"/>
        <v>31556.432000000001</v>
      </c>
      <c r="G19" s="12">
        <f t="shared" si="1"/>
        <v>4013.5679999999993</v>
      </c>
      <c r="H19" s="12">
        <f t="shared" si="2"/>
        <v>3038.1184950045554</v>
      </c>
      <c r="I19" s="15">
        <f t="shared" si="3"/>
        <v>34594.550495004558</v>
      </c>
      <c r="K19" s="22"/>
      <c r="L19" s="8" t="str">
        <f t="shared" si="4"/>
        <v>2021-11</v>
      </c>
      <c r="M19" s="8">
        <v>219</v>
      </c>
      <c r="N19" s="8">
        <f t="shared" si="7"/>
        <v>58</v>
      </c>
      <c r="O19" s="12">
        <f t="shared" si="5"/>
        <v>6717.2430000000022</v>
      </c>
      <c r="P19" s="12">
        <f t="shared" si="6"/>
        <v>6717.2430000000022</v>
      </c>
    </row>
    <row r="20" spans="1:16" x14ac:dyDescent="0.2">
      <c r="A20" s="3">
        <v>2017</v>
      </c>
      <c r="B20" s="3">
        <v>19</v>
      </c>
      <c r="C20" s="3">
        <v>19</v>
      </c>
      <c r="D20" s="3" t="s">
        <v>20</v>
      </c>
      <c r="E20" s="4">
        <v>32500</v>
      </c>
      <c r="F20" s="12">
        <f t="shared" si="0"/>
        <v>31597.955999999998</v>
      </c>
      <c r="G20" s="12">
        <f t="shared" si="1"/>
        <v>902.04400000000169</v>
      </c>
      <c r="H20" s="12">
        <f t="shared" si="2"/>
        <v>3591.060640981726</v>
      </c>
      <c r="I20" s="15">
        <f t="shared" si="3"/>
        <v>35189.016640981725</v>
      </c>
      <c r="K20" s="23" t="s">
        <v>264</v>
      </c>
      <c r="L20" s="8" t="str">
        <f t="shared" si="4"/>
        <v>2018-12</v>
      </c>
      <c r="M20" s="8">
        <v>64</v>
      </c>
      <c r="N20" s="8"/>
      <c r="O20" s="12">
        <f t="shared" si="5"/>
        <v>-5976.5360000000001</v>
      </c>
      <c r="P20" s="12">
        <f t="shared" si="6"/>
        <v>5976.5360000000001</v>
      </c>
    </row>
    <row r="21" spans="1:16" x14ac:dyDescent="0.2">
      <c r="A21" s="3">
        <v>2017</v>
      </c>
      <c r="B21" s="3">
        <v>20</v>
      </c>
      <c r="C21" s="3">
        <v>20</v>
      </c>
      <c r="D21" s="3" t="s">
        <v>21</v>
      </c>
      <c r="E21" s="4">
        <v>36450.001000000004</v>
      </c>
      <c r="F21" s="12">
        <f t="shared" si="0"/>
        <v>31639.48</v>
      </c>
      <c r="G21" s="12">
        <f t="shared" si="1"/>
        <v>4810.5210000000043</v>
      </c>
      <c r="H21" s="12">
        <f t="shared" si="2"/>
        <v>4107.7403785680181</v>
      </c>
      <c r="I21" s="15">
        <f t="shared" si="3"/>
        <v>35747.220378568018</v>
      </c>
      <c r="K21" s="24"/>
      <c r="L21" s="8" t="str">
        <f t="shared" si="4"/>
        <v>2019-15</v>
      </c>
      <c r="M21" s="8">
        <v>119</v>
      </c>
      <c r="N21" s="8">
        <f>M21-M20</f>
        <v>55</v>
      </c>
      <c r="O21" s="12">
        <f t="shared" si="5"/>
        <v>-6730.3559999999998</v>
      </c>
      <c r="P21" s="12">
        <f t="shared" si="6"/>
        <v>6730.3559999999998</v>
      </c>
    </row>
    <row r="22" spans="1:16" x14ac:dyDescent="0.2">
      <c r="A22" s="3">
        <v>2017</v>
      </c>
      <c r="B22" s="3">
        <v>21</v>
      </c>
      <c r="C22" s="3">
        <v>21</v>
      </c>
      <c r="D22" s="3" t="s">
        <v>22</v>
      </c>
      <c r="E22" s="4">
        <v>36600</v>
      </c>
      <c r="F22" s="12">
        <f t="shared" si="0"/>
        <v>31681.004000000001</v>
      </c>
      <c r="G22" s="12">
        <f t="shared" si="1"/>
        <v>4918.9959999999992</v>
      </c>
      <c r="H22" s="12">
        <f t="shared" si="2"/>
        <v>4582.9402933210758</v>
      </c>
      <c r="I22" s="15">
        <f t="shared" si="3"/>
        <v>36263.944293321074</v>
      </c>
      <c r="K22" s="24"/>
      <c r="L22" s="8" t="str">
        <f t="shared" si="4"/>
        <v>2020-29</v>
      </c>
      <c r="M22" s="8">
        <v>185</v>
      </c>
      <c r="N22" s="8">
        <f t="shared" ref="N22:N23" si="8">M22-M21</f>
        <v>66</v>
      </c>
      <c r="O22" s="12">
        <f t="shared" si="5"/>
        <v>-6240.9400000000023</v>
      </c>
      <c r="P22" s="12">
        <f t="shared" si="6"/>
        <v>6240.9400000000023</v>
      </c>
    </row>
    <row r="23" spans="1:16" x14ac:dyDescent="0.2">
      <c r="A23" s="3">
        <v>2017</v>
      </c>
      <c r="B23" s="3">
        <v>22</v>
      </c>
      <c r="C23" s="3">
        <v>22</v>
      </c>
      <c r="D23" s="3" t="s">
        <v>23</v>
      </c>
      <c r="E23" s="4">
        <v>36200.001000000004</v>
      </c>
      <c r="F23" s="12">
        <f t="shared" si="0"/>
        <v>31722.527999999998</v>
      </c>
      <c r="G23" s="12">
        <f t="shared" si="1"/>
        <v>4477.4730000000054</v>
      </c>
      <c r="H23" s="12">
        <f t="shared" si="2"/>
        <v>5011.8618326407468</v>
      </c>
      <c r="I23" s="15">
        <f t="shared" si="3"/>
        <v>36734.389832640743</v>
      </c>
      <c r="K23" s="25"/>
      <c r="L23" s="8" t="str">
        <f t="shared" si="4"/>
        <v>2021-35</v>
      </c>
      <c r="M23" s="8">
        <v>243</v>
      </c>
      <c r="N23" s="8">
        <f t="shared" si="8"/>
        <v>58</v>
      </c>
      <c r="O23" s="12">
        <f t="shared" si="5"/>
        <v>-6709.3329999999987</v>
      </c>
      <c r="P23" s="12">
        <f t="shared" si="6"/>
        <v>6709.3329999999987</v>
      </c>
    </row>
    <row r="24" spans="1:16" x14ac:dyDescent="0.2">
      <c r="A24" s="3">
        <v>2017</v>
      </c>
      <c r="B24" s="3">
        <v>23</v>
      </c>
      <c r="C24" s="3">
        <v>23</v>
      </c>
      <c r="D24" s="3" t="s">
        <v>24</v>
      </c>
      <c r="E24" s="4">
        <v>39540.000999999997</v>
      </c>
      <c r="F24" s="12">
        <f t="shared" si="0"/>
        <v>31764.052</v>
      </c>
      <c r="G24" s="16">
        <f t="shared" si="1"/>
        <v>7775.9489999999969</v>
      </c>
      <c r="H24" s="12">
        <f t="shared" si="2"/>
        <v>5390.1737613902715</v>
      </c>
      <c r="I24" s="15">
        <f t="shared" si="3"/>
        <v>37154.225761390269</v>
      </c>
      <c r="K24" s="26" t="s">
        <v>383</v>
      </c>
      <c r="L24" s="26"/>
      <c r="M24" s="26"/>
      <c r="N24" s="13">
        <f>AVERAGE(N16:N23)</f>
        <v>62.5</v>
      </c>
      <c r="O24" s="27">
        <f>AVERAGE(P16:P23)</f>
        <v>6425.8713750000006</v>
      </c>
      <c r="P24" s="28"/>
    </row>
    <row r="25" spans="1:16" x14ac:dyDescent="0.2">
      <c r="A25" s="3">
        <v>2017</v>
      </c>
      <c r="B25" s="3">
        <v>24</v>
      </c>
      <c r="C25" s="3">
        <v>24</v>
      </c>
      <c r="D25" s="3" t="s">
        <v>25</v>
      </c>
      <c r="E25" s="4">
        <v>38059.998999999996</v>
      </c>
      <c r="F25" s="12">
        <f t="shared" si="0"/>
        <v>31805.576000000001</v>
      </c>
      <c r="G25" s="12">
        <f t="shared" si="1"/>
        <v>6254.4229999999952</v>
      </c>
      <c r="H25" s="12">
        <f t="shared" si="2"/>
        <v>5714.0558985615944</v>
      </c>
      <c r="I25" s="15">
        <f t="shared" si="3"/>
        <v>37519.631898561594</v>
      </c>
    </row>
    <row r="26" spans="1:16" x14ac:dyDescent="0.2">
      <c r="A26" s="3">
        <v>2017</v>
      </c>
      <c r="B26" s="3">
        <v>25</v>
      </c>
      <c r="C26" s="3">
        <v>25</v>
      </c>
      <c r="D26" s="3" t="s">
        <v>26</v>
      </c>
      <c r="E26" s="4">
        <v>37559.998999999996</v>
      </c>
      <c r="F26" s="12">
        <f t="shared" si="0"/>
        <v>31847.1</v>
      </c>
      <c r="G26" s="12">
        <f t="shared" si="1"/>
        <v>5712.8989999999976</v>
      </c>
      <c r="H26" s="12">
        <f t="shared" si="2"/>
        <v>5980.2376933334399</v>
      </c>
      <c r="I26" s="15">
        <f t="shared" si="3"/>
        <v>37827.337693333437</v>
      </c>
    </row>
    <row r="27" spans="1:16" x14ac:dyDescent="0.2">
      <c r="A27" s="3">
        <v>2017</v>
      </c>
      <c r="B27" s="3">
        <v>26</v>
      </c>
      <c r="C27" s="3">
        <v>26</v>
      </c>
      <c r="D27" s="3" t="s">
        <v>27</v>
      </c>
      <c r="E27" s="4">
        <v>35860.000999999997</v>
      </c>
      <c r="F27" s="12">
        <f t="shared" si="0"/>
        <v>31888.624</v>
      </c>
      <c r="G27" s="12">
        <f t="shared" si="1"/>
        <v>3971.3769999999968</v>
      </c>
      <c r="H27" s="12">
        <f t="shared" si="2"/>
        <v>6186.0312509824253</v>
      </c>
      <c r="I27" s="15">
        <f t="shared" si="3"/>
        <v>38074.655250982425</v>
      </c>
    </row>
    <row r="28" spans="1:16" x14ac:dyDescent="0.2">
      <c r="A28" s="3">
        <v>2017</v>
      </c>
      <c r="B28" s="3">
        <v>27</v>
      </c>
      <c r="C28" s="3">
        <v>27</v>
      </c>
      <c r="D28" s="3" t="s">
        <v>28</v>
      </c>
      <c r="E28" s="4">
        <v>36200.001000000004</v>
      </c>
      <c r="F28" s="12">
        <f t="shared" si="0"/>
        <v>31930.148000000001</v>
      </c>
      <c r="G28" s="12">
        <f t="shared" si="1"/>
        <v>4269.8530000000028</v>
      </c>
      <c r="H28" s="12">
        <f t="shared" si="2"/>
        <v>6329.3584751526987</v>
      </c>
      <c r="I28" s="15">
        <f t="shared" si="3"/>
        <v>38259.506475152702</v>
      </c>
    </row>
    <row r="29" spans="1:16" x14ac:dyDescent="0.2">
      <c r="A29" s="3">
        <v>2017</v>
      </c>
      <c r="B29" s="3">
        <v>28</v>
      </c>
      <c r="C29" s="3">
        <v>28</v>
      </c>
      <c r="D29" s="3" t="s">
        <v>29</v>
      </c>
      <c r="E29" s="4">
        <v>37830</v>
      </c>
      <c r="F29" s="12">
        <f t="shared" si="0"/>
        <v>31971.671999999999</v>
      </c>
      <c r="G29" s="12">
        <f t="shared" si="1"/>
        <v>5858.3280000000013</v>
      </c>
      <c r="H29" s="12">
        <f t="shared" si="2"/>
        <v>6408.7720524023516</v>
      </c>
      <c r="I29" s="15">
        <f t="shared" si="3"/>
        <v>38380.444052402352</v>
      </c>
    </row>
    <row r="30" spans="1:16" x14ac:dyDescent="0.2">
      <c r="A30" s="3">
        <v>2017</v>
      </c>
      <c r="B30" s="3">
        <v>29</v>
      </c>
      <c r="C30" s="3">
        <v>29</v>
      </c>
      <c r="D30" s="3" t="s">
        <v>30</v>
      </c>
      <c r="E30" s="4">
        <v>37009.998</v>
      </c>
      <c r="F30" s="12">
        <f t="shared" si="0"/>
        <v>32013.196</v>
      </c>
      <c r="G30" s="12">
        <f t="shared" si="1"/>
        <v>4996.8019999999997</v>
      </c>
      <c r="H30" s="12">
        <f t="shared" si="2"/>
        <v>6423.4700671254086</v>
      </c>
      <c r="I30" s="15">
        <f t="shared" si="3"/>
        <v>38436.666067125407</v>
      </c>
    </row>
    <row r="31" spans="1:16" x14ac:dyDescent="0.2">
      <c r="A31" s="3">
        <v>2017</v>
      </c>
      <c r="B31" s="3">
        <v>30</v>
      </c>
      <c r="C31" s="3">
        <v>30</v>
      </c>
      <c r="D31" s="3" t="s">
        <v>31</v>
      </c>
      <c r="E31" s="4">
        <v>38889.999000000003</v>
      </c>
      <c r="F31" s="12">
        <f t="shared" si="0"/>
        <v>32054.720000000001</v>
      </c>
      <c r="G31" s="12">
        <f t="shared" si="1"/>
        <v>6835.2790000000023</v>
      </c>
      <c r="H31" s="12">
        <f t="shared" si="2"/>
        <v>6373.30409926838</v>
      </c>
      <c r="I31" s="15">
        <f t="shared" si="3"/>
        <v>38428.024099268383</v>
      </c>
    </row>
    <row r="32" spans="1:16" x14ac:dyDescent="0.2">
      <c r="A32" s="3">
        <v>2017</v>
      </c>
      <c r="B32" s="3">
        <v>31</v>
      </c>
      <c r="C32" s="3">
        <v>31</v>
      </c>
      <c r="D32" s="3" t="s">
        <v>32</v>
      </c>
      <c r="E32" s="4">
        <v>35730</v>
      </c>
      <c r="F32" s="12">
        <f t="shared" si="0"/>
        <v>32096.243999999999</v>
      </c>
      <c r="G32" s="12">
        <f t="shared" si="1"/>
        <v>3633.7560000000012</v>
      </c>
      <c r="H32" s="12">
        <f t="shared" si="2"/>
        <v>6258.7807230709195</v>
      </c>
      <c r="I32" s="15">
        <f t="shared" si="3"/>
        <v>38355.024723070921</v>
      </c>
    </row>
    <row r="33" spans="1:17" x14ac:dyDescent="0.2">
      <c r="A33" s="3">
        <v>2017</v>
      </c>
      <c r="B33" s="3">
        <v>32</v>
      </c>
      <c r="C33" s="3">
        <v>32</v>
      </c>
      <c r="D33" s="3" t="s">
        <v>33</v>
      </c>
      <c r="E33" s="4">
        <v>33500</v>
      </c>
      <c r="F33" s="12">
        <f t="shared" si="0"/>
        <v>32137.768</v>
      </c>
      <c r="G33" s="12">
        <f t="shared" si="1"/>
        <v>1362.232</v>
      </c>
      <c r="H33" s="12">
        <f t="shared" si="2"/>
        <v>6081.0563916963565</v>
      </c>
      <c r="I33" s="15">
        <f t="shared" si="3"/>
        <v>38218.824391696355</v>
      </c>
    </row>
    <row r="34" spans="1:17" x14ac:dyDescent="0.2">
      <c r="A34" s="3">
        <v>2017</v>
      </c>
      <c r="B34" s="3">
        <v>33</v>
      </c>
      <c r="C34" s="3">
        <v>33</v>
      </c>
      <c r="D34" s="3" t="s">
        <v>34</v>
      </c>
      <c r="E34" s="4">
        <v>34660</v>
      </c>
      <c r="F34" s="12">
        <f t="shared" si="0"/>
        <v>32179.292000000001</v>
      </c>
      <c r="G34" s="12">
        <f t="shared" si="1"/>
        <v>2480.7079999999987</v>
      </c>
      <c r="H34" s="12">
        <f t="shared" ref="H34:H66" si="9">$L$6*SIN($L$7*C34+$L$8)</f>
        <v>5841.9257594069322</v>
      </c>
      <c r="I34" s="15">
        <f t="shared" si="3"/>
        <v>38021.217759406936</v>
      </c>
    </row>
    <row r="35" spans="1:17" x14ac:dyDescent="0.2">
      <c r="A35" s="3">
        <v>2017</v>
      </c>
      <c r="B35" s="3">
        <v>34</v>
      </c>
      <c r="C35" s="3">
        <v>34</v>
      </c>
      <c r="D35" s="3" t="s">
        <v>35</v>
      </c>
      <c r="E35" s="4">
        <v>35240.002</v>
      </c>
      <c r="F35" s="12">
        <f t="shared" si="0"/>
        <v>32220.815999999999</v>
      </c>
      <c r="G35" s="12">
        <f t="shared" si="1"/>
        <v>3019.1860000000015</v>
      </c>
      <c r="H35" s="12">
        <f t="shared" si="9"/>
        <v>5543.8035592060069</v>
      </c>
      <c r="I35" s="15">
        <f t="shared" si="3"/>
        <v>37764.619559206003</v>
      </c>
    </row>
    <row r="36" spans="1:17" x14ac:dyDescent="0.2">
      <c r="A36" s="3">
        <v>2017</v>
      </c>
      <c r="B36" s="3">
        <v>35</v>
      </c>
      <c r="C36" s="3">
        <v>35</v>
      </c>
      <c r="D36" s="3" t="s">
        <v>36</v>
      </c>
      <c r="E36" s="4">
        <v>35469.999000000003</v>
      </c>
      <c r="F36" s="12">
        <f t="shared" si="0"/>
        <v>32262.34</v>
      </c>
      <c r="G36" s="12">
        <f t="shared" si="1"/>
        <v>3207.6590000000033</v>
      </c>
      <c r="H36" s="12">
        <f t="shared" si="9"/>
        <v>5189.7002189462028</v>
      </c>
      <c r="I36" s="15">
        <f t="shared" si="3"/>
        <v>37452.040218946204</v>
      </c>
    </row>
    <row r="37" spans="1:17" x14ac:dyDescent="0.2">
      <c r="A37" s="3">
        <v>2017</v>
      </c>
      <c r="B37" s="3">
        <v>36</v>
      </c>
      <c r="C37" s="3">
        <v>36</v>
      </c>
      <c r="D37" s="3" t="s">
        <v>37</v>
      </c>
      <c r="E37" s="4">
        <v>36860.000999999997</v>
      </c>
      <c r="F37" s="12">
        <f t="shared" si="0"/>
        <v>32303.864000000001</v>
      </c>
      <c r="G37" s="12">
        <f t="shared" si="1"/>
        <v>4556.1369999999952</v>
      </c>
      <c r="H37" s="12">
        <f t="shared" si="9"/>
        <v>4783.1914621311944</v>
      </c>
      <c r="I37" s="15">
        <f t="shared" si="3"/>
        <v>37087.055462131197</v>
      </c>
    </row>
    <row r="38" spans="1:17" x14ac:dyDescent="0.2">
      <c r="A38" s="3">
        <v>2017</v>
      </c>
      <c r="B38" s="3">
        <v>37</v>
      </c>
      <c r="C38" s="3">
        <v>37</v>
      </c>
      <c r="D38" s="3" t="s">
        <v>38</v>
      </c>
      <c r="E38" s="4">
        <v>37139.999000000003</v>
      </c>
      <c r="F38" s="12">
        <f t="shared" si="0"/>
        <v>32345.387999999999</v>
      </c>
      <c r="G38" s="12">
        <f t="shared" si="1"/>
        <v>4794.6110000000044</v>
      </c>
      <c r="H38" s="12">
        <f t="shared" si="9"/>
        <v>4328.3822003812047</v>
      </c>
      <c r="I38" s="15">
        <f t="shared" si="3"/>
        <v>36673.770200381201</v>
      </c>
      <c r="Q38" s="6"/>
    </row>
    <row r="39" spans="1:17" x14ac:dyDescent="0.2">
      <c r="A39" s="3">
        <v>2017</v>
      </c>
      <c r="B39" s="3">
        <v>38</v>
      </c>
      <c r="C39" s="3">
        <v>38</v>
      </c>
      <c r="D39" s="3" t="s">
        <v>39</v>
      </c>
      <c r="E39" s="4">
        <v>35510</v>
      </c>
      <c r="F39" s="12">
        <f t="shared" si="0"/>
        <v>32386.912</v>
      </c>
      <c r="G39" s="12">
        <f t="shared" si="1"/>
        <v>3123.0879999999997</v>
      </c>
      <c r="H39" s="12">
        <f t="shared" si="9"/>
        <v>3829.8650821748788</v>
      </c>
      <c r="I39" s="15">
        <f t="shared" si="3"/>
        <v>36216.777082174878</v>
      </c>
      <c r="Q39" s="6"/>
    </row>
    <row r="40" spans="1:17" x14ac:dyDescent="0.2">
      <c r="A40" s="3">
        <v>2017</v>
      </c>
      <c r="B40" s="3">
        <v>39</v>
      </c>
      <c r="C40" s="3">
        <v>39</v>
      </c>
      <c r="D40" s="3" t="s">
        <v>40</v>
      </c>
      <c r="E40" s="4">
        <v>34100</v>
      </c>
      <c r="F40" s="12">
        <f t="shared" si="0"/>
        <v>32428.436000000002</v>
      </c>
      <c r="G40" s="12">
        <f t="shared" si="1"/>
        <v>1671.5639999999985</v>
      </c>
      <c r="H40" s="12">
        <f t="shared" si="9"/>
        <v>3292.67411644093</v>
      </c>
      <c r="I40" s="15">
        <f t="shared" si="3"/>
        <v>35721.110116440934</v>
      </c>
      <c r="Q40" s="6"/>
    </row>
    <row r="41" spans="1:17" x14ac:dyDescent="0.2">
      <c r="A41" s="3">
        <v>2017</v>
      </c>
      <c r="B41" s="3">
        <v>40</v>
      </c>
      <c r="C41" s="3">
        <v>40</v>
      </c>
      <c r="D41" s="3" t="s">
        <v>41</v>
      </c>
      <c r="E41" s="4">
        <v>30200.001</v>
      </c>
      <c r="F41" s="12">
        <f t="shared" si="0"/>
        <v>32469.96</v>
      </c>
      <c r="G41" s="12">
        <f t="shared" si="1"/>
        <v>-2269.9589999999989</v>
      </c>
      <c r="H41" s="12">
        <f t="shared" si="9"/>
        <v>2722.2338393069354</v>
      </c>
      <c r="I41" s="15">
        <f t="shared" si="3"/>
        <v>35192.193839306936</v>
      </c>
      <c r="Q41" s="6"/>
    </row>
    <row r="42" spans="1:17" x14ac:dyDescent="0.2">
      <c r="A42" s="3">
        <v>2017</v>
      </c>
      <c r="B42" s="3">
        <v>41</v>
      </c>
      <c r="C42" s="3">
        <v>41</v>
      </c>
      <c r="D42" s="3" t="s">
        <v>42</v>
      </c>
      <c r="E42" s="4">
        <v>33500</v>
      </c>
      <c r="F42" s="12">
        <f t="shared" si="0"/>
        <v>32511.484</v>
      </c>
      <c r="G42" s="12">
        <f t="shared" si="1"/>
        <v>988.51599999999962</v>
      </c>
      <c r="H42" s="12">
        <f t="shared" si="9"/>
        <v>2124.3045373177592</v>
      </c>
      <c r="I42" s="15">
        <f t="shared" si="3"/>
        <v>34635.788537317756</v>
      </c>
      <c r="Q42" s="6"/>
    </row>
    <row r="43" spans="1:17" x14ac:dyDescent="0.2">
      <c r="A43" s="3">
        <v>2017</v>
      </c>
      <c r="B43" s="3">
        <v>42</v>
      </c>
      <c r="C43" s="3">
        <v>42</v>
      </c>
      <c r="D43" s="3" t="s">
        <v>43</v>
      </c>
      <c r="E43" s="4">
        <v>31370.001</v>
      </c>
      <c r="F43" s="12">
        <f t="shared" si="0"/>
        <v>32553.008000000002</v>
      </c>
      <c r="G43" s="12">
        <f t="shared" si="1"/>
        <v>-1183.0070000000014</v>
      </c>
      <c r="H43" s="12">
        <f t="shared" si="9"/>
        <v>1504.9240802576549</v>
      </c>
      <c r="I43" s="15">
        <f t="shared" si="3"/>
        <v>34057.932080257655</v>
      </c>
      <c r="Q43" s="6"/>
    </row>
    <row r="44" spans="1:17" x14ac:dyDescent="0.2">
      <c r="A44" s="3">
        <v>2017</v>
      </c>
      <c r="B44" s="3">
        <v>43</v>
      </c>
      <c r="C44" s="3">
        <v>43</v>
      </c>
      <c r="D44" s="3" t="s">
        <v>44</v>
      </c>
      <c r="E44" s="4">
        <v>31450.001</v>
      </c>
      <c r="F44" s="12">
        <f t="shared" si="0"/>
        <v>32594.531999999999</v>
      </c>
      <c r="G44" s="12">
        <f t="shared" si="1"/>
        <v>-1144.530999999999</v>
      </c>
      <c r="H44" s="12">
        <f t="shared" si="9"/>
        <v>870.34695094624328</v>
      </c>
      <c r="I44" s="15">
        <f t="shared" si="3"/>
        <v>33464.878950946244</v>
      </c>
      <c r="Q44" s="6"/>
    </row>
    <row r="45" spans="1:17" x14ac:dyDescent="0.2">
      <c r="A45" s="3">
        <v>2017</v>
      </c>
      <c r="B45" s="3">
        <v>44</v>
      </c>
      <c r="C45" s="3">
        <v>44</v>
      </c>
      <c r="D45" s="3" t="s">
        <v>45</v>
      </c>
      <c r="E45" s="4">
        <v>31129.999</v>
      </c>
      <c r="F45" s="12">
        <f t="shared" si="0"/>
        <v>32636.056</v>
      </c>
      <c r="G45" s="12">
        <f t="shared" si="1"/>
        <v>-1506.0570000000007</v>
      </c>
      <c r="H45" s="12">
        <f t="shared" si="9"/>
        <v>226.98108768342223</v>
      </c>
      <c r="I45" s="15">
        <f t="shared" si="3"/>
        <v>32863.03708768342</v>
      </c>
      <c r="Q45" s="6"/>
    </row>
    <row r="46" spans="1:17" x14ac:dyDescent="0.2">
      <c r="A46" s="3">
        <v>2017</v>
      </c>
      <c r="B46" s="3">
        <v>45</v>
      </c>
      <c r="C46" s="3">
        <v>45</v>
      </c>
      <c r="D46" s="3" t="s">
        <v>46</v>
      </c>
      <c r="E46" s="4">
        <v>31790.001</v>
      </c>
      <c r="F46" s="12">
        <f t="shared" si="0"/>
        <v>32677.58</v>
      </c>
      <c r="G46" s="12">
        <f t="shared" si="1"/>
        <v>-887.57900000000154</v>
      </c>
      <c r="H46" s="12">
        <f t="shared" si="9"/>
        <v>-418.6768228939581</v>
      </c>
      <c r="I46" s="15">
        <f t="shared" si="3"/>
        <v>32258.903177106044</v>
      </c>
    </row>
    <row r="47" spans="1:17" x14ac:dyDescent="0.2">
      <c r="A47" s="3">
        <v>2017</v>
      </c>
      <c r="B47" s="3">
        <v>46</v>
      </c>
      <c r="C47" s="3">
        <v>46</v>
      </c>
      <c r="D47" s="3" t="s">
        <v>47</v>
      </c>
      <c r="E47" s="4">
        <v>33719.999000000003</v>
      </c>
      <c r="F47" s="12">
        <f t="shared" si="0"/>
        <v>32719.103999999999</v>
      </c>
      <c r="G47" s="12">
        <f t="shared" si="1"/>
        <v>1000.8950000000041</v>
      </c>
      <c r="H47" s="12">
        <f t="shared" si="9"/>
        <v>-1060.1069491331086</v>
      </c>
      <c r="I47" s="15">
        <f t="shared" si="3"/>
        <v>31658.997050866892</v>
      </c>
      <c r="Q47" s="5"/>
    </row>
    <row r="48" spans="1:17" x14ac:dyDescent="0.2">
      <c r="A48" s="3">
        <v>2017</v>
      </c>
      <c r="B48" s="3">
        <v>47</v>
      </c>
      <c r="C48" s="3">
        <v>47</v>
      </c>
      <c r="D48" s="3" t="s">
        <v>48</v>
      </c>
      <c r="E48" s="4">
        <v>33900</v>
      </c>
      <c r="F48" s="12">
        <f t="shared" si="0"/>
        <v>32760.628000000001</v>
      </c>
      <c r="G48" s="12">
        <f t="shared" si="1"/>
        <v>1139.3719999999994</v>
      </c>
      <c r="H48" s="12">
        <f t="shared" si="9"/>
        <v>-1690.8321514039019</v>
      </c>
      <c r="I48" s="15">
        <f t="shared" si="3"/>
        <v>31069.795848596099</v>
      </c>
    </row>
    <row r="49" spans="1:9" x14ac:dyDescent="0.2">
      <c r="A49" s="3">
        <v>2017</v>
      </c>
      <c r="B49" s="3">
        <v>48</v>
      </c>
      <c r="C49" s="3">
        <v>48</v>
      </c>
      <c r="D49" s="3" t="s">
        <v>49</v>
      </c>
      <c r="E49" s="4">
        <v>33820</v>
      </c>
      <c r="F49" s="12">
        <f t="shared" si="0"/>
        <v>32802.152000000002</v>
      </c>
      <c r="G49" s="12">
        <f t="shared" si="1"/>
        <v>1017.8479999999981</v>
      </c>
      <c r="H49" s="12">
        <f t="shared" si="9"/>
        <v>-2304.4833880348751</v>
      </c>
      <c r="I49" s="15">
        <f t="shared" si="3"/>
        <v>30497.668611965128</v>
      </c>
    </row>
    <row r="50" spans="1:9" x14ac:dyDescent="0.2">
      <c r="A50" s="3">
        <v>2017</v>
      </c>
      <c r="B50" s="3">
        <v>49</v>
      </c>
      <c r="C50" s="3">
        <v>49</v>
      </c>
      <c r="D50" s="3" t="s">
        <v>50</v>
      </c>
      <c r="E50" s="4">
        <v>32000</v>
      </c>
      <c r="F50" s="12">
        <f t="shared" si="0"/>
        <v>32843.675999999999</v>
      </c>
      <c r="G50" s="12">
        <f t="shared" si="1"/>
        <v>-843.67599999999948</v>
      </c>
      <c r="H50" s="12">
        <f t="shared" si="9"/>
        <v>-2894.8640296797203</v>
      </c>
      <c r="I50" s="15">
        <f t="shared" si="3"/>
        <v>29948.811970320279</v>
      </c>
    </row>
    <row r="51" spans="1:9" x14ac:dyDescent="0.2">
      <c r="A51" s="3">
        <v>2017</v>
      </c>
      <c r="B51" s="3">
        <v>50</v>
      </c>
      <c r="C51" s="3">
        <v>50</v>
      </c>
      <c r="D51" s="3" t="s">
        <v>51</v>
      </c>
      <c r="E51" s="4">
        <v>32009.998000000003</v>
      </c>
      <c r="F51" s="12">
        <f t="shared" si="0"/>
        <v>32885.199999999997</v>
      </c>
      <c r="G51" s="12">
        <f t="shared" si="1"/>
        <v>-875.20199999999386</v>
      </c>
      <c r="H51" s="12">
        <f t="shared" si="9"/>
        <v>-3456.0124326699697</v>
      </c>
      <c r="I51" s="15">
        <f t="shared" si="3"/>
        <v>29429.187567330027</v>
      </c>
    </row>
    <row r="52" spans="1:9" x14ac:dyDescent="0.2">
      <c r="A52" s="3">
        <v>2017</v>
      </c>
      <c r="B52" s="3">
        <v>51</v>
      </c>
      <c r="C52" s="3">
        <v>51</v>
      </c>
      <c r="D52" s="3" t="s">
        <v>52</v>
      </c>
      <c r="E52" s="4">
        <v>31670</v>
      </c>
      <c r="F52" s="12">
        <f t="shared" si="0"/>
        <v>32926.724000000002</v>
      </c>
      <c r="G52" s="12">
        <f t="shared" si="1"/>
        <v>-1256.724000000002</v>
      </c>
      <c r="H52" s="12">
        <f t="shared" si="9"/>
        <v>-3982.2621394902867</v>
      </c>
      <c r="I52" s="15">
        <f t="shared" si="3"/>
        <v>28944.461860509717</v>
      </c>
    </row>
    <row r="53" spans="1:9" x14ac:dyDescent="0.2">
      <c r="A53" s="3">
        <v>2017</v>
      </c>
      <c r="B53" s="3">
        <v>52</v>
      </c>
      <c r="C53" s="3">
        <v>52</v>
      </c>
      <c r="D53" s="3" t="s">
        <v>53</v>
      </c>
      <c r="E53" s="4">
        <v>29900</v>
      </c>
      <c r="F53" s="12">
        <f t="shared" si="0"/>
        <v>32968.248</v>
      </c>
      <c r="G53" s="12">
        <f t="shared" si="1"/>
        <v>-3068.2479999999996</v>
      </c>
      <c r="H53" s="12">
        <f t="shared" si="9"/>
        <v>-4468.2990984740081</v>
      </c>
      <c r="I53" s="15">
        <f t="shared" si="3"/>
        <v>28499.94890152599</v>
      </c>
    </row>
    <row r="54" spans="1:9" x14ac:dyDescent="0.2">
      <c r="A54" s="3">
        <v>2018</v>
      </c>
      <c r="B54" s="3">
        <v>1</v>
      </c>
      <c r="C54" s="3">
        <v>53</v>
      </c>
      <c r="D54" s="3" t="s">
        <v>54</v>
      </c>
      <c r="E54" s="4">
        <v>29809.999</v>
      </c>
      <c r="F54" s="12">
        <f t="shared" si="0"/>
        <v>33009.771999999997</v>
      </c>
      <c r="G54" s="12">
        <f t="shared" si="1"/>
        <v>-3199.7729999999974</v>
      </c>
      <c r="H54" s="12">
        <f t="shared" si="9"/>
        <v>-4909.2153249163957</v>
      </c>
      <c r="I54" s="15">
        <f t="shared" si="3"/>
        <v>28100.556675083601</v>
      </c>
    </row>
    <row r="55" spans="1:9" x14ac:dyDescent="0.2">
      <c r="A55" s="3">
        <v>2018</v>
      </c>
      <c r="B55" s="3">
        <v>2</v>
      </c>
      <c r="C55" s="3">
        <v>54</v>
      </c>
      <c r="D55" s="3" t="s">
        <v>55</v>
      </c>
      <c r="E55" s="4">
        <v>30240</v>
      </c>
      <c r="F55" s="12">
        <f t="shared" si="0"/>
        <v>33051.296000000002</v>
      </c>
      <c r="G55" s="12">
        <f t="shared" si="1"/>
        <v>-2811.2960000000021</v>
      </c>
      <c r="H55" s="12">
        <f t="shared" si="9"/>
        <v>-5300.558461737498</v>
      </c>
      <c r="I55" s="15">
        <f t="shared" si="3"/>
        <v>27750.737538262503</v>
      </c>
    </row>
    <row r="56" spans="1:9" x14ac:dyDescent="0.2">
      <c r="A56" s="3">
        <v>2018</v>
      </c>
      <c r="B56" s="3">
        <v>3</v>
      </c>
      <c r="C56" s="3">
        <v>55</v>
      </c>
      <c r="D56" s="3" t="s">
        <v>56</v>
      </c>
      <c r="E56" s="4">
        <v>29280.001</v>
      </c>
      <c r="F56" s="12">
        <f t="shared" si="0"/>
        <v>33092.82</v>
      </c>
      <c r="G56" s="12">
        <f t="shared" si="1"/>
        <v>-3812.8189999999995</v>
      </c>
      <c r="H56" s="12">
        <f t="shared" si="9"/>
        <v>-5638.3767392327209</v>
      </c>
      <c r="I56" s="15">
        <f t="shared" si="3"/>
        <v>27454.443260767279</v>
      </c>
    </row>
    <row r="57" spans="1:9" x14ac:dyDescent="0.2">
      <c r="A57" s="3">
        <v>2018</v>
      </c>
      <c r="B57" s="3">
        <v>4</v>
      </c>
      <c r="C57" s="3">
        <v>56</v>
      </c>
      <c r="D57" s="3" t="s">
        <v>57</v>
      </c>
      <c r="E57" s="4">
        <v>28120.001</v>
      </c>
      <c r="F57" s="12">
        <f t="shared" si="0"/>
        <v>33134.343999999997</v>
      </c>
      <c r="G57" s="12">
        <f t="shared" si="1"/>
        <v>-5014.3429999999971</v>
      </c>
      <c r="H57" s="12">
        <f t="shared" si="9"/>
        <v>-5919.2588799091072</v>
      </c>
      <c r="I57" s="15">
        <f t="shared" si="3"/>
        <v>27215.085120090891</v>
      </c>
    </row>
    <row r="58" spans="1:9" x14ac:dyDescent="0.2">
      <c r="A58" s="3">
        <v>2018</v>
      </c>
      <c r="B58" s="3">
        <v>5</v>
      </c>
      <c r="C58" s="3">
        <v>57</v>
      </c>
      <c r="D58" s="3" t="s">
        <v>58</v>
      </c>
      <c r="E58" s="4">
        <v>28340</v>
      </c>
      <c r="F58" s="12">
        <f t="shared" si="0"/>
        <v>33175.868000000002</v>
      </c>
      <c r="G58" s="12">
        <f t="shared" si="1"/>
        <v>-4835.8680000000022</v>
      </c>
      <c r="H58" s="12">
        <f t="shared" si="9"/>
        <v>-6140.3685454495944</v>
      </c>
      <c r="I58" s="15">
        <f t="shared" si="3"/>
        <v>27035.499454550409</v>
      </c>
    </row>
    <row r="59" spans="1:9" x14ac:dyDescent="0.2">
      <c r="A59" s="3">
        <v>2018</v>
      </c>
      <c r="B59" s="3">
        <v>6</v>
      </c>
      <c r="C59" s="3">
        <v>58</v>
      </c>
      <c r="D59" s="3" t="s">
        <v>59</v>
      </c>
      <c r="E59" s="4">
        <v>28629.999</v>
      </c>
      <c r="F59" s="12">
        <f t="shared" si="0"/>
        <v>33217.392</v>
      </c>
      <c r="G59" s="12">
        <f t="shared" si="1"/>
        <v>-4587.393</v>
      </c>
      <c r="H59" s="12">
        <f t="shared" si="9"/>
        <v>-6299.4729779610143</v>
      </c>
      <c r="I59" s="15">
        <f t="shared" si="3"/>
        <v>26917.919022038986</v>
      </c>
    </row>
    <row r="60" spans="1:9" x14ac:dyDescent="0.2">
      <c r="A60" s="3">
        <v>2018</v>
      </c>
      <c r="B60" s="3">
        <v>7</v>
      </c>
      <c r="C60" s="3">
        <v>59</v>
      </c>
      <c r="D60" s="3" t="s">
        <v>60</v>
      </c>
      <c r="E60" s="4">
        <v>27830</v>
      </c>
      <c r="F60" s="12">
        <f t="shared" si="0"/>
        <v>33258.915999999997</v>
      </c>
      <c r="G60" s="12">
        <f t="shared" si="1"/>
        <v>-5428.9159999999974</v>
      </c>
      <c r="H60" s="12">
        <f t="shared" si="9"/>
        <v>-6394.9655462874671</v>
      </c>
      <c r="I60" s="15">
        <f t="shared" si="3"/>
        <v>26863.950453712532</v>
      </c>
    </row>
    <row r="61" spans="1:9" x14ac:dyDescent="0.2">
      <c r="A61" s="3">
        <v>2018</v>
      </c>
      <c r="B61" s="3">
        <v>8</v>
      </c>
      <c r="C61" s="3">
        <v>60</v>
      </c>
      <c r="D61" s="3" t="s">
        <v>61</v>
      </c>
      <c r="E61" s="4">
        <v>27920</v>
      </c>
      <c r="F61" s="12">
        <f t="shared" si="0"/>
        <v>33300.44</v>
      </c>
      <c r="G61" s="12">
        <f t="shared" si="1"/>
        <v>-5380.4400000000023</v>
      </c>
      <c r="H61" s="12">
        <f t="shared" si="9"/>
        <v>-6425.8819697171684</v>
      </c>
      <c r="I61" s="15">
        <f t="shared" si="3"/>
        <v>26874.558030282835</v>
      </c>
    </row>
    <row r="62" spans="1:9" x14ac:dyDescent="0.2">
      <c r="A62" s="3">
        <v>2018</v>
      </c>
      <c r="B62" s="3">
        <v>9</v>
      </c>
      <c r="C62" s="3">
        <v>61</v>
      </c>
      <c r="D62" s="3" t="s">
        <v>62</v>
      </c>
      <c r="E62" s="4">
        <v>28590</v>
      </c>
      <c r="F62" s="12">
        <f t="shared" si="0"/>
        <v>33341.964</v>
      </c>
      <c r="G62" s="12">
        <f t="shared" si="1"/>
        <v>-4751.9639999999999</v>
      </c>
      <c r="H62" s="12">
        <f t="shared" si="9"/>
        <v>-6391.9100552563259</v>
      </c>
      <c r="I62" s="15">
        <f t="shared" si="3"/>
        <v>26950.053944743675</v>
      </c>
    </row>
    <row r="63" spans="1:9" x14ac:dyDescent="0.2">
      <c r="A63" s="3">
        <v>2018</v>
      </c>
      <c r="B63" s="3">
        <v>10</v>
      </c>
      <c r="C63" s="3">
        <v>62</v>
      </c>
      <c r="D63" s="3" t="s">
        <v>63</v>
      </c>
      <c r="E63" s="4">
        <v>28840</v>
      </c>
      <c r="F63" s="12">
        <f t="shared" si="0"/>
        <v>33383.487999999998</v>
      </c>
      <c r="G63" s="12">
        <f t="shared" si="1"/>
        <v>-4543.4879999999976</v>
      </c>
      <c r="H63" s="12">
        <f t="shared" si="9"/>
        <v>-6293.392850143392</v>
      </c>
      <c r="I63" s="15">
        <f t="shared" si="3"/>
        <v>27090.095149856606</v>
      </c>
    </row>
    <row r="64" spans="1:9" x14ac:dyDescent="0.2">
      <c r="A64" s="3">
        <v>2018</v>
      </c>
      <c r="B64" s="3">
        <v>11</v>
      </c>
      <c r="C64" s="3">
        <v>63</v>
      </c>
      <c r="D64" s="3" t="s">
        <v>64</v>
      </c>
      <c r="E64" s="4">
        <v>28580</v>
      </c>
      <c r="F64" s="12">
        <f t="shared" si="0"/>
        <v>33425.012000000002</v>
      </c>
      <c r="G64" s="12">
        <f t="shared" si="1"/>
        <v>-4845.0120000000024</v>
      </c>
      <c r="H64" s="12">
        <f t="shared" si="9"/>
        <v>-6131.3251777696969</v>
      </c>
      <c r="I64" s="15">
        <f t="shared" si="3"/>
        <v>27293.686822230306</v>
      </c>
    </row>
    <row r="65" spans="1:9" x14ac:dyDescent="0.2">
      <c r="A65" s="3">
        <v>2018</v>
      </c>
      <c r="B65" s="3">
        <v>12</v>
      </c>
      <c r="C65" s="3">
        <v>64</v>
      </c>
      <c r="D65" s="3" t="s">
        <v>65</v>
      </c>
      <c r="E65" s="4">
        <v>27490</v>
      </c>
      <c r="F65" s="12">
        <f t="shared" si="0"/>
        <v>33466.536</v>
      </c>
      <c r="G65" s="17">
        <f t="shared" si="1"/>
        <v>-5976.5360000000001</v>
      </c>
      <c r="H65" s="12">
        <f t="shared" si="9"/>
        <v>-5907.3435919866288</v>
      </c>
      <c r="I65" s="15">
        <f t="shared" si="3"/>
        <v>27559.192408013372</v>
      </c>
    </row>
    <row r="66" spans="1:9" x14ac:dyDescent="0.2">
      <c r="A66" s="3">
        <v>2018</v>
      </c>
      <c r="B66" s="3">
        <v>13</v>
      </c>
      <c r="C66" s="3">
        <v>65</v>
      </c>
      <c r="D66" s="3" t="s">
        <v>66</v>
      </c>
      <c r="E66" s="4">
        <v>28010</v>
      </c>
      <c r="F66" s="12">
        <f t="shared" ref="F66:F129" si="10">$L$4*C66+$L$5</f>
        <v>33508.06</v>
      </c>
      <c r="G66" s="12">
        <f t="shared" ref="G66:G129" si="11">E66-F66</f>
        <v>-5498.0599999999977</v>
      </c>
      <c r="H66" s="12">
        <f t="shared" si="9"/>
        <v>-5623.7098512404291</v>
      </c>
      <c r="I66" s="15">
        <f t="shared" ref="I66:I129" si="12">L$4*$C66+L$5+L$6*SIN(L$7*$C66+L$8)</f>
        <v>27884.350148759568</v>
      </c>
    </row>
    <row r="67" spans="1:9" x14ac:dyDescent="0.2">
      <c r="A67" s="3">
        <v>2018</v>
      </c>
      <c r="B67" s="3">
        <v>14</v>
      </c>
      <c r="C67" s="3">
        <v>66</v>
      </c>
      <c r="D67" s="3" t="s">
        <v>67</v>
      </c>
      <c r="E67" s="4">
        <v>29240</v>
      </c>
      <c r="F67" s="12">
        <f t="shared" si="10"/>
        <v>33549.584000000003</v>
      </c>
      <c r="G67" s="12">
        <f t="shared" si="11"/>
        <v>-4309.5840000000026</v>
      </c>
      <c r="H67" s="12">
        <f t="shared" ref="H67:H130" si="13">$L$6*SIN($L$7*C67+$L$8)</f>
        <v>-5283.2880794122138</v>
      </c>
      <c r="I67" s="15">
        <f t="shared" si="12"/>
        <v>28266.295920587789</v>
      </c>
    </row>
    <row r="68" spans="1:9" x14ac:dyDescent="0.2">
      <c r="A68" s="3">
        <v>2018</v>
      </c>
      <c r="B68" s="3">
        <v>15</v>
      </c>
      <c r="C68" s="3">
        <v>67</v>
      </c>
      <c r="D68" s="3" t="s">
        <v>68</v>
      </c>
      <c r="E68" s="4">
        <v>29680</v>
      </c>
      <c r="F68" s="12">
        <f t="shared" si="10"/>
        <v>33591.108</v>
      </c>
      <c r="G68" s="12">
        <f t="shared" si="11"/>
        <v>-3911.1080000000002</v>
      </c>
      <c r="H68" s="12">
        <f t="shared" si="13"/>
        <v>-4889.5158439922961</v>
      </c>
      <c r="I68" s="15">
        <f t="shared" si="12"/>
        <v>28701.592156007704</v>
      </c>
    </row>
    <row r="69" spans="1:9" x14ac:dyDescent="0.2">
      <c r="A69" s="3">
        <v>2018</v>
      </c>
      <c r="B69" s="3">
        <v>16</v>
      </c>
      <c r="C69" s="3">
        <v>68</v>
      </c>
      <c r="D69" s="3" t="s">
        <v>69</v>
      </c>
      <c r="E69" s="4">
        <v>30690.001</v>
      </c>
      <c r="F69" s="12">
        <f t="shared" si="10"/>
        <v>33632.631999999998</v>
      </c>
      <c r="G69" s="12">
        <f t="shared" si="11"/>
        <v>-2942.6309999999976</v>
      </c>
      <c r="H69" s="12">
        <f t="shared" si="13"/>
        <v>-4446.3694436404157</v>
      </c>
      <c r="I69" s="15">
        <f t="shared" si="12"/>
        <v>29186.262556359583</v>
      </c>
    </row>
    <row r="70" spans="1:9" x14ac:dyDescent="0.2">
      <c r="A70" s="3">
        <v>2018</v>
      </c>
      <c r="B70" s="3">
        <v>17</v>
      </c>
      <c r="C70" s="3">
        <v>69</v>
      </c>
      <c r="D70" s="3" t="s">
        <v>70</v>
      </c>
      <c r="E70" s="4">
        <v>29620.001</v>
      </c>
      <c r="F70" s="12">
        <f t="shared" si="10"/>
        <v>33674.156000000003</v>
      </c>
      <c r="G70" s="12">
        <f t="shared" si="11"/>
        <v>-4054.1550000000025</v>
      </c>
      <c r="H70" s="12">
        <f t="shared" si="13"/>
        <v>-3958.3237556569229</v>
      </c>
      <c r="I70" s="15">
        <f t="shared" si="12"/>
        <v>29715.832244343081</v>
      </c>
    </row>
    <row r="71" spans="1:9" x14ac:dyDescent="0.2">
      <c r="A71" s="3">
        <v>2018</v>
      </c>
      <c r="B71" s="3">
        <v>18</v>
      </c>
      <c r="C71" s="3">
        <v>70</v>
      </c>
      <c r="D71" s="3" t="s">
        <v>71</v>
      </c>
      <c r="E71" s="4">
        <v>30379.999</v>
      </c>
      <c r="F71" s="12">
        <f t="shared" si="10"/>
        <v>33715.68</v>
      </c>
      <c r="G71" s="12">
        <f t="shared" si="11"/>
        <v>-3335.6810000000005</v>
      </c>
      <c r="H71" s="12">
        <f t="shared" si="13"/>
        <v>-3430.3070488237736</v>
      </c>
      <c r="I71" s="15">
        <f t="shared" si="12"/>
        <v>30285.372951176229</v>
      </c>
    </row>
    <row r="72" spans="1:9" x14ac:dyDescent="0.2">
      <c r="A72" s="3">
        <v>2018</v>
      </c>
      <c r="B72" s="3">
        <v>19</v>
      </c>
      <c r="C72" s="3">
        <v>71</v>
      </c>
      <c r="D72" s="3" t="s">
        <v>72</v>
      </c>
      <c r="E72" s="4">
        <v>29559.999</v>
      </c>
      <c r="F72" s="12">
        <f t="shared" si="10"/>
        <v>33757.203999999998</v>
      </c>
      <c r="G72" s="12">
        <f t="shared" si="11"/>
        <v>-4197.2049999999981</v>
      </c>
      <c r="H72" s="12">
        <f t="shared" si="13"/>
        <v>-2867.6512179137499</v>
      </c>
      <c r="I72" s="15">
        <f t="shared" si="12"/>
        <v>30889.552782086248</v>
      </c>
    </row>
    <row r="73" spans="1:9" x14ac:dyDescent="0.2">
      <c r="A73" s="3">
        <v>2018</v>
      </c>
      <c r="B73" s="3">
        <v>20</v>
      </c>
      <c r="C73" s="3">
        <v>72</v>
      </c>
      <c r="D73" s="3" t="s">
        <v>73</v>
      </c>
      <c r="E73" s="4">
        <v>30450.001</v>
      </c>
      <c r="F73" s="12">
        <f t="shared" si="10"/>
        <v>33798.728000000003</v>
      </c>
      <c r="G73" s="12">
        <f t="shared" si="11"/>
        <v>-3348.7270000000026</v>
      </c>
      <c r="H73" s="12">
        <f t="shared" si="13"/>
        <v>-2276.0379423981253</v>
      </c>
      <c r="I73" s="15">
        <f t="shared" si="12"/>
        <v>31522.690057601878</v>
      </c>
    </row>
    <row r="74" spans="1:9" x14ac:dyDescent="0.2">
      <c r="A74" s="3">
        <v>2018</v>
      </c>
      <c r="B74" s="3">
        <v>21</v>
      </c>
      <c r="C74" s="3">
        <v>73</v>
      </c>
      <c r="D74" s="3" t="s">
        <v>74</v>
      </c>
      <c r="E74" s="4">
        <v>30450.001</v>
      </c>
      <c r="F74" s="12">
        <f t="shared" si="10"/>
        <v>33840.252</v>
      </c>
      <c r="G74" s="12">
        <f t="shared" si="11"/>
        <v>-3390.2510000000002</v>
      </c>
      <c r="H74" s="12">
        <f t="shared" si="13"/>
        <v>-1661.4413130403311</v>
      </c>
      <c r="I74" s="15">
        <f t="shared" si="12"/>
        <v>32178.81068695967</v>
      </c>
    </row>
    <row r="75" spans="1:9" x14ac:dyDescent="0.2">
      <c r="A75" s="3">
        <v>2018</v>
      </c>
      <c r="B75" s="3">
        <v>22</v>
      </c>
      <c r="C75" s="3">
        <v>74</v>
      </c>
      <c r="D75" s="3" t="s">
        <v>75</v>
      </c>
      <c r="E75" s="4">
        <v>30219.999</v>
      </c>
      <c r="F75" s="12">
        <f t="shared" si="10"/>
        <v>33881.775999999998</v>
      </c>
      <c r="G75" s="12">
        <f t="shared" si="11"/>
        <v>-3661.7769999999982</v>
      </c>
      <c r="H75" s="12">
        <f t="shared" si="13"/>
        <v>-1030.0675057303229</v>
      </c>
      <c r="I75" s="15">
        <f t="shared" si="12"/>
        <v>32851.708494269675</v>
      </c>
    </row>
    <row r="76" spans="1:9" x14ac:dyDescent="0.2">
      <c r="A76" s="3">
        <v>2018</v>
      </c>
      <c r="B76" s="3">
        <v>23</v>
      </c>
      <c r="C76" s="3">
        <v>75</v>
      </c>
      <c r="D76" s="3" t="s">
        <v>76</v>
      </c>
      <c r="E76" s="4">
        <v>30290.001</v>
      </c>
      <c r="F76" s="12">
        <f t="shared" si="10"/>
        <v>33923.300000000003</v>
      </c>
      <c r="G76" s="12">
        <f t="shared" si="11"/>
        <v>-3633.2990000000027</v>
      </c>
      <c r="H76" s="12">
        <f t="shared" si="13"/>
        <v>-388.29211173121524</v>
      </c>
      <c r="I76" s="15">
        <f t="shared" si="12"/>
        <v>33535.007888268789</v>
      </c>
    </row>
    <row r="77" spans="1:9" x14ac:dyDescent="0.2">
      <c r="A77" s="3">
        <v>2018</v>
      </c>
      <c r="B77" s="3">
        <v>24</v>
      </c>
      <c r="C77" s="3">
        <v>76</v>
      </c>
      <c r="D77" s="3" t="s">
        <v>77</v>
      </c>
      <c r="E77" s="4">
        <v>31080</v>
      </c>
      <c r="F77" s="12">
        <f t="shared" si="10"/>
        <v>33964.824000000001</v>
      </c>
      <c r="G77" s="12">
        <f t="shared" si="11"/>
        <v>-2884.8240000000005</v>
      </c>
      <c r="H77" s="12">
        <f t="shared" si="13"/>
        <v>257.40424282473879</v>
      </c>
      <c r="I77" s="15">
        <f t="shared" si="12"/>
        <v>34222.228242824742</v>
      </c>
    </row>
    <row r="78" spans="1:9" x14ac:dyDescent="0.2">
      <c r="A78" s="3">
        <v>2018</v>
      </c>
      <c r="B78" s="3">
        <v>25</v>
      </c>
      <c r="C78" s="3">
        <v>77</v>
      </c>
      <c r="D78" s="3" t="s">
        <v>78</v>
      </c>
      <c r="E78" s="4">
        <v>31480</v>
      </c>
      <c r="F78" s="12">
        <f t="shared" si="10"/>
        <v>34006.347999999998</v>
      </c>
      <c r="G78" s="12">
        <f t="shared" si="11"/>
        <v>-2526.3479999999981</v>
      </c>
      <c r="H78" s="12">
        <f t="shared" si="13"/>
        <v>900.50133807876603</v>
      </c>
      <c r="I78" s="15">
        <f t="shared" si="12"/>
        <v>34906.849338078762</v>
      </c>
    </row>
    <row r="79" spans="1:9" x14ac:dyDescent="0.2">
      <c r="A79" s="3">
        <v>2018</v>
      </c>
      <c r="B79" s="3">
        <v>26</v>
      </c>
      <c r="C79" s="3">
        <v>78</v>
      </c>
      <c r="D79" s="3" t="s">
        <v>79</v>
      </c>
      <c r="E79" s="4">
        <v>31610.001</v>
      </c>
      <c r="F79" s="12">
        <f t="shared" si="10"/>
        <v>34047.872000000003</v>
      </c>
      <c r="G79" s="12">
        <f t="shared" si="11"/>
        <v>-2437.8710000000028</v>
      </c>
      <c r="H79" s="12">
        <f t="shared" si="13"/>
        <v>1534.505201404241</v>
      </c>
      <c r="I79" s="15">
        <f t="shared" si="12"/>
        <v>35582.377201404241</v>
      </c>
    </row>
    <row r="80" spans="1:9" x14ac:dyDescent="0.2">
      <c r="A80" s="3">
        <v>2018</v>
      </c>
      <c r="B80" s="3">
        <v>27</v>
      </c>
      <c r="C80" s="3">
        <v>79</v>
      </c>
      <c r="D80" s="3" t="s">
        <v>80</v>
      </c>
      <c r="E80" s="4">
        <v>31969.999</v>
      </c>
      <c r="F80" s="12">
        <f t="shared" si="10"/>
        <v>34089.396000000001</v>
      </c>
      <c r="G80" s="12">
        <f t="shared" si="11"/>
        <v>-2119.3970000000008</v>
      </c>
      <c r="H80" s="12">
        <f t="shared" si="13"/>
        <v>2153.0136833217225</v>
      </c>
      <c r="I80" s="15">
        <f t="shared" si="12"/>
        <v>36242.409683321726</v>
      </c>
    </row>
    <row r="81" spans="1:9" x14ac:dyDescent="0.2">
      <c r="A81" s="3">
        <v>2018</v>
      </c>
      <c r="B81" s="3">
        <v>28</v>
      </c>
      <c r="C81" s="3">
        <v>80</v>
      </c>
      <c r="D81" s="3" t="s">
        <v>81</v>
      </c>
      <c r="E81" s="4">
        <v>32599.998</v>
      </c>
      <c r="F81" s="12">
        <f t="shared" si="10"/>
        <v>34130.92</v>
      </c>
      <c r="G81" s="12">
        <f t="shared" si="11"/>
        <v>-1530.9219999999987</v>
      </c>
      <c r="H81" s="12">
        <f t="shared" si="13"/>
        <v>2749.7811061869647</v>
      </c>
      <c r="I81" s="15">
        <f t="shared" si="12"/>
        <v>36880.701106186963</v>
      </c>
    </row>
    <row r="82" spans="1:9" x14ac:dyDescent="0.2">
      <c r="A82" s="3">
        <v>2018</v>
      </c>
      <c r="B82" s="3">
        <v>29</v>
      </c>
      <c r="C82" s="3">
        <v>81</v>
      </c>
      <c r="D82" s="3" t="s">
        <v>82</v>
      </c>
      <c r="E82" s="4">
        <v>32070</v>
      </c>
      <c r="F82" s="12">
        <f t="shared" si="10"/>
        <v>34172.444000000003</v>
      </c>
      <c r="G82" s="12">
        <f t="shared" si="11"/>
        <v>-2102.4440000000031</v>
      </c>
      <c r="H82" s="12">
        <f t="shared" si="13"/>
        <v>3318.7813328316424</v>
      </c>
      <c r="I82" s="15">
        <f t="shared" si="12"/>
        <v>37491.225332831644</v>
      </c>
    </row>
    <row r="83" spans="1:9" x14ac:dyDescent="0.2">
      <c r="A83" s="3">
        <v>2018</v>
      </c>
      <c r="B83" s="3">
        <v>30</v>
      </c>
      <c r="C83" s="3">
        <v>82</v>
      </c>
      <c r="D83" s="3" t="s">
        <v>83</v>
      </c>
      <c r="E83" s="4">
        <v>32250</v>
      </c>
      <c r="F83" s="12">
        <f t="shared" si="10"/>
        <v>34213.968000000001</v>
      </c>
      <c r="G83" s="12">
        <f t="shared" si="11"/>
        <v>-1963.9680000000008</v>
      </c>
      <c r="H83" s="12">
        <f t="shared" si="13"/>
        <v>3854.2686182918405</v>
      </c>
      <c r="I83" s="15">
        <f t="shared" si="12"/>
        <v>38068.236618291841</v>
      </c>
    </row>
    <row r="84" spans="1:9" x14ac:dyDescent="0.2">
      <c r="A84" s="3">
        <v>2018</v>
      </c>
      <c r="B84" s="3">
        <v>31</v>
      </c>
      <c r="C84" s="3">
        <v>83</v>
      </c>
      <c r="D84" s="3" t="s">
        <v>84</v>
      </c>
      <c r="E84" s="4">
        <v>32790.000999999997</v>
      </c>
      <c r="F84" s="12">
        <f t="shared" si="10"/>
        <v>34255.491999999998</v>
      </c>
      <c r="G84" s="12">
        <f t="shared" si="11"/>
        <v>-1465.4910000000018</v>
      </c>
      <c r="H84" s="12">
        <f t="shared" si="13"/>
        <v>4350.8356301455024</v>
      </c>
      <c r="I84" s="15">
        <f t="shared" si="12"/>
        <v>38606.327630145504</v>
      </c>
    </row>
    <row r="85" spans="1:9" x14ac:dyDescent="0.2">
      <c r="A85" s="3">
        <v>2018</v>
      </c>
      <c r="B85" s="3">
        <v>32</v>
      </c>
      <c r="C85" s="3">
        <v>84</v>
      </c>
      <c r="D85" s="3" t="s">
        <v>85</v>
      </c>
      <c r="E85" s="4">
        <v>32450.001</v>
      </c>
      <c r="F85" s="12">
        <f t="shared" si="10"/>
        <v>34297.016000000003</v>
      </c>
      <c r="G85" s="12">
        <f t="shared" si="11"/>
        <v>-1847.0150000000031</v>
      </c>
      <c r="H85" s="12">
        <f t="shared" si="13"/>
        <v>4803.4680515716555</v>
      </c>
      <c r="I85" s="15">
        <f t="shared" si="12"/>
        <v>39100.484051571657</v>
      </c>
    </row>
    <row r="86" spans="1:9" x14ac:dyDescent="0.2">
      <c r="A86" s="3">
        <v>2018</v>
      </c>
      <c r="B86" s="3">
        <v>33</v>
      </c>
      <c r="C86" s="3">
        <v>85</v>
      </c>
      <c r="D86" s="3" t="s">
        <v>86</v>
      </c>
      <c r="E86" s="4">
        <v>33439.999000000003</v>
      </c>
      <c r="F86" s="12">
        <f t="shared" si="10"/>
        <v>34338.54</v>
      </c>
      <c r="G86" s="12">
        <f t="shared" si="11"/>
        <v>-898.54099999999744</v>
      </c>
      <c r="H86" s="12">
        <f t="shared" si="13"/>
        <v>5207.5952157512957</v>
      </c>
      <c r="I86" s="15">
        <f t="shared" si="12"/>
        <v>39546.135215751296</v>
      </c>
    </row>
    <row r="87" spans="1:9" x14ac:dyDescent="0.2">
      <c r="A87" s="3">
        <v>2018</v>
      </c>
      <c r="B87" s="3">
        <v>34</v>
      </c>
      <c r="C87" s="3">
        <v>86</v>
      </c>
      <c r="D87" s="3" t="s">
        <v>87</v>
      </c>
      <c r="E87" s="4">
        <v>34290.000999999997</v>
      </c>
      <c r="F87" s="12">
        <f t="shared" si="10"/>
        <v>34380.063999999998</v>
      </c>
      <c r="G87" s="12">
        <f t="shared" si="11"/>
        <v>-90.063000000001921</v>
      </c>
      <c r="H87" s="12">
        <f t="shared" si="13"/>
        <v>5559.1362603057614</v>
      </c>
      <c r="I87" s="15">
        <f t="shared" si="12"/>
        <v>39939.200260305763</v>
      </c>
    </row>
    <row r="88" spans="1:9" x14ac:dyDescent="0.2">
      <c r="A88" s="3">
        <v>2018</v>
      </c>
      <c r="B88" s="3">
        <v>35</v>
      </c>
      <c r="C88" s="3">
        <v>87</v>
      </c>
      <c r="D88" s="3" t="s">
        <v>88</v>
      </c>
      <c r="E88" s="4">
        <v>34590</v>
      </c>
      <c r="F88" s="12">
        <f t="shared" si="10"/>
        <v>34421.588000000003</v>
      </c>
      <c r="G88" s="12">
        <f t="shared" si="11"/>
        <v>168.41199999999662</v>
      </c>
      <c r="H88" s="12">
        <f t="shared" si="13"/>
        <v>5854.5413357063817</v>
      </c>
      <c r="I88" s="15">
        <f t="shared" si="12"/>
        <v>40276.129335706384</v>
      </c>
    </row>
    <row r="89" spans="1:9" x14ac:dyDescent="0.2">
      <c r="A89" s="3">
        <v>2018</v>
      </c>
      <c r="B89" s="3">
        <v>36</v>
      </c>
      <c r="C89" s="3">
        <v>88</v>
      </c>
      <c r="D89" s="3" t="s">
        <v>89</v>
      </c>
      <c r="E89" s="4">
        <v>34580.002</v>
      </c>
      <c r="F89" s="12">
        <f t="shared" si="10"/>
        <v>34463.112000000001</v>
      </c>
      <c r="G89" s="12">
        <f t="shared" si="11"/>
        <v>116.88999999999942</v>
      </c>
      <c r="H89" s="12">
        <f t="shared" si="13"/>
        <v>6090.8274515344801</v>
      </c>
      <c r="I89" s="15">
        <f t="shared" si="12"/>
        <v>40553.939451534483</v>
      </c>
    </row>
    <row r="90" spans="1:9" x14ac:dyDescent="0.2">
      <c r="A90" s="3">
        <v>2018</v>
      </c>
      <c r="B90" s="3">
        <v>37</v>
      </c>
      <c r="C90" s="3">
        <v>89</v>
      </c>
      <c r="D90" s="3" t="s">
        <v>90</v>
      </c>
      <c r="E90" s="4">
        <v>34650.002</v>
      </c>
      <c r="F90" s="12">
        <f t="shared" si="10"/>
        <v>34504.635999999999</v>
      </c>
      <c r="G90" s="12">
        <f t="shared" si="11"/>
        <v>145.3660000000018</v>
      </c>
      <c r="H90" s="12">
        <f t="shared" si="13"/>
        <v>6265.6085986173266</v>
      </c>
      <c r="I90" s="15">
        <f t="shared" si="12"/>
        <v>40770.244598617326</v>
      </c>
    </row>
    <row r="91" spans="1:9" x14ac:dyDescent="0.2">
      <c r="A91" s="3">
        <v>2018</v>
      </c>
      <c r="B91" s="3">
        <v>38</v>
      </c>
      <c r="C91" s="3">
        <v>90</v>
      </c>
      <c r="D91" s="3" t="s">
        <v>91</v>
      </c>
      <c r="E91" s="4">
        <v>35430</v>
      </c>
      <c r="F91" s="12">
        <f t="shared" si="10"/>
        <v>34546.160000000003</v>
      </c>
      <c r="G91" s="12">
        <f t="shared" si="11"/>
        <v>883.83999999999651</v>
      </c>
      <c r="H91" s="12">
        <f t="shared" si="13"/>
        <v>6377.1198428676935</v>
      </c>
      <c r="I91" s="15">
        <f t="shared" si="12"/>
        <v>40923.279842867698</v>
      </c>
    </row>
    <row r="92" spans="1:9" x14ac:dyDescent="0.2">
      <c r="A92" s="3">
        <v>2018</v>
      </c>
      <c r="B92" s="3">
        <v>39</v>
      </c>
      <c r="C92" s="3">
        <v>91</v>
      </c>
      <c r="D92" s="3" t="s">
        <v>92</v>
      </c>
      <c r="E92" s="4">
        <v>35950.001000000004</v>
      </c>
      <c r="F92" s="12">
        <f t="shared" si="10"/>
        <v>34587.684000000001</v>
      </c>
      <c r="G92" s="12">
        <f t="shared" si="11"/>
        <v>1362.3170000000027</v>
      </c>
      <c r="H92" s="12">
        <f t="shared" si="13"/>
        <v>6424.2351475283558</v>
      </c>
      <c r="I92" s="15">
        <f t="shared" si="12"/>
        <v>41011.919147528359</v>
      </c>
    </row>
    <row r="93" spans="1:9" x14ac:dyDescent="0.2">
      <c r="A93" s="3">
        <v>2018</v>
      </c>
      <c r="B93" s="3">
        <v>40</v>
      </c>
      <c r="C93" s="3">
        <v>92</v>
      </c>
      <c r="D93" s="3" t="s">
        <v>93</v>
      </c>
      <c r="E93" s="4">
        <v>35970.001000000004</v>
      </c>
      <c r="F93" s="12">
        <f t="shared" si="10"/>
        <v>34629.207999999999</v>
      </c>
      <c r="G93" s="12">
        <f t="shared" si="11"/>
        <v>1340.7930000000051</v>
      </c>
      <c r="H93" s="12">
        <f t="shared" si="13"/>
        <v>6406.4787438530075</v>
      </c>
      <c r="I93" s="15">
        <f t="shared" si="12"/>
        <v>41035.686743853003</v>
      </c>
    </row>
    <row r="94" spans="1:9" x14ac:dyDescent="0.2">
      <c r="A94" s="3">
        <v>2018</v>
      </c>
      <c r="B94" s="3">
        <v>41</v>
      </c>
      <c r="C94" s="3">
        <v>93</v>
      </c>
      <c r="D94" s="3" t="s">
        <v>94</v>
      </c>
      <c r="E94" s="4">
        <v>35910</v>
      </c>
      <c r="F94" s="12">
        <f t="shared" si="10"/>
        <v>34670.732000000004</v>
      </c>
      <c r="G94" s="12">
        <f t="shared" si="11"/>
        <v>1239.2679999999964</v>
      </c>
      <c r="H94" s="12">
        <f t="shared" si="13"/>
        <v>6324.0299354029075</v>
      </c>
      <c r="I94" s="15">
        <f t="shared" si="12"/>
        <v>40994.761935402908</v>
      </c>
    </row>
    <row r="95" spans="1:9" x14ac:dyDescent="0.2">
      <c r="A95" s="3">
        <v>2018</v>
      </c>
      <c r="B95" s="3">
        <v>42</v>
      </c>
      <c r="C95" s="3">
        <v>94</v>
      </c>
      <c r="D95" s="3" t="s">
        <v>95</v>
      </c>
      <c r="E95" s="4">
        <v>36070</v>
      </c>
      <c r="F95" s="12">
        <f t="shared" si="10"/>
        <v>34712.256000000001</v>
      </c>
      <c r="G95" s="12">
        <f t="shared" si="11"/>
        <v>1357.7439999999988</v>
      </c>
      <c r="H95" s="12">
        <f t="shared" si="13"/>
        <v>6177.7212874456118</v>
      </c>
      <c r="I95" s="15">
        <f t="shared" si="12"/>
        <v>40889.97728744561</v>
      </c>
    </row>
    <row r="96" spans="1:9" x14ac:dyDescent="0.2">
      <c r="A96" s="3">
        <v>2018</v>
      </c>
      <c r="B96" s="3">
        <v>43</v>
      </c>
      <c r="C96" s="3">
        <v>95</v>
      </c>
      <c r="D96" s="3" t="s">
        <v>96</v>
      </c>
      <c r="E96" s="4">
        <v>34869.999000000003</v>
      </c>
      <c r="F96" s="12">
        <f t="shared" si="10"/>
        <v>34753.78</v>
      </c>
      <c r="G96" s="12">
        <f t="shared" si="11"/>
        <v>116.2190000000046</v>
      </c>
      <c r="H96" s="12">
        <f t="shared" si="13"/>
        <v>5969.0302197391675</v>
      </c>
      <c r="I96" s="15">
        <f t="shared" si="12"/>
        <v>40722.810219739164</v>
      </c>
    </row>
    <row r="97" spans="1:9" x14ac:dyDescent="0.2">
      <c r="A97" s="3">
        <v>2018</v>
      </c>
      <c r="B97" s="3">
        <v>44</v>
      </c>
      <c r="C97" s="3">
        <v>96</v>
      </c>
      <c r="D97" s="3" t="s">
        <v>97</v>
      </c>
      <c r="E97" s="4">
        <v>34180</v>
      </c>
      <c r="F97" s="12">
        <f t="shared" si="10"/>
        <v>34795.304000000004</v>
      </c>
      <c r="G97" s="12">
        <f t="shared" si="11"/>
        <v>-615.30400000000373</v>
      </c>
      <c r="H97" s="12">
        <f t="shared" si="13"/>
        <v>5700.0640875975869</v>
      </c>
      <c r="I97" s="15">
        <f t="shared" si="12"/>
        <v>40495.368087597592</v>
      </c>
    </row>
    <row r="98" spans="1:9" x14ac:dyDescent="0.2">
      <c r="A98" s="3">
        <v>2018</v>
      </c>
      <c r="B98" s="3">
        <v>45</v>
      </c>
      <c r="C98" s="3">
        <v>97</v>
      </c>
      <c r="D98" s="3" t="s">
        <v>98</v>
      </c>
      <c r="E98" s="4">
        <v>37090</v>
      </c>
      <c r="F98" s="12">
        <f t="shared" si="10"/>
        <v>34836.828000000001</v>
      </c>
      <c r="G98" s="12">
        <f t="shared" si="11"/>
        <v>2253.1719999999987</v>
      </c>
      <c r="H98" s="12">
        <f t="shared" si="13"/>
        <v>5373.5389018884398</v>
      </c>
      <c r="I98" s="15">
        <f t="shared" si="12"/>
        <v>40210.366901888439</v>
      </c>
    </row>
    <row r="99" spans="1:9" x14ac:dyDescent="0.2">
      <c r="A99" s="3">
        <v>2018</v>
      </c>
      <c r="B99" s="3">
        <v>46</v>
      </c>
      <c r="C99" s="3">
        <v>98</v>
      </c>
      <c r="D99" s="3" t="s">
        <v>99</v>
      </c>
      <c r="E99" s="4">
        <v>37959.999000000003</v>
      </c>
      <c r="F99" s="12">
        <f t="shared" si="10"/>
        <v>34878.351999999999</v>
      </c>
      <c r="G99" s="12">
        <f t="shared" si="11"/>
        <v>3081.6470000000045</v>
      </c>
      <c r="H99" s="12">
        <f t="shared" si="13"/>
        <v>4992.7519028473844</v>
      </c>
      <c r="I99" s="15">
        <f t="shared" si="12"/>
        <v>39871.103902847382</v>
      </c>
    </row>
    <row r="100" spans="1:9" x14ac:dyDescent="0.2">
      <c r="A100" s="3">
        <v>2018</v>
      </c>
      <c r="B100" s="3">
        <v>47</v>
      </c>
      <c r="C100" s="3">
        <v>99</v>
      </c>
      <c r="D100" s="3" t="s">
        <v>100</v>
      </c>
      <c r="E100" s="4">
        <v>39330.002</v>
      </c>
      <c r="F100" s="12">
        <f t="shared" si="10"/>
        <v>34919.876000000004</v>
      </c>
      <c r="G100" s="12">
        <f t="shared" si="11"/>
        <v>4410.1259999999966</v>
      </c>
      <c r="H100" s="12">
        <f t="shared" si="13"/>
        <v>4561.5482646582059</v>
      </c>
      <c r="I100" s="15">
        <f t="shared" si="12"/>
        <v>39481.424264658213</v>
      </c>
    </row>
    <row r="101" spans="1:9" x14ac:dyDescent="0.2">
      <c r="A101" s="3">
        <v>2018</v>
      </c>
      <c r="B101" s="3">
        <v>48</v>
      </c>
      <c r="C101" s="3">
        <v>100</v>
      </c>
      <c r="D101" s="3" t="s">
        <v>101</v>
      </c>
      <c r="E101" s="4">
        <v>38009.998</v>
      </c>
      <c r="F101" s="12">
        <f t="shared" si="10"/>
        <v>34961.4</v>
      </c>
      <c r="G101" s="12">
        <f t="shared" si="11"/>
        <v>3048.5979999999981</v>
      </c>
      <c r="H101" s="12">
        <f t="shared" si="13"/>
        <v>4084.2822670145574</v>
      </c>
      <c r="I101" s="15">
        <f t="shared" si="12"/>
        <v>39045.682267014556</v>
      </c>
    </row>
    <row r="102" spans="1:9" x14ac:dyDescent="0.2">
      <c r="A102" s="3">
        <v>2018</v>
      </c>
      <c r="B102" s="3">
        <v>49</v>
      </c>
      <c r="C102" s="3">
        <v>101</v>
      </c>
      <c r="D102" s="3" t="s">
        <v>102</v>
      </c>
      <c r="E102" s="4">
        <v>39369.999000000003</v>
      </c>
      <c r="F102" s="12">
        <f t="shared" si="10"/>
        <v>35002.923999999999</v>
      </c>
      <c r="G102" s="12">
        <f t="shared" si="11"/>
        <v>4367.0750000000044</v>
      </c>
      <c r="H102" s="12">
        <f t="shared" si="13"/>
        <v>3565.7733257514333</v>
      </c>
      <c r="I102" s="15">
        <f t="shared" si="12"/>
        <v>38568.697325751433</v>
      </c>
    </row>
    <row r="103" spans="1:9" x14ac:dyDescent="0.2">
      <c r="A103" s="3">
        <v>2018</v>
      </c>
      <c r="B103" s="3">
        <v>50</v>
      </c>
      <c r="C103" s="3">
        <v>102</v>
      </c>
      <c r="D103" s="3" t="s">
        <v>103</v>
      </c>
      <c r="E103" s="4">
        <v>39560.000999999997</v>
      </c>
      <c r="F103" s="12">
        <f t="shared" si="10"/>
        <v>35044.448000000004</v>
      </c>
      <c r="G103" s="12">
        <f t="shared" si="11"/>
        <v>4515.5529999999926</v>
      </c>
      <c r="H103" s="12">
        <f t="shared" si="13"/>
        <v>3011.2573265478145</v>
      </c>
      <c r="I103" s="15">
        <f t="shared" si="12"/>
        <v>38055.705326547817</v>
      </c>
    </row>
    <row r="104" spans="1:9" x14ac:dyDescent="0.2">
      <c r="A104" s="3">
        <v>2018</v>
      </c>
      <c r="B104" s="3">
        <v>51</v>
      </c>
      <c r="C104" s="3">
        <v>103</v>
      </c>
      <c r="D104" s="3" t="s">
        <v>104</v>
      </c>
      <c r="E104" s="4">
        <v>39369.999000000003</v>
      </c>
      <c r="F104" s="12">
        <f t="shared" si="10"/>
        <v>35085.972000000002</v>
      </c>
      <c r="G104" s="12">
        <f t="shared" si="11"/>
        <v>4284.0270000000019</v>
      </c>
      <c r="H104" s="12">
        <f t="shared" si="13"/>
        <v>2426.3337531308348</v>
      </c>
      <c r="I104" s="15">
        <f t="shared" si="12"/>
        <v>37512.305753130837</v>
      </c>
    </row>
    <row r="105" spans="1:9" x14ac:dyDescent="0.2">
      <c r="A105" s="3">
        <v>2018</v>
      </c>
      <c r="B105" s="3">
        <v>52</v>
      </c>
      <c r="C105" s="3">
        <v>104</v>
      </c>
      <c r="D105" s="3" t="s">
        <v>105</v>
      </c>
      <c r="E105" s="4">
        <v>39669.998</v>
      </c>
      <c r="F105" s="12">
        <f t="shared" si="10"/>
        <v>35127.495999999999</v>
      </c>
      <c r="G105" s="12">
        <f t="shared" si="11"/>
        <v>4542.5020000000004</v>
      </c>
      <c r="H105" s="12">
        <f t="shared" si="13"/>
        <v>1816.9091438793546</v>
      </c>
      <c r="I105" s="15">
        <f t="shared" si="12"/>
        <v>36944.405143879354</v>
      </c>
    </row>
    <row r="106" spans="1:9" x14ac:dyDescent="0.2">
      <c r="A106" s="3">
        <v>2019</v>
      </c>
      <c r="B106" s="3">
        <v>1</v>
      </c>
      <c r="C106" s="3">
        <v>105</v>
      </c>
      <c r="D106" s="3" t="s">
        <v>106</v>
      </c>
      <c r="E106" s="4">
        <v>40959.999000000003</v>
      </c>
      <c r="F106" s="12">
        <f t="shared" si="10"/>
        <v>35169.020000000004</v>
      </c>
      <c r="G106" s="16">
        <f t="shared" si="11"/>
        <v>5790.9789999999994</v>
      </c>
      <c r="H106" s="12">
        <f t="shared" si="13"/>
        <v>1189.1374477999286</v>
      </c>
      <c r="I106" s="15">
        <f t="shared" si="12"/>
        <v>36358.157447799931</v>
      </c>
    </row>
    <row r="107" spans="1:9" x14ac:dyDescent="0.2">
      <c r="A107" s="3">
        <v>2019</v>
      </c>
      <c r="B107" s="3">
        <v>2</v>
      </c>
      <c r="C107" s="3">
        <v>106</v>
      </c>
      <c r="D107" s="3" t="s">
        <v>107</v>
      </c>
      <c r="E107" s="4">
        <v>36880.000999999997</v>
      </c>
      <c r="F107" s="12">
        <f t="shared" si="10"/>
        <v>35210.544000000002</v>
      </c>
      <c r="G107" s="12">
        <f t="shared" si="11"/>
        <v>1669.4569999999949</v>
      </c>
      <c r="H107" s="12">
        <f t="shared" si="13"/>
        <v>549.35788215883008</v>
      </c>
      <c r="I107" s="15">
        <f t="shared" si="12"/>
        <v>35759.901882158832</v>
      </c>
    </row>
    <row r="108" spans="1:9" x14ac:dyDescent="0.2">
      <c r="A108" s="3">
        <v>2019</v>
      </c>
      <c r="B108" s="3">
        <v>3</v>
      </c>
      <c r="C108" s="3">
        <v>107</v>
      </c>
      <c r="D108" s="3" t="s">
        <v>108</v>
      </c>
      <c r="E108" s="4">
        <v>37669.998</v>
      </c>
      <c r="F108" s="12">
        <f t="shared" si="10"/>
        <v>35252.067999999999</v>
      </c>
      <c r="G108" s="12">
        <f t="shared" si="11"/>
        <v>2417.9300000000003</v>
      </c>
      <c r="H108" s="12">
        <f t="shared" si="13"/>
        <v>-95.969080718697541</v>
      </c>
      <c r="I108" s="15">
        <f t="shared" si="12"/>
        <v>35156.098919281299</v>
      </c>
    </row>
    <row r="109" spans="1:9" x14ac:dyDescent="0.2">
      <c r="A109" s="3">
        <v>2019</v>
      </c>
      <c r="B109" s="3">
        <v>4</v>
      </c>
      <c r="C109" s="3">
        <v>108</v>
      </c>
      <c r="D109" s="3" t="s">
        <v>109</v>
      </c>
      <c r="E109" s="4">
        <v>35310.000999999997</v>
      </c>
      <c r="F109" s="12">
        <f t="shared" si="10"/>
        <v>35293.592000000004</v>
      </c>
      <c r="G109" s="12">
        <f t="shared" si="11"/>
        <v>16.408999999992375</v>
      </c>
      <c r="H109" s="12">
        <f t="shared" si="13"/>
        <v>-740.32695107848724</v>
      </c>
      <c r="I109" s="15">
        <f t="shared" si="12"/>
        <v>34553.265048921516</v>
      </c>
    </row>
    <row r="110" spans="1:9" x14ac:dyDescent="0.2">
      <c r="A110" s="3">
        <v>2019</v>
      </c>
      <c r="B110" s="3">
        <v>5</v>
      </c>
      <c r="C110" s="3">
        <v>109</v>
      </c>
      <c r="D110" s="3" t="s">
        <v>110</v>
      </c>
      <c r="E110" s="4">
        <v>34799.998999999996</v>
      </c>
      <c r="F110" s="12">
        <f t="shared" si="10"/>
        <v>35335.116000000002</v>
      </c>
      <c r="G110" s="12">
        <f t="shared" si="11"/>
        <v>-535.11700000000565</v>
      </c>
      <c r="H110" s="12">
        <f t="shared" si="13"/>
        <v>-1377.2090250297035</v>
      </c>
      <c r="I110" s="15">
        <f t="shared" si="12"/>
        <v>33957.906974970298</v>
      </c>
    </row>
    <row r="111" spans="1:9" x14ac:dyDescent="0.2">
      <c r="A111" s="3">
        <v>2019</v>
      </c>
      <c r="B111" s="3">
        <v>6</v>
      </c>
      <c r="C111" s="3">
        <v>110</v>
      </c>
      <c r="D111" s="3" t="s">
        <v>111</v>
      </c>
      <c r="E111" s="4">
        <v>35209.999000000003</v>
      </c>
      <c r="F111" s="12">
        <f t="shared" si="10"/>
        <v>35376.639999999999</v>
      </c>
      <c r="G111" s="12">
        <f t="shared" si="11"/>
        <v>-166.64099999999598</v>
      </c>
      <c r="H111" s="12">
        <f t="shared" si="13"/>
        <v>-2000.1840890197807</v>
      </c>
      <c r="I111" s="15">
        <f t="shared" si="12"/>
        <v>33376.455910980221</v>
      </c>
    </row>
    <row r="112" spans="1:9" x14ac:dyDescent="0.2">
      <c r="A112" s="3">
        <v>2019</v>
      </c>
      <c r="B112" s="3">
        <v>7</v>
      </c>
      <c r="C112" s="3">
        <v>111</v>
      </c>
      <c r="D112" s="3" t="s">
        <v>112</v>
      </c>
      <c r="E112" s="4">
        <v>36029.998999999996</v>
      </c>
      <c r="F112" s="12">
        <f t="shared" si="10"/>
        <v>35418.163999999997</v>
      </c>
      <c r="G112" s="12">
        <f t="shared" si="11"/>
        <v>611.83499999999913</v>
      </c>
      <c r="H112" s="12">
        <f t="shared" si="13"/>
        <v>-2602.9613620103778</v>
      </c>
      <c r="I112" s="15">
        <f t="shared" si="12"/>
        <v>32815.20263798962</v>
      </c>
    </row>
    <row r="113" spans="1:9" x14ac:dyDescent="0.2">
      <c r="A113" s="3">
        <v>2019</v>
      </c>
      <c r="B113" s="3">
        <v>8</v>
      </c>
      <c r="C113" s="3">
        <v>112</v>
      </c>
      <c r="D113" s="3" t="s">
        <v>113</v>
      </c>
      <c r="E113" s="4">
        <v>35020</v>
      </c>
      <c r="F113" s="12">
        <f t="shared" si="10"/>
        <v>35459.688000000002</v>
      </c>
      <c r="G113" s="12">
        <f t="shared" si="11"/>
        <v>-439.68800000000192</v>
      </c>
      <c r="H113" s="12">
        <f t="shared" si="13"/>
        <v>-3179.4540195707409</v>
      </c>
      <c r="I113" s="15">
        <f t="shared" si="12"/>
        <v>32280.233980429261</v>
      </c>
    </row>
    <row r="114" spans="1:9" x14ac:dyDescent="0.2">
      <c r="A114" s="3">
        <v>2019</v>
      </c>
      <c r="B114" s="3">
        <v>9</v>
      </c>
      <c r="C114" s="3">
        <v>113</v>
      </c>
      <c r="D114" s="3" t="s">
        <v>114</v>
      </c>
      <c r="E114" s="4">
        <v>34200.001000000004</v>
      </c>
      <c r="F114" s="12">
        <f t="shared" si="10"/>
        <v>35501.212</v>
      </c>
      <c r="G114" s="12">
        <f t="shared" si="11"/>
        <v>-1301.2109999999957</v>
      </c>
      <c r="H114" s="12">
        <f t="shared" si="13"/>
        <v>-3723.8406584239951</v>
      </c>
      <c r="I114" s="15">
        <f t="shared" si="12"/>
        <v>31777.371341576003</v>
      </c>
    </row>
    <row r="115" spans="1:9" x14ac:dyDescent="0.2">
      <c r="A115" s="3">
        <v>2019</v>
      </c>
      <c r="B115" s="3">
        <v>10</v>
      </c>
      <c r="C115" s="3">
        <v>114</v>
      </c>
      <c r="D115" s="3" t="s">
        <v>115</v>
      </c>
      <c r="E115" s="4">
        <v>33880.000999999997</v>
      </c>
      <c r="F115" s="12">
        <f t="shared" si="10"/>
        <v>35542.735999999997</v>
      </c>
      <c r="G115" s="12">
        <f t="shared" si="11"/>
        <v>-1662.7350000000006</v>
      </c>
      <c r="H115" s="12">
        <f t="shared" si="13"/>
        <v>-4230.6240807798049</v>
      </c>
      <c r="I115" s="15">
        <f t="shared" si="12"/>
        <v>31312.111919220191</v>
      </c>
    </row>
    <row r="116" spans="1:9" x14ac:dyDescent="0.2">
      <c r="A116" s="3">
        <v>2019</v>
      </c>
      <c r="B116" s="3">
        <v>11</v>
      </c>
      <c r="C116" s="3">
        <v>115</v>
      </c>
      <c r="D116" s="3" t="s">
        <v>116</v>
      </c>
      <c r="E116" s="4">
        <v>34110.000999999997</v>
      </c>
      <c r="F116" s="12">
        <f t="shared" si="10"/>
        <v>35584.26</v>
      </c>
      <c r="G116" s="12">
        <f t="shared" si="11"/>
        <v>-1474.2590000000055</v>
      </c>
      <c r="H116" s="12">
        <f t="shared" si="13"/>
        <v>-4694.6868048508868</v>
      </c>
      <c r="I116" s="15">
        <f t="shared" si="12"/>
        <v>30889.573195149114</v>
      </c>
    </row>
    <row r="117" spans="1:9" x14ac:dyDescent="0.2">
      <c r="A117" s="3">
        <v>2019</v>
      </c>
      <c r="B117" s="3">
        <v>12</v>
      </c>
      <c r="C117" s="3">
        <v>116</v>
      </c>
      <c r="D117" s="3" t="s">
        <v>117</v>
      </c>
      <c r="E117" s="4">
        <v>31410</v>
      </c>
      <c r="F117" s="12">
        <f t="shared" si="10"/>
        <v>35625.784</v>
      </c>
      <c r="G117" s="12">
        <f t="shared" si="11"/>
        <v>-4215.7839999999997</v>
      </c>
      <c r="H117" s="12">
        <f t="shared" si="13"/>
        <v>-5111.3427410103632</v>
      </c>
      <c r="I117" s="15">
        <f t="shared" si="12"/>
        <v>30514.441258989638</v>
      </c>
    </row>
    <row r="118" spans="1:9" x14ac:dyDescent="0.2">
      <c r="A118" s="3">
        <v>2019</v>
      </c>
      <c r="B118" s="3">
        <v>13</v>
      </c>
      <c r="C118" s="3">
        <v>117</v>
      </c>
      <c r="D118" s="3" t="s">
        <v>118</v>
      </c>
      <c r="E118" s="4">
        <v>31280.001</v>
      </c>
      <c r="F118" s="12">
        <f t="shared" si="10"/>
        <v>35667.307999999997</v>
      </c>
      <c r="G118" s="12">
        <f t="shared" si="11"/>
        <v>-4387.3069999999971</v>
      </c>
      <c r="H118" s="12">
        <f t="shared" si="13"/>
        <v>-5476.384511765601</v>
      </c>
      <c r="I118" s="15">
        <f t="shared" si="12"/>
        <v>30190.923488234395</v>
      </c>
    </row>
    <row r="119" spans="1:9" x14ac:dyDescent="0.2">
      <c r="A119" s="3">
        <v>2019</v>
      </c>
      <c r="B119" s="3">
        <v>14</v>
      </c>
      <c r="C119" s="3">
        <v>118</v>
      </c>
      <c r="D119" s="3" t="s">
        <v>119</v>
      </c>
      <c r="E119" s="4">
        <v>30320</v>
      </c>
      <c r="F119" s="12">
        <f t="shared" si="10"/>
        <v>35708.832000000002</v>
      </c>
      <c r="G119" s="12">
        <f t="shared" si="11"/>
        <v>-5388.8320000000022</v>
      </c>
      <c r="H119" s="12">
        <f t="shared" si="13"/>
        <v>-5786.1259377132947</v>
      </c>
      <c r="I119" s="15">
        <f t="shared" si="12"/>
        <v>29922.706062286707</v>
      </c>
    </row>
    <row r="120" spans="1:9" x14ac:dyDescent="0.2">
      <c r="A120" s="3">
        <v>2019</v>
      </c>
      <c r="B120" s="3">
        <v>15</v>
      </c>
      <c r="C120" s="3">
        <v>119</v>
      </c>
      <c r="D120" s="3" t="s">
        <v>120</v>
      </c>
      <c r="E120" s="4">
        <v>29020</v>
      </c>
      <c r="F120" s="12">
        <f t="shared" si="10"/>
        <v>35750.356</v>
      </c>
      <c r="G120" s="17">
        <f t="shared" si="11"/>
        <v>-6730.3559999999998</v>
      </c>
      <c r="H120" s="12">
        <f t="shared" si="13"/>
        <v>-6037.4392604538361</v>
      </c>
      <c r="I120" s="15">
        <f t="shared" si="12"/>
        <v>29712.916739546163</v>
      </c>
    </row>
    <row r="121" spans="1:9" x14ac:dyDescent="0.2">
      <c r="A121" s="3">
        <v>2019</v>
      </c>
      <c r="B121" s="3">
        <v>16</v>
      </c>
      <c r="C121" s="3">
        <v>120</v>
      </c>
      <c r="D121" s="3" t="s">
        <v>121</v>
      </c>
      <c r="E121" s="4">
        <v>30889.999</v>
      </c>
      <c r="F121" s="12">
        <f t="shared" si="10"/>
        <v>35791.879999999997</v>
      </c>
      <c r="G121" s="12">
        <f t="shared" si="11"/>
        <v>-4901.8809999999976</v>
      </c>
      <c r="H121" s="12">
        <f t="shared" si="13"/>
        <v>-6227.7867265894556</v>
      </c>
      <c r="I121" s="15">
        <f t="shared" si="12"/>
        <v>29564.093273410541</v>
      </c>
    </row>
    <row r="122" spans="1:9" x14ac:dyDescent="0.2">
      <c r="A122" s="3">
        <v>2019</v>
      </c>
      <c r="B122" s="3">
        <v>17</v>
      </c>
      <c r="C122" s="3">
        <v>121</v>
      </c>
      <c r="D122" s="3" t="s">
        <v>122</v>
      </c>
      <c r="E122" s="4">
        <v>31930</v>
      </c>
      <c r="F122" s="12">
        <f t="shared" si="10"/>
        <v>35833.404000000002</v>
      </c>
      <c r="G122" s="12">
        <f t="shared" si="11"/>
        <v>-3903.4040000000023</v>
      </c>
      <c r="H122" s="12">
        <f t="shared" si="13"/>
        <v>-6355.2462138718038</v>
      </c>
      <c r="I122" s="15">
        <f t="shared" si="12"/>
        <v>29478.157786128198</v>
      </c>
    </row>
    <row r="123" spans="1:9" x14ac:dyDescent="0.2">
      <c r="A123" s="3">
        <v>2019</v>
      </c>
      <c r="B123" s="3">
        <v>18</v>
      </c>
      <c r="C123" s="3">
        <v>122</v>
      </c>
      <c r="D123" s="3" t="s">
        <v>123</v>
      </c>
      <c r="E123" s="4">
        <v>31570</v>
      </c>
      <c r="F123" s="12">
        <f t="shared" si="10"/>
        <v>35874.928</v>
      </c>
      <c r="G123" s="12">
        <f t="shared" si="11"/>
        <v>-4304.9279999999999</v>
      </c>
      <c r="H123" s="12">
        <f t="shared" si="13"/>
        <v>-6418.5306407271628</v>
      </c>
      <c r="I123" s="15">
        <f t="shared" si="12"/>
        <v>29456.397359272836</v>
      </c>
    </row>
    <row r="124" spans="1:9" x14ac:dyDescent="0.2">
      <c r="A124" s="3">
        <v>2019</v>
      </c>
      <c r="B124" s="3">
        <v>19</v>
      </c>
      <c r="C124" s="3">
        <v>123</v>
      </c>
      <c r="D124" s="3" t="s">
        <v>124</v>
      </c>
      <c r="E124" s="4">
        <v>31730</v>
      </c>
      <c r="F124" s="12">
        <f t="shared" si="10"/>
        <v>35916.451999999997</v>
      </c>
      <c r="G124" s="12">
        <f t="shared" si="11"/>
        <v>-4186.4519999999975</v>
      </c>
      <c r="H124" s="12">
        <f t="shared" si="13"/>
        <v>-6417.0009631624489</v>
      </c>
      <c r="I124" s="15">
        <f t="shared" si="12"/>
        <v>29499.451036837549</v>
      </c>
    </row>
    <row r="125" spans="1:9" x14ac:dyDescent="0.2">
      <c r="A125" s="3">
        <v>2019</v>
      </c>
      <c r="B125" s="3">
        <v>20</v>
      </c>
      <c r="C125" s="3">
        <v>124</v>
      </c>
      <c r="D125" s="3" t="s">
        <v>125</v>
      </c>
      <c r="E125" s="4">
        <v>32750</v>
      </c>
      <c r="F125" s="12">
        <f t="shared" si="10"/>
        <v>35957.976000000002</v>
      </c>
      <c r="G125" s="12">
        <f t="shared" si="11"/>
        <v>-3207.9760000000024</v>
      </c>
      <c r="H125" s="12">
        <f t="shared" si="13"/>
        <v>-6350.6726278097594</v>
      </c>
      <c r="I125" s="15">
        <f t="shared" si="12"/>
        <v>29607.303372190243</v>
      </c>
    </row>
    <row r="126" spans="1:9" x14ac:dyDescent="0.2">
      <c r="A126" s="3">
        <v>2019</v>
      </c>
      <c r="B126" s="3">
        <v>21</v>
      </c>
      <c r="C126" s="3">
        <v>125</v>
      </c>
      <c r="D126" s="3" t="s">
        <v>126</v>
      </c>
      <c r="E126" s="4">
        <v>31000</v>
      </c>
      <c r="F126" s="12">
        <f t="shared" si="10"/>
        <v>35999.5</v>
      </c>
      <c r="G126" s="12">
        <f t="shared" si="11"/>
        <v>-4999.5</v>
      </c>
      <c r="H126" s="12">
        <f t="shared" si="13"/>
        <v>-6220.2154159468055</v>
      </c>
      <c r="I126" s="15">
        <f t="shared" si="12"/>
        <v>29779.284584053195</v>
      </c>
    </row>
    <row r="127" spans="1:9" x14ac:dyDescent="0.2">
      <c r="A127" s="3">
        <v>2019</v>
      </c>
      <c r="B127" s="3">
        <v>22</v>
      </c>
      <c r="C127" s="3">
        <v>126</v>
      </c>
      <c r="D127" s="3" t="s">
        <v>127</v>
      </c>
      <c r="E127" s="4">
        <v>32700.001</v>
      </c>
      <c r="F127" s="12">
        <f t="shared" si="10"/>
        <v>36041.023999999998</v>
      </c>
      <c r="G127" s="12">
        <f t="shared" si="11"/>
        <v>-3341.0229999999974</v>
      </c>
      <c r="H127" s="12">
        <f t="shared" si="13"/>
        <v>-6026.9466800683076</v>
      </c>
      <c r="I127" s="15">
        <f t="shared" si="12"/>
        <v>30014.07731993169</v>
      </c>
    </row>
    <row r="128" spans="1:9" x14ac:dyDescent="0.2">
      <c r="A128" s="3">
        <v>2019</v>
      </c>
      <c r="B128" s="3">
        <v>23</v>
      </c>
      <c r="C128" s="3">
        <v>127</v>
      </c>
      <c r="D128" s="3" t="s">
        <v>128</v>
      </c>
      <c r="E128" s="4">
        <v>34000</v>
      </c>
      <c r="F128" s="12">
        <f t="shared" si="10"/>
        <v>36082.548000000003</v>
      </c>
      <c r="G128" s="12">
        <f t="shared" si="11"/>
        <v>-2082.5480000000025</v>
      </c>
      <c r="H128" s="12">
        <f t="shared" si="13"/>
        <v>-5772.8180413052651</v>
      </c>
      <c r="I128" s="15">
        <f t="shared" si="12"/>
        <v>30309.729958694737</v>
      </c>
    </row>
    <row r="129" spans="1:9" x14ac:dyDescent="0.2">
      <c r="A129" s="3">
        <v>2019</v>
      </c>
      <c r="B129" s="3">
        <v>24</v>
      </c>
      <c r="C129" s="3">
        <v>128</v>
      </c>
      <c r="D129" s="3" t="s">
        <v>129</v>
      </c>
      <c r="E129" s="4">
        <v>33740.002</v>
      </c>
      <c r="F129" s="12">
        <f t="shared" si="10"/>
        <v>36124.072</v>
      </c>
      <c r="G129" s="12">
        <f t="shared" si="11"/>
        <v>-2384.0699999999997</v>
      </c>
      <c r="H129" s="12">
        <f t="shared" si="13"/>
        <v>-5460.3956820210278</v>
      </c>
      <c r="I129" s="15">
        <f t="shared" si="12"/>
        <v>30663.67631797897</v>
      </c>
    </row>
    <row r="130" spans="1:9" x14ac:dyDescent="0.2">
      <c r="A130" s="3">
        <v>2019</v>
      </c>
      <c r="B130" s="3">
        <v>25</v>
      </c>
      <c r="C130" s="3">
        <v>129</v>
      </c>
      <c r="D130" s="3" t="s">
        <v>130</v>
      </c>
      <c r="E130" s="4">
        <v>35439.999000000003</v>
      </c>
      <c r="F130" s="12">
        <f t="shared" ref="F130:F193" si="14">$L$4*C130+$L$5</f>
        <v>36165.595999999998</v>
      </c>
      <c r="G130" s="12">
        <f t="shared" ref="G130:G193" si="15">E130-F130</f>
        <v>-725.5969999999943</v>
      </c>
      <c r="H130" s="12">
        <f t="shared" si="13"/>
        <v>-5092.8344325889793</v>
      </c>
      <c r="I130" s="15">
        <f t="shared" ref="I130:I193" si="16">L$4*$C130+L$5+L$6*SIN(L$7*$C130+L$8)</f>
        <v>31072.76156741102</v>
      </c>
    </row>
    <row r="131" spans="1:9" x14ac:dyDescent="0.2">
      <c r="A131" s="3">
        <v>2019</v>
      </c>
      <c r="B131" s="3">
        <v>26</v>
      </c>
      <c r="C131" s="3">
        <v>130</v>
      </c>
      <c r="D131" s="3" t="s">
        <v>131</v>
      </c>
      <c r="E131" s="4">
        <v>35910</v>
      </c>
      <c r="F131" s="12">
        <f t="shared" si="14"/>
        <v>36207.120000000003</v>
      </c>
      <c r="G131" s="12">
        <f t="shared" si="15"/>
        <v>-297.12000000000262</v>
      </c>
      <c r="H131" s="12">
        <f t="shared" ref="H131:H194" si="17">$L$6*SIN($L$7*C131+$L$8)</f>
        <v>-4673.8459140225532</v>
      </c>
      <c r="I131" s="15">
        <f t="shared" si="16"/>
        <v>31533.274085977449</v>
      </c>
    </row>
    <row r="132" spans="1:9" x14ac:dyDescent="0.2">
      <c r="A132" s="3">
        <v>2019</v>
      </c>
      <c r="B132" s="3">
        <v>27</v>
      </c>
      <c r="C132" s="3">
        <v>131</v>
      </c>
      <c r="D132" s="3" t="s">
        <v>132</v>
      </c>
      <c r="E132" s="4">
        <v>36009.998</v>
      </c>
      <c r="F132" s="12">
        <f t="shared" si="14"/>
        <v>36248.644</v>
      </c>
      <c r="G132" s="12">
        <f t="shared" si="15"/>
        <v>-238.64600000000064</v>
      </c>
      <c r="H132" s="12">
        <f t="shared" si="17"/>
        <v>-4207.66105815228</v>
      </c>
      <c r="I132" s="15">
        <f t="shared" si="16"/>
        <v>32040.98294184772</v>
      </c>
    </row>
    <row r="133" spans="1:9" x14ac:dyDescent="0.2">
      <c r="A133" s="3">
        <v>2019</v>
      </c>
      <c r="B133" s="3">
        <v>28</v>
      </c>
      <c r="C133" s="3">
        <v>132</v>
      </c>
      <c r="D133" s="3" t="s">
        <v>133</v>
      </c>
      <c r="E133" s="4">
        <v>34669.998</v>
      </c>
      <c r="F133" s="12">
        <f t="shared" si="14"/>
        <v>36290.167999999998</v>
      </c>
      <c r="G133" s="12">
        <f t="shared" si="15"/>
        <v>-1620.1699999999983</v>
      </c>
      <c r="H133" s="12">
        <f t="shared" si="17"/>
        <v>-3698.9873838199055</v>
      </c>
      <c r="I133" s="15">
        <f t="shared" si="16"/>
        <v>32591.180616180092</v>
      </c>
    </row>
    <row r="134" spans="1:9" x14ac:dyDescent="0.2">
      <c r="A134" s="3">
        <v>2019</v>
      </c>
      <c r="B134" s="3">
        <v>29</v>
      </c>
      <c r="C134" s="3">
        <v>133</v>
      </c>
      <c r="D134" s="3" t="s">
        <v>134</v>
      </c>
      <c r="E134" s="4">
        <v>33990.002</v>
      </c>
      <c r="F134" s="12">
        <f t="shared" si="14"/>
        <v>36331.692000000003</v>
      </c>
      <c r="G134" s="12">
        <f t="shared" si="15"/>
        <v>-2341.6900000000023</v>
      </c>
      <c r="H134" s="12">
        <f t="shared" si="17"/>
        <v>-3152.9614605129382</v>
      </c>
      <c r="I134" s="15">
        <f t="shared" si="16"/>
        <v>33178.730539487064</v>
      </c>
    </row>
    <row r="135" spans="1:9" x14ac:dyDescent="0.2">
      <c r="A135" s="3">
        <v>2019</v>
      </c>
      <c r="B135" s="3">
        <v>30</v>
      </c>
      <c r="C135" s="3">
        <v>134</v>
      </c>
      <c r="D135" s="3" t="s">
        <v>135</v>
      </c>
      <c r="E135" s="4">
        <v>33580.002</v>
      </c>
      <c r="F135" s="12">
        <f t="shared" si="14"/>
        <v>36373.216</v>
      </c>
      <c r="G135" s="12">
        <f t="shared" si="15"/>
        <v>-2793.2139999999999</v>
      </c>
      <c r="H135" s="12">
        <f t="shared" si="17"/>
        <v>-2575.097039460491</v>
      </c>
      <c r="I135" s="15">
        <f t="shared" si="16"/>
        <v>33798.118960539512</v>
      </c>
    </row>
    <row r="136" spans="1:9" x14ac:dyDescent="0.2">
      <c r="A136" s="3">
        <v>2019</v>
      </c>
      <c r="B136" s="3">
        <v>31</v>
      </c>
      <c r="C136" s="3">
        <v>135</v>
      </c>
      <c r="D136" s="3" t="s">
        <v>136</v>
      </c>
      <c r="E136" s="4">
        <v>33880.000999999997</v>
      </c>
      <c r="F136" s="12">
        <f t="shared" si="14"/>
        <v>36414.74</v>
      </c>
      <c r="G136" s="12">
        <f t="shared" si="15"/>
        <v>-2534.7390000000014</v>
      </c>
      <c r="H136" s="12">
        <f t="shared" si="17"/>
        <v>-1971.2293759605527</v>
      </c>
      <c r="I136" s="15">
        <f t="shared" si="16"/>
        <v>34443.510624039445</v>
      </c>
    </row>
    <row r="137" spans="1:9" x14ac:dyDescent="0.2">
      <c r="A137" s="3">
        <v>2019</v>
      </c>
      <c r="B137" s="3">
        <v>32</v>
      </c>
      <c r="C137" s="3">
        <v>136</v>
      </c>
      <c r="D137" s="3" t="s">
        <v>137</v>
      </c>
      <c r="E137" s="4">
        <v>35759.998</v>
      </c>
      <c r="F137" s="12">
        <f t="shared" si="14"/>
        <v>36456.264000000003</v>
      </c>
      <c r="G137" s="12">
        <f t="shared" si="15"/>
        <v>-696.26600000000326</v>
      </c>
      <c r="H137" s="12">
        <f t="shared" si="17"/>
        <v>-1347.456305170251</v>
      </c>
      <c r="I137" s="15">
        <f t="shared" si="16"/>
        <v>35108.807694829753</v>
      </c>
    </row>
    <row r="138" spans="1:9" x14ac:dyDescent="0.2">
      <c r="A138" s="3">
        <v>2019</v>
      </c>
      <c r="B138" s="3">
        <v>33</v>
      </c>
      <c r="C138" s="3">
        <v>137</v>
      </c>
      <c r="D138" s="3" t="s">
        <v>138</v>
      </c>
      <c r="E138" s="4">
        <v>33869.999000000003</v>
      </c>
      <c r="F138" s="12">
        <f t="shared" si="14"/>
        <v>36497.788</v>
      </c>
      <c r="G138" s="12">
        <f t="shared" si="15"/>
        <v>-2627.788999999997</v>
      </c>
      <c r="H138" s="12">
        <f t="shared" si="17"/>
        <v>-710.07666637344903</v>
      </c>
      <c r="I138" s="15">
        <f t="shared" si="16"/>
        <v>35787.711333626554</v>
      </c>
    </row>
    <row r="139" spans="1:9" x14ac:dyDescent="0.2">
      <c r="A139" s="3">
        <v>2019</v>
      </c>
      <c r="B139" s="3">
        <v>34</v>
      </c>
      <c r="C139" s="3">
        <v>138</v>
      </c>
      <c r="D139" s="3" t="s">
        <v>139</v>
      </c>
      <c r="E139" s="4">
        <v>34240.002</v>
      </c>
      <c r="F139" s="12">
        <f t="shared" si="14"/>
        <v>36539.311999999998</v>
      </c>
      <c r="G139" s="12">
        <f t="shared" si="15"/>
        <v>-2299.3099999999977</v>
      </c>
      <c r="H139" s="12">
        <f t="shared" si="17"/>
        <v>-65.526697515669326</v>
      </c>
      <c r="I139" s="15">
        <f t="shared" si="16"/>
        <v>36473.785302484328</v>
      </c>
    </row>
    <row r="140" spans="1:9" x14ac:dyDescent="0.2">
      <c r="A140" s="3">
        <v>2019</v>
      </c>
      <c r="B140" s="3">
        <v>35</v>
      </c>
      <c r="C140" s="3">
        <v>139</v>
      </c>
      <c r="D140" s="3" t="s">
        <v>140</v>
      </c>
      <c r="E140" s="4">
        <v>36590</v>
      </c>
      <c r="F140" s="12">
        <f t="shared" si="14"/>
        <v>36580.836000000003</v>
      </c>
      <c r="G140" s="12">
        <f t="shared" si="15"/>
        <v>9.1639999999970314</v>
      </c>
      <c r="H140" s="12">
        <f t="shared" si="17"/>
        <v>579.68495770817799</v>
      </c>
      <c r="I140" s="15">
        <f t="shared" si="16"/>
        <v>37160.520957708184</v>
      </c>
    </row>
    <row r="141" spans="1:9" x14ac:dyDescent="0.2">
      <c r="A141" s="3">
        <v>2019</v>
      </c>
      <c r="B141" s="3">
        <v>36</v>
      </c>
      <c r="C141" s="3">
        <v>140</v>
      </c>
      <c r="D141" s="3" t="s">
        <v>141</v>
      </c>
      <c r="E141" s="4">
        <v>38959.999000000003</v>
      </c>
      <c r="F141" s="12">
        <f t="shared" si="14"/>
        <v>36622.36</v>
      </c>
      <c r="G141" s="12">
        <f t="shared" si="15"/>
        <v>2337.6390000000029</v>
      </c>
      <c r="H141" s="12">
        <f t="shared" si="17"/>
        <v>1219.0429739166852</v>
      </c>
      <c r="I141" s="15">
        <f t="shared" si="16"/>
        <v>37841.402973916687</v>
      </c>
    </row>
    <row r="142" spans="1:9" x14ac:dyDescent="0.2">
      <c r="A142" s="3">
        <v>2019</v>
      </c>
      <c r="B142" s="3">
        <v>37</v>
      </c>
      <c r="C142" s="3">
        <v>141</v>
      </c>
      <c r="D142" s="3" t="s">
        <v>142</v>
      </c>
      <c r="E142" s="4">
        <v>38080.002</v>
      </c>
      <c r="F142" s="12">
        <f t="shared" si="14"/>
        <v>36663.883999999998</v>
      </c>
      <c r="G142" s="12">
        <f t="shared" si="15"/>
        <v>1416.1180000000022</v>
      </c>
      <c r="H142" s="12">
        <f t="shared" si="17"/>
        <v>1846.0911355764624</v>
      </c>
      <c r="I142" s="15">
        <f t="shared" si="16"/>
        <v>38509.97513557646</v>
      </c>
    </row>
    <row r="143" spans="1:9" x14ac:dyDescent="0.2">
      <c r="A143" s="3">
        <v>2019</v>
      </c>
      <c r="B143" s="3">
        <v>38</v>
      </c>
      <c r="C143" s="3">
        <v>142</v>
      </c>
      <c r="D143" s="3" t="s">
        <v>143</v>
      </c>
      <c r="E143" s="4">
        <v>37389.999000000003</v>
      </c>
      <c r="F143" s="12">
        <f t="shared" si="14"/>
        <v>36705.408000000003</v>
      </c>
      <c r="G143" s="12">
        <f t="shared" si="15"/>
        <v>684.59100000000035</v>
      </c>
      <c r="H143" s="12">
        <f t="shared" si="17"/>
        <v>2454.4975316472332</v>
      </c>
      <c r="I143" s="15">
        <f t="shared" si="16"/>
        <v>39159.905531647237</v>
      </c>
    </row>
    <row r="144" spans="1:9" x14ac:dyDescent="0.2">
      <c r="A144" s="3">
        <v>2019</v>
      </c>
      <c r="B144" s="3">
        <v>39</v>
      </c>
      <c r="C144" s="3">
        <v>143</v>
      </c>
      <c r="D144" s="3" t="s">
        <v>144</v>
      </c>
      <c r="E144" s="4">
        <v>38240.002</v>
      </c>
      <c r="F144" s="12">
        <f t="shared" si="14"/>
        <v>36746.932000000001</v>
      </c>
      <c r="G144" s="12">
        <f t="shared" si="15"/>
        <v>1493.0699999999997</v>
      </c>
      <c r="H144" s="12">
        <f t="shared" si="17"/>
        <v>3038.1184950045586</v>
      </c>
      <c r="I144" s="15">
        <f t="shared" si="16"/>
        <v>39785.050495004558</v>
      </c>
    </row>
    <row r="145" spans="1:9" x14ac:dyDescent="0.2">
      <c r="A145" s="3">
        <v>2019</v>
      </c>
      <c r="B145" s="3">
        <v>40</v>
      </c>
      <c r="C145" s="3">
        <v>144</v>
      </c>
      <c r="D145" s="3" t="s">
        <v>145</v>
      </c>
      <c r="E145" s="4">
        <v>38220.001000000004</v>
      </c>
      <c r="F145" s="12">
        <f t="shared" si="14"/>
        <v>36788.455999999998</v>
      </c>
      <c r="G145" s="12">
        <f t="shared" si="15"/>
        <v>1431.5450000000055</v>
      </c>
      <c r="H145" s="12">
        <f t="shared" si="17"/>
        <v>3591.0606409817228</v>
      </c>
      <c r="I145" s="15">
        <f t="shared" si="16"/>
        <v>40379.516640981718</v>
      </c>
    </row>
    <row r="146" spans="1:9" x14ac:dyDescent="0.2">
      <c r="A146" s="3">
        <v>2019</v>
      </c>
      <c r="B146" s="3">
        <v>41</v>
      </c>
      <c r="C146" s="3">
        <v>145</v>
      </c>
      <c r="D146" s="3" t="s">
        <v>146</v>
      </c>
      <c r="E146" s="4">
        <v>39599.998</v>
      </c>
      <c r="F146" s="12">
        <f t="shared" si="14"/>
        <v>36829.980000000003</v>
      </c>
      <c r="G146" s="12">
        <f t="shared" si="15"/>
        <v>2770.0179999999964</v>
      </c>
      <c r="H146" s="12">
        <f t="shared" si="17"/>
        <v>4107.7403785680208</v>
      </c>
      <c r="I146" s="15">
        <f t="shared" si="16"/>
        <v>40937.720378568025</v>
      </c>
    </row>
    <row r="147" spans="1:9" x14ac:dyDescent="0.2">
      <c r="A147" s="3">
        <v>2019</v>
      </c>
      <c r="B147" s="3">
        <v>42</v>
      </c>
      <c r="C147" s="3">
        <v>146</v>
      </c>
      <c r="D147" s="3" t="s">
        <v>147</v>
      </c>
      <c r="E147" s="4">
        <v>39470.001000000004</v>
      </c>
      <c r="F147" s="12">
        <f t="shared" si="14"/>
        <v>36871.504000000001</v>
      </c>
      <c r="G147" s="12">
        <f t="shared" si="15"/>
        <v>2598.497000000003</v>
      </c>
      <c r="H147" s="12">
        <f t="shared" si="17"/>
        <v>4582.940293321074</v>
      </c>
      <c r="I147" s="15">
        <f t="shared" si="16"/>
        <v>41454.444293321074</v>
      </c>
    </row>
    <row r="148" spans="1:9" x14ac:dyDescent="0.2">
      <c r="A148" s="3">
        <v>2019</v>
      </c>
      <c r="B148" s="3">
        <v>43</v>
      </c>
      <c r="C148" s="3">
        <v>147</v>
      </c>
      <c r="D148" s="3" t="s">
        <v>148</v>
      </c>
      <c r="E148" s="4">
        <v>39369.999000000003</v>
      </c>
      <c r="F148" s="12">
        <f t="shared" si="14"/>
        <v>36913.027999999998</v>
      </c>
      <c r="G148" s="12">
        <f t="shared" si="15"/>
        <v>2456.971000000005</v>
      </c>
      <c r="H148" s="12">
        <f t="shared" si="17"/>
        <v>5011.8618326407486</v>
      </c>
      <c r="I148" s="15">
        <f t="shared" si="16"/>
        <v>41924.889832640751</v>
      </c>
    </row>
    <row r="149" spans="1:9" x14ac:dyDescent="0.2">
      <c r="A149" s="3">
        <v>2019</v>
      </c>
      <c r="B149" s="3">
        <v>44</v>
      </c>
      <c r="C149" s="3">
        <v>148</v>
      </c>
      <c r="D149" s="3" t="s">
        <v>149</v>
      </c>
      <c r="E149" s="4">
        <v>41520</v>
      </c>
      <c r="F149" s="12">
        <f t="shared" si="14"/>
        <v>36954.551999999996</v>
      </c>
      <c r="G149" s="12">
        <f t="shared" si="15"/>
        <v>4565.448000000004</v>
      </c>
      <c r="H149" s="12">
        <f t="shared" si="17"/>
        <v>5390.1737613902696</v>
      </c>
      <c r="I149" s="15">
        <f t="shared" si="16"/>
        <v>42344.725761390262</v>
      </c>
    </row>
    <row r="150" spans="1:9" x14ac:dyDescent="0.2">
      <c r="A150" s="3">
        <v>2019</v>
      </c>
      <c r="B150" s="3">
        <v>45</v>
      </c>
      <c r="C150" s="3">
        <v>149</v>
      </c>
      <c r="D150" s="3" t="s">
        <v>150</v>
      </c>
      <c r="E150" s="4">
        <v>39380.000999999997</v>
      </c>
      <c r="F150" s="12">
        <f t="shared" si="14"/>
        <v>36996.076000000001</v>
      </c>
      <c r="G150" s="12">
        <f t="shared" si="15"/>
        <v>2383.9249999999956</v>
      </c>
      <c r="H150" s="12">
        <f t="shared" si="17"/>
        <v>5714.0558985615953</v>
      </c>
      <c r="I150" s="15">
        <f t="shared" si="16"/>
        <v>42710.131898561594</v>
      </c>
    </row>
    <row r="151" spans="1:9" x14ac:dyDescent="0.2">
      <c r="A151" s="3">
        <v>2019</v>
      </c>
      <c r="B151" s="3">
        <v>46</v>
      </c>
      <c r="C151" s="3">
        <v>150</v>
      </c>
      <c r="D151" s="3" t="s">
        <v>151</v>
      </c>
      <c r="E151" s="4">
        <v>38580.002</v>
      </c>
      <c r="F151" s="12">
        <f t="shared" si="14"/>
        <v>37037.599999999999</v>
      </c>
      <c r="G151" s="12">
        <f t="shared" si="15"/>
        <v>1542.4020000000019</v>
      </c>
      <c r="H151" s="12">
        <f t="shared" si="17"/>
        <v>5980.2376933334426</v>
      </c>
      <c r="I151" s="15">
        <f t="shared" si="16"/>
        <v>43017.837693333444</v>
      </c>
    </row>
    <row r="152" spans="1:9" x14ac:dyDescent="0.2">
      <c r="A152" s="3">
        <v>2019</v>
      </c>
      <c r="B152" s="3">
        <v>47</v>
      </c>
      <c r="C152" s="3">
        <v>151</v>
      </c>
      <c r="D152" s="3" t="s">
        <v>152</v>
      </c>
      <c r="E152" s="4">
        <v>38580.002</v>
      </c>
      <c r="F152" s="12">
        <f t="shared" si="14"/>
        <v>37079.123999999996</v>
      </c>
      <c r="G152" s="12">
        <f t="shared" si="15"/>
        <v>1500.8780000000042</v>
      </c>
      <c r="H152" s="12">
        <f t="shared" si="17"/>
        <v>6186.0312509824262</v>
      </c>
      <c r="I152" s="15">
        <f t="shared" si="16"/>
        <v>43265.155250982425</v>
      </c>
    </row>
    <row r="153" spans="1:9" x14ac:dyDescent="0.2">
      <c r="A153" s="3">
        <v>2019</v>
      </c>
      <c r="B153" s="3">
        <v>48</v>
      </c>
      <c r="C153" s="3">
        <v>152</v>
      </c>
      <c r="D153" s="3" t="s">
        <v>153</v>
      </c>
      <c r="E153" s="4">
        <v>40400.002</v>
      </c>
      <c r="F153" s="12">
        <f t="shared" si="14"/>
        <v>37120.648000000001</v>
      </c>
      <c r="G153" s="12">
        <f t="shared" si="15"/>
        <v>3279.3539999999994</v>
      </c>
      <c r="H153" s="12">
        <f t="shared" si="17"/>
        <v>6329.3584751526996</v>
      </c>
      <c r="I153" s="15">
        <f t="shared" si="16"/>
        <v>43450.006475152702</v>
      </c>
    </row>
    <row r="154" spans="1:9" x14ac:dyDescent="0.2">
      <c r="A154" s="3">
        <v>2019</v>
      </c>
      <c r="B154" s="3">
        <v>49</v>
      </c>
      <c r="C154" s="3">
        <v>153</v>
      </c>
      <c r="D154" s="3" t="s">
        <v>154</v>
      </c>
      <c r="E154" s="4">
        <v>41680</v>
      </c>
      <c r="F154" s="12">
        <f t="shared" si="14"/>
        <v>37162.171999999999</v>
      </c>
      <c r="G154" s="12">
        <f t="shared" si="15"/>
        <v>4517.8280000000013</v>
      </c>
      <c r="H154" s="12">
        <f t="shared" si="17"/>
        <v>6408.7720524023516</v>
      </c>
      <c r="I154" s="15">
        <f t="shared" si="16"/>
        <v>43570.944052402352</v>
      </c>
    </row>
    <row r="155" spans="1:9" x14ac:dyDescent="0.2">
      <c r="A155" s="3">
        <v>2019</v>
      </c>
      <c r="B155" s="3">
        <v>50</v>
      </c>
      <c r="C155" s="3">
        <v>154</v>
      </c>
      <c r="D155" s="3" t="s">
        <v>155</v>
      </c>
      <c r="E155" s="4">
        <v>42230</v>
      </c>
      <c r="F155" s="12">
        <f t="shared" si="14"/>
        <v>37203.695999999996</v>
      </c>
      <c r="G155" s="12">
        <f t="shared" si="15"/>
        <v>5026.3040000000037</v>
      </c>
      <c r="H155" s="12">
        <f t="shared" si="17"/>
        <v>6423.4700671254086</v>
      </c>
      <c r="I155" s="15">
        <f t="shared" si="16"/>
        <v>43627.166067125407</v>
      </c>
    </row>
    <row r="156" spans="1:9" x14ac:dyDescent="0.2">
      <c r="A156" s="3">
        <v>2019</v>
      </c>
      <c r="B156" s="3">
        <v>51</v>
      </c>
      <c r="C156" s="3">
        <v>155</v>
      </c>
      <c r="D156" s="3" t="s">
        <v>156</v>
      </c>
      <c r="E156" s="4">
        <v>41990.002</v>
      </c>
      <c r="F156" s="12">
        <f t="shared" si="14"/>
        <v>37245.22</v>
      </c>
      <c r="G156" s="12">
        <f t="shared" si="15"/>
        <v>4744.7819999999992</v>
      </c>
      <c r="H156" s="12">
        <f t="shared" si="17"/>
        <v>6373.30409926838</v>
      </c>
      <c r="I156" s="15">
        <f t="shared" si="16"/>
        <v>43618.524099268383</v>
      </c>
    </row>
    <row r="157" spans="1:9" x14ac:dyDescent="0.2">
      <c r="A157" s="3">
        <v>2019</v>
      </c>
      <c r="B157" s="3">
        <v>52</v>
      </c>
      <c r="C157" s="3">
        <v>156</v>
      </c>
      <c r="D157" s="3" t="s">
        <v>157</v>
      </c>
      <c r="E157" s="4">
        <v>41959.999000000003</v>
      </c>
      <c r="F157" s="12">
        <f t="shared" si="14"/>
        <v>37286.743999999999</v>
      </c>
      <c r="G157" s="12">
        <f t="shared" si="15"/>
        <v>4673.2550000000047</v>
      </c>
      <c r="H157" s="12">
        <f t="shared" si="17"/>
        <v>6258.7807230709186</v>
      </c>
      <c r="I157" s="15">
        <f t="shared" si="16"/>
        <v>43545.524723070921</v>
      </c>
    </row>
    <row r="158" spans="1:9" x14ac:dyDescent="0.2">
      <c r="A158" s="3">
        <v>2020</v>
      </c>
      <c r="B158" s="3">
        <v>1</v>
      </c>
      <c r="C158" s="3">
        <v>157</v>
      </c>
      <c r="D158" s="3" t="s">
        <v>158</v>
      </c>
      <c r="E158" s="4">
        <v>42209.999000000003</v>
      </c>
      <c r="F158" s="12">
        <f t="shared" si="14"/>
        <v>37328.267999999996</v>
      </c>
      <c r="G158" s="12">
        <f t="shared" si="15"/>
        <v>4881.731000000007</v>
      </c>
      <c r="H158" s="12">
        <f t="shared" si="17"/>
        <v>6081.0563916963574</v>
      </c>
      <c r="I158" s="15">
        <f t="shared" si="16"/>
        <v>43409.324391696355</v>
      </c>
    </row>
    <row r="159" spans="1:9" x14ac:dyDescent="0.2">
      <c r="A159" s="3">
        <v>2020</v>
      </c>
      <c r="B159" s="3">
        <v>2</v>
      </c>
      <c r="C159" s="3">
        <v>158</v>
      </c>
      <c r="D159" s="3" t="s">
        <v>159</v>
      </c>
      <c r="E159" s="4">
        <v>41529.998999999996</v>
      </c>
      <c r="F159" s="12">
        <f t="shared" si="14"/>
        <v>37369.792000000001</v>
      </c>
      <c r="G159" s="12">
        <f t="shared" si="15"/>
        <v>4160.2069999999949</v>
      </c>
      <c r="H159" s="12">
        <f t="shared" si="17"/>
        <v>5841.9257594069304</v>
      </c>
      <c r="I159" s="15">
        <f t="shared" si="16"/>
        <v>43211.717759406929</v>
      </c>
    </row>
    <row r="160" spans="1:9" x14ac:dyDescent="0.2">
      <c r="A160" s="3">
        <v>2020</v>
      </c>
      <c r="B160" s="3">
        <v>3</v>
      </c>
      <c r="C160" s="3">
        <v>159</v>
      </c>
      <c r="D160" s="3" t="s">
        <v>160</v>
      </c>
      <c r="E160" s="4">
        <v>42570</v>
      </c>
      <c r="F160" s="12">
        <f t="shared" si="14"/>
        <v>37411.315999999999</v>
      </c>
      <c r="G160" s="12">
        <f t="shared" si="15"/>
        <v>5158.6840000000011</v>
      </c>
      <c r="H160" s="12">
        <f t="shared" si="17"/>
        <v>5543.8035592060069</v>
      </c>
      <c r="I160" s="15">
        <f t="shared" si="16"/>
        <v>42955.119559206003</v>
      </c>
    </row>
    <row r="161" spans="1:9" x14ac:dyDescent="0.2">
      <c r="A161" s="3">
        <v>2020</v>
      </c>
      <c r="B161" s="3">
        <v>4</v>
      </c>
      <c r="C161" s="3">
        <v>160</v>
      </c>
      <c r="D161" s="3" t="s">
        <v>161</v>
      </c>
      <c r="E161" s="4">
        <v>42750</v>
      </c>
      <c r="F161" s="12">
        <f t="shared" si="14"/>
        <v>37452.839999999997</v>
      </c>
      <c r="G161" s="12">
        <f t="shared" si="15"/>
        <v>5297.1600000000035</v>
      </c>
      <c r="H161" s="12">
        <f t="shared" si="17"/>
        <v>5189.7002189461991</v>
      </c>
      <c r="I161" s="15">
        <f t="shared" si="16"/>
        <v>42642.540218946197</v>
      </c>
    </row>
    <row r="162" spans="1:9" x14ac:dyDescent="0.2">
      <c r="A162" s="3">
        <v>2020</v>
      </c>
      <c r="B162" s="3">
        <v>5</v>
      </c>
      <c r="C162" s="3">
        <v>161</v>
      </c>
      <c r="D162" s="3" t="s">
        <v>162</v>
      </c>
      <c r="E162" s="4">
        <v>42959.999000000003</v>
      </c>
      <c r="F162" s="12">
        <f t="shared" si="14"/>
        <v>37494.364000000001</v>
      </c>
      <c r="G162" s="16">
        <f t="shared" si="15"/>
        <v>5465.635000000002</v>
      </c>
      <c r="H162" s="12">
        <f t="shared" si="17"/>
        <v>4783.1914621311871</v>
      </c>
      <c r="I162" s="15">
        <f t="shared" si="16"/>
        <v>42277.555462131189</v>
      </c>
    </row>
    <row r="163" spans="1:9" x14ac:dyDescent="0.2">
      <c r="A163" s="3">
        <v>2020</v>
      </c>
      <c r="B163" s="3">
        <v>6</v>
      </c>
      <c r="C163" s="3">
        <v>162</v>
      </c>
      <c r="D163" s="3" t="s">
        <v>163</v>
      </c>
      <c r="E163" s="4">
        <v>41320</v>
      </c>
      <c r="F163" s="12">
        <f t="shared" si="14"/>
        <v>37535.887999999999</v>
      </c>
      <c r="G163" s="12">
        <f t="shared" si="15"/>
        <v>3784.112000000001</v>
      </c>
      <c r="H163" s="12">
        <f t="shared" si="17"/>
        <v>4328.3822003812093</v>
      </c>
      <c r="I163" s="15">
        <f t="shared" si="16"/>
        <v>41864.270200381208</v>
      </c>
    </row>
    <row r="164" spans="1:9" x14ac:dyDescent="0.2">
      <c r="A164" s="3">
        <v>2020</v>
      </c>
      <c r="B164" s="3">
        <v>7</v>
      </c>
      <c r="C164" s="3">
        <v>163</v>
      </c>
      <c r="D164" s="3" t="s">
        <v>164</v>
      </c>
      <c r="E164" s="4">
        <v>40880.000999999997</v>
      </c>
      <c r="F164" s="12">
        <f t="shared" si="14"/>
        <v>37577.411999999997</v>
      </c>
      <c r="G164" s="12">
        <f t="shared" si="15"/>
        <v>3302.5889999999999</v>
      </c>
      <c r="H164" s="12">
        <f t="shared" si="17"/>
        <v>3829.8650821748815</v>
      </c>
      <c r="I164" s="15">
        <f t="shared" si="16"/>
        <v>41407.277082174878</v>
      </c>
    </row>
    <row r="165" spans="1:9" x14ac:dyDescent="0.2">
      <c r="A165" s="3">
        <v>2020</v>
      </c>
      <c r="B165" s="3">
        <v>8</v>
      </c>
      <c r="C165" s="3">
        <v>164</v>
      </c>
      <c r="D165" s="3" t="s">
        <v>165</v>
      </c>
      <c r="E165" s="4">
        <v>41580.002</v>
      </c>
      <c r="F165" s="12">
        <f t="shared" si="14"/>
        <v>37618.936000000002</v>
      </c>
      <c r="G165" s="12">
        <f t="shared" si="15"/>
        <v>3961.0659999999989</v>
      </c>
      <c r="H165" s="12">
        <f t="shared" si="17"/>
        <v>3292.6741164409282</v>
      </c>
      <c r="I165" s="15">
        <f t="shared" si="16"/>
        <v>40911.610116440927</v>
      </c>
    </row>
    <row r="166" spans="1:9" x14ac:dyDescent="0.2">
      <c r="A166" s="3">
        <v>2020</v>
      </c>
      <c r="B166" s="3">
        <v>9</v>
      </c>
      <c r="C166" s="3">
        <v>165</v>
      </c>
      <c r="D166" s="3" t="s">
        <v>166</v>
      </c>
      <c r="E166" s="4">
        <v>41060.000999999997</v>
      </c>
      <c r="F166" s="12">
        <f t="shared" si="14"/>
        <v>37660.46</v>
      </c>
      <c r="G166" s="12">
        <f t="shared" si="15"/>
        <v>3399.5409999999974</v>
      </c>
      <c r="H166" s="12">
        <f t="shared" si="17"/>
        <v>2722.2338393069281</v>
      </c>
      <c r="I166" s="15">
        <f t="shared" si="16"/>
        <v>40382.693839306929</v>
      </c>
    </row>
    <row r="167" spans="1:9" x14ac:dyDescent="0.2">
      <c r="A167" s="3">
        <v>2020</v>
      </c>
      <c r="B167" s="3">
        <v>10</v>
      </c>
      <c r="C167" s="3">
        <v>166</v>
      </c>
      <c r="D167" s="3" t="s">
        <v>167</v>
      </c>
      <c r="E167" s="4">
        <v>39990.002</v>
      </c>
      <c r="F167" s="12">
        <f t="shared" si="14"/>
        <v>37701.983999999997</v>
      </c>
      <c r="G167" s="12">
        <f t="shared" si="15"/>
        <v>2288.0180000000037</v>
      </c>
      <c r="H167" s="12">
        <f t="shared" si="17"/>
        <v>2124.3045373177679</v>
      </c>
      <c r="I167" s="15">
        <f t="shared" si="16"/>
        <v>39826.288537317763</v>
      </c>
    </row>
    <row r="168" spans="1:9" x14ac:dyDescent="0.2">
      <c r="A168" s="3">
        <v>2020</v>
      </c>
      <c r="B168" s="3">
        <v>11</v>
      </c>
      <c r="C168" s="3">
        <v>167</v>
      </c>
      <c r="D168" s="3" t="s">
        <v>168</v>
      </c>
      <c r="E168" s="4">
        <v>37930</v>
      </c>
      <c r="F168" s="12">
        <f t="shared" si="14"/>
        <v>37743.508000000002</v>
      </c>
      <c r="G168" s="12">
        <f t="shared" si="15"/>
        <v>186.49199999999837</v>
      </c>
      <c r="H168" s="12">
        <f t="shared" si="17"/>
        <v>1504.9240802576578</v>
      </c>
      <c r="I168" s="15">
        <f t="shared" si="16"/>
        <v>39248.432080257662</v>
      </c>
    </row>
    <row r="169" spans="1:9" x14ac:dyDescent="0.2">
      <c r="A169" s="3">
        <v>2020</v>
      </c>
      <c r="B169" s="3">
        <v>12</v>
      </c>
      <c r="C169" s="3">
        <v>168</v>
      </c>
      <c r="D169" s="3" t="s">
        <v>169</v>
      </c>
      <c r="E169" s="4">
        <v>37830.002</v>
      </c>
      <c r="F169" s="12">
        <f t="shared" si="14"/>
        <v>37785.031999999999</v>
      </c>
      <c r="G169" s="12">
        <f t="shared" si="15"/>
        <v>44.970000000001164</v>
      </c>
      <c r="H169" s="12">
        <f t="shared" si="17"/>
        <v>870.34695094624078</v>
      </c>
      <c r="I169" s="15">
        <f t="shared" si="16"/>
        <v>38655.378950946237</v>
      </c>
    </row>
    <row r="170" spans="1:9" x14ac:dyDescent="0.2">
      <c r="A170" s="3">
        <v>2020</v>
      </c>
      <c r="B170" s="3">
        <v>13</v>
      </c>
      <c r="C170" s="3">
        <v>169</v>
      </c>
      <c r="D170" s="3" t="s">
        <v>170</v>
      </c>
      <c r="E170" s="4">
        <v>37650.002</v>
      </c>
      <c r="F170" s="12">
        <f t="shared" si="14"/>
        <v>37826.555999999997</v>
      </c>
      <c r="G170" s="12">
        <f t="shared" si="15"/>
        <v>-176.55399999999645</v>
      </c>
      <c r="H170" s="12">
        <f t="shared" si="17"/>
        <v>226.98108768341396</v>
      </c>
      <c r="I170" s="15">
        <f t="shared" si="16"/>
        <v>38053.537087683413</v>
      </c>
    </row>
    <row r="171" spans="1:9" x14ac:dyDescent="0.2">
      <c r="A171" s="3">
        <v>2020</v>
      </c>
      <c r="B171" s="3">
        <v>14</v>
      </c>
      <c r="C171" s="3">
        <v>170</v>
      </c>
      <c r="D171" s="3" t="s">
        <v>171</v>
      </c>
      <c r="E171" s="4">
        <v>36029.998999999996</v>
      </c>
      <c r="F171" s="12">
        <f t="shared" si="14"/>
        <v>37868.080000000002</v>
      </c>
      <c r="G171" s="12">
        <f t="shared" si="15"/>
        <v>-1838.0810000000056</v>
      </c>
      <c r="H171" s="12">
        <f t="shared" si="17"/>
        <v>-418.67682289394924</v>
      </c>
      <c r="I171" s="15">
        <f t="shared" si="16"/>
        <v>37449.403177106054</v>
      </c>
    </row>
    <row r="172" spans="1:9" x14ac:dyDescent="0.2">
      <c r="A172" s="3">
        <v>2020</v>
      </c>
      <c r="B172" s="3">
        <v>15</v>
      </c>
      <c r="C172" s="3">
        <v>171</v>
      </c>
      <c r="D172" s="3" t="s">
        <v>172</v>
      </c>
      <c r="E172" s="4">
        <v>36250</v>
      </c>
      <c r="F172" s="12">
        <f t="shared" si="14"/>
        <v>37909.603999999999</v>
      </c>
      <c r="G172" s="12">
        <f t="shared" si="15"/>
        <v>-1659.6039999999994</v>
      </c>
      <c r="H172" s="12">
        <f t="shared" si="17"/>
        <v>-1060.1069491331057</v>
      </c>
      <c r="I172" s="15">
        <f t="shared" si="16"/>
        <v>36849.497050866892</v>
      </c>
    </row>
    <row r="173" spans="1:9" x14ac:dyDescent="0.2">
      <c r="A173" s="3">
        <v>2020</v>
      </c>
      <c r="B173" s="3">
        <v>16</v>
      </c>
      <c r="C173" s="3">
        <v>172</v>
      </c>
      <c r="D173" s="3" t="s">
        <v>173</v>
      </c>
      <c r="E173" s="4">
        <v>36830.002</v>
      </c>
      <c r="F173" s="12">
        <f t="shared" si="14"/>
        <v>37951.127999999997</v>
      </c>
      <c r="G173" s="12">
        <f t="shared" si="15"/>
        <v>-1121.1259999999966</v>
      </c>
      <c r="H173" s="12">
        <f t="shared" si="17"/>
        <v>-1690.8321514039044</v>
      </c>
      <c r="I173" s="15">
        <f t="shared" si="16"/>
        <v>36260.295848596092</v>
      </c>
    </row>
    <row r="174" spans="1:9" x14ac:dyDescent="0.2">
      <c r="A174" s="3">
        <v>2020</v>
      </c>
      <c r="B174" s="3">
        <v>17</v>
      </c>
      <c r="C174" s="3">
        <v>173</v>
      </c>
      <c r="D174" s="3" t="s">
        <v>174</v>
      </c>
      <c r="E174" s="4">
        <v>35410</v>
      </c>
      <c r="F174" s="12">
        <f t="shared" si="14"/>
        <v>37992.652000000002</v>
      </c>
      <c r="G174" s="12">
        <f t="shared" si="15"/>
        <v>-2582.6520000000019</v>
      </c>
      <c r="H174" s="12">
        <f t="shared" si="17"/>
        <v>-2304.4833880348829</v>
      </c>
      <c r="I174" s="15">
        <f t="shared" si="16"/>
        <v>35688.16861196512</v>
      </c>
    </row>
    <row r="175" spans="1:9" x14ac:dyDescent="0.2">
      <c r="A175" s="3">
        <v>2020</v>
      </c>
      <c r="B175" s="3">
        <v>18</v>
      </c>
      <c r="C175" s="3">
        <v>174</v>
      </c>
      <c r="D175" s="3" t="s">
        <v>175</v>
      </c>
      <c r="E175" s="4">
        <v>35540.000999999997</v>
      </c>
      <c r="F175" s="12">
        <f t="shared" si="14"/>
        <v>38034.175999999999</v>
      </c>
      <c r="G175" s="12">
        <f t="shared" si="15"/>
        <v>-2494.1750000000029</v>
      </c>
      <c r="H175" s="12">
        <f t="shared" si="17"/>
        <v>-2894.864029679733</v>
      </c>
      <c r="I175" s="15">
        <f t="shared" si="16"/>
        <v>35139.311970320268</v>
      </c>
    </row>
    <row r="176" spans="1:9" x14ac:dyDescent="0.2">
      <c r="A176" s="3">
        <v>2020</v>
      </c>
      <c r="B176" s="3">
        <v>19</v>
      </c>
      <c r="C176" s="3">
        <v>175</v>
      </c>
      <c r="D176" s="3" t="s">
        <v>176</v>
      </c>
      <c r="E176" s="4">
        <v>35610.000999999997</v>
      </c>
      <c r="F176" s="12">
        <f t="shared" si="14"/>
        <v>38075.699999999997</v>
      </c>
      <c r="G176" s="12">
        <f t="shared" si="15"/>
        <v>-2465.6990000000005</v>
      </c>
      <c r="H176" s="12">
        <f t="shared" si="17"/>
        <v>-3456.0124326699674</v>
      </c>
      <c r="I176" s="15">
        <f t="shared" si="16"/>
        <v>34619.687567330031</v>
      </c>
    </row>
    <row r="177" spans="1:9" x14ac:dyDescent="0.2">
      <c r="A177" s="3">
        <v>2020</v>
      </c>
      <c r="B177" s="3">
        <v>20</v>
      </c>
      <c r="C177" s="3">
        <v>176</v>
      </c>
      <c r="D177" s="3" t="s">
        <v>177</v>
      </c>
      <c r="E177" s="4">
        <v>35369.999000000003</v>
      </c>
      <c r="F177" s="12">
        <f t="shared" si="14"/>
        <v>38117.224000000002</v>
      </c>
      <c r="G177" s="12">
        <f t="shared" si="15"/>
        <v>-2747.2249999999985</v>
      </c>
      <c r="H177" s="12">
        <f t="shared" si="17"/>
        <v>-3982.262139490289</v>
      </c>
      <c r="I177" s="15">
        <f t="shared" si="16"/>
        <v>34134.961860509713</v>
      </c>
    </row>
    <row r="178" spans="1:9" x14ac:dyDescent="0.2">
      <c r="A178" s="3">
        <v>2020</v>
      </c>
      <c r="B178" s="3">
        <v>21</v>
      </c>
      <c r="C178" s="3">
        <v>177</v>
      </c>
      <c r="D178" s="3" t="s">
        <v>178</v>
      </c>
      <c r="E178" s="4">
        <v>36130.000999999997</v>
      </c>
      <c r="F178" s="12">
        <f t="shared" si="14"/>
        <v>38158.748</v>
      </c>
      <c r="G178" s="12">
        <f t="shared" si="15"/>
        <v>-2028.747000000003</v>
      </c>
      <c r="H178" s="12">
        <f t="shared" si="17"/>
        <v>-4468.2990984740145</v>
      </c>
      <c r="I178" s="15">
        <f t="shared" si="16"/>
        <v>33690.448901525982</v>
      </c>
    </row>
    <row r="179" spans="1:9" x14ac:dyDescent="0.2">
      <c r="A179" s="3">
        <v>2020</v>
      </c>
      <c r="B179" s="3">
        <v>22</v>
      </c>
      <c r="C179" s="3">
        <v>178</v>
      </c>
      <c r="D179" s="3" t="s">
        <v>179</v>
      </c>
      <c r="E179" s="4">
        <v>35990.002</v>
      </c>
      <c r="F179" s="12">
        <f t="shared" si="14"/>
        <v>38200.271999999997</v>
      </c>
      <c r="G179" s="12">
        <f t="shared" si="15"/>
        <v>-2210.2699999999968</v>
      </c>
      <c r="H179" s="12">
        <f t="shared" si="17"/>
        <v>-4909.2153249164048</v>
      </c>
      <c r="I179" s="15">
        <f t="shared" si="16"/>
        <v>33291.056675083593</v>
      </c>
    </row>
    <row r="180" spans="1:9" x14ac:dyDescent="0.2">
      <c r="A180" s="3">
        <v>2020</v>
      </c>
      <c r="B180" s="3">
        <v>23</v>
      </c>
      <c r="C180" s="3">
        <v>179</v>
      </c>
      <c r="D180" s="3" t="s">
        <v>180</v>
      </c>
      <c r="E180" s="4">
        <v>36619.999000000003</v>
      </c>
      <c r="F180" s="12">
        <f t="shared" si="14"/>
        <v>38241.796000000002</v>
      </c>
      <c r="G180" s="12">
        <f t="shared" si="15"/>
        <v>-1621.7969999999987</v>
      </c>
      <c r="H180" s="12">
        <f t="shared" si="17"/>
        <v>-5300.5584617374934</v>
      </c>
      <c r="I180" s="15">
        <f t="shared" si="16"/>
        <v>32941.23753826251</v>
      </c>
    </row>
    <row r="181" spans="1:9" x14ac:dyDescent="0.2">
      <c r="A181" s="3">
        <v>2020</v>
      </c>
      <c r="B181" s="3">
        <v>24</v>
      </c>
      <c r="C181" s="3">
        <v>180</v>
      </c>
      <c r="D181" s="3" t="s">
        <v>181</v>
      </c>
      <c r="E181" s="4">
        <v>36549.998999999996</v>
      </c>
      <c r="F181" s="12">
        <f t="shared" si="14"/>
        <v>38283.32</v>
      </c>
      <c r="G181" s="12">
        <f t="shared" si="15"/>
        <v>-1733.3210000000036</v>
      </c>
      <c r="H181" s="12">
        <f t="shared" si="17"/>
        <v>-5638.37673923272</v>
      </c>
      <c r="I181" s="15">
        <f t="shared" si="16"/>
        <v>32644.943260767279</v>
      </c>
    </row>
    <row r="182" spans="1:9" x14ac:dyDescent="0.2">
      <c r="A182" s="3">
        <v>2020</v>
      </c>
      <c r="B182" s="3">
        <v>25</v>
      </c>
      <c r="C182" s="3">
        <v>181</v>
      </c>
      <c r="D182" s="3" t="s">
        <v>182</v>
      </c>
      <c r="E182" s="4">
        <v>35320</v>
      </c>
      <c r="F182" s="12">
        <f t="shared" si="14"/>
        <v>38324.843999999997</v>
      </c>
      <c r="G182" s="12">
        <f t="shared" si="15"/>
        <v>-3004.8439999999973</v>
      </c>
      <c r="H182" s="12">
        <f t="shared" si="17"/>
        <v>-5919.2588799091081</v>
      </c>
      <c r="I182" s="15">
        <f t="shared" si="16"/>
        <v>32405.585120090887</v>
      </c>
    </row>
    <row r="183" spans="1:9" x14ac:dyDescent="0.2">
      <c r="A183" s="3">
        <v>2020</v>
      </c>
      <c r="B183" s="3">
        <v>26</v>
      </c>
      <c r="C183" s="3">
        <v>182</v>
      </c>
      <c r="D183" s="3" t="s">
        <v>183</v>
      </c>
      <c r="E183" s="4">
        <v>36230</v>
      </c>
      <c r="F183" s="12">
        <f t="shared" si="14"/>
        <v>38366.368000000002</v>
      </c>
      <c r="G183" s="12">
        <f t="shared" si="15"/>
        <v>-2136.3680000000022</v>
      </c>
      <c r="H183" s="12">
        <f t="shared" si="17"/>
        <v>-6140.3685454495962</v>
      </c>
      <c r="I183" s="15">
        <f t="shared" si="16"/>
        <v>32225.999454550405</v>
      </c>
    </row>
    <row r="184" spans="1:9" x14ac:dyDescent="0.2">
      <c r="A184" s="3">
        <v>2020</v>
      </c>
      <c r="B184" s="3">
        <v>27</v>
      </c>
      <c r="C184" s="3">
        <v>183</v>
      </c>
      <c r="D184" s="3" t="s">
        <v>184</v>
      </c>
      <c r="E184" s="4">
        <v>33340</v>
      </c>
      <c r="F184" s="12">
        <f t="shared" si="14"/>
        <v>38407.892</v>
      </c>
      <c r="G184" s="12">
        <f t="shared" si="15"/>
        <v>-5067.8919999999998</v>
      </c>
      <c r="H184" s="12">
        <f t="shared" si="17"/>
        <v>-6299.4729779610134</v>
      </c>
      <c r="I184" s="15">
        <f t="shared" si="16"/>
        <v>32108.419022038986</v>
      </c>
    </row>
    <row r="185" spans="1:9" x14ac:dyDescent="0.2">
      <c r="A185" s="3">
        <v>2020</v>
      </c>
      <c r="B185" s="3">
        <v>28</v>
      </c>
      <c r="C185" s="3">
        <v>184</v>
      </c>
      <c r="D185" s="3" t="s">
        <v>185</v>
      </c>
      <c r="E185" s="4">
        <v>33330.002</v>
      </c>
      <c r="F185" s="12">
        <f t="shared" si="14"/>
        <v>38449.415999999997</v>
      </c>
      <c r="G185" s="12">
        <f t="shared" si="15"/>
        <v>-5119.413999999997</v>
      </c>
      <c r="H185" s="12">
        <f t="shared" si="17"/>
        <v>-6394.9655462874671</v>
      </c>
      <c r="I185" s="15">
        <f t="shared" si="16"/>
        <v>32054.450453712532</v>
      </c>
    </row>
    <row r="186" spans="1:9" x14ac:dyDescent="0.2">
      <c r="A186" s="3">
        <v>2020</v>
      </c>
      <c r="B186" s="3">
        <v>29</v>
      </c>
      <c r="C186" s="3">
        <v>185</v>
      </c>
      <c r="D186" s="3" t="s">
        <v>186</v>
      </c>
      <c r="E186" s="4">
        <v>32250</v>
      </c>
      <c r="F186" s="12">
        <f t="shared" si="14"/>
        <v>38490.94</v>
      </c>
      <c r="G186" s="17">
        <f t="shared" si="15"/>
        <v>-6240.9400000000023</v>
      </c>
      <c r="H186" s="12">
        <f t="shared" si="17"/>
        <v>-6425.8819697171684</v>
      </c>
      <c r="I186" s="15">
        <f t="shared" si="16"/>
        <v>32065.058030282835</v>
      </c>
    </row>
    <row r="187" spans="1:9" x14ac:dyDescent="0.2">
      <c r="A187" s="3">
        <v>2020</v>
      </c>
      <c r="B187" s="3">
        <v>30</v>
      </c>
      <c r="C187" s="3">
        <v>186</v>
      </c>
      <c r="D187" s="3" t="s">
        <v>187</v>
      </c>
      <c r="E187" s="4">
        <v>32439.999</v>
      </c>
      <c r="F187" s="12">
        <f t="shared" si="14"/>
        <v>38532.464</v>
      </c>
      <c r="G187" s="12">
        <f t="shared" si="15"/>
        <v>-6092.4650000000001</v>
      </c>
      <c r="H187" s="12">
        <f t="shared" si="17"/>
        <v>-6391.9100552563259</v>
      </c>
      <c r="I187" s="15">
        <f t="shared" si="16"/>
        <v>32140.553944743675</v>
      </c>
    </row>
    <row r="188" spans="1:9" x14ac:dyDescent="0.2">
      <c r="A188" s="3">
        <v>2020</v>
      </c>
      <c r="B188" s="3">
        <v>31</v>
      </c>
      <c r="C188" s="3">
        <v>187</v>
      </c>
      <c r="D188" s="3" t="s">
        <v>188</v>
      </c>
      <c r="E188" s="4">
        <v>33900.002</v>
      </c>
      <c r="F188" s="12">
        <f t="shared" si="14"/>
        <v>38573.987999999998</v>
      </c>
      <c r="G188" s="12">
        <f t="shared" si="15"/>
        <v>-4673.9859999999971</v>
      </c>
      <c r="H188" s="12">
        <f t="shared" si="17"/>
        <v>-6293.3928501433938</v>
      </c>
      <c r="I188" s="15">
        <f t="shared" si="16"/>
        <v>32280.595149856603</v>
      </c>
    </row>
    <row r="189" spans="1:9" x14ac:dyDescent="0.2">
      <c r="A189" s="3">
        <v>2020</v>
      </c>
      <c r="B189" s="3">
        <v>32</v>
      </c>
      <c r="C189" s="3">
        <v>188</v>
      </c>
      <c r="D189" s="3" t="s">
        <v>189</v>
      </c>
      <c r="E189" s="4">
        <v>32889.999000000003</v>
      </c>
      <c r="F189" s="12">
        <f t="shared" si="14"/>
        <v>38615.512000000002</v>
      </c>
      <c r="G189" s="12">
        <f t="shared" si="15"/>
        <v>-5725.512999999999</v>
      </c>
      <c r="H189" s="12">
        <f t="shared" si="17"/>
        <v>-6131.3251777696978</v>
      </c>
      <c r="I189" s="15">
        <f t="shared" si="16"/>
        <v>32484.186822230306</v>
      </c>
    </row>
    <row r="190" spans="1:9" x14ac:dyDescent="0.2">
      <c r="A190" s="3">
        <v>2020</v>
      </c>
      <c r="B190" s="3">
        <v>33</v>
      </c>
      <c r="C190" s="3">
        <v>189</v>
      </c>
      <c r="D190" s="3" t="s">
        <v>190</v>
      </c>
      <c r="E190" s="4">
        <v>33320</v>
      </c>
      <c r="F190" s="12">
        <f t="shared" si="14"/>
        <v>38657.036</v>
      </c>
      <c r="G190" s="12">
        <f t="shared" si="15"/>
        <v>-5337.0360000000001</v>
      </c>
      <c r="H190" s="12">
        <f t="shared" si="17"/>
        <v>-5907.3435919866279</v>
      </c>
      <c r="I190" s="15">
        <f t="shared" si="16"/>
        <v>32749.692408013372</v>
      </c>
    </row>
    <row r="191" spans="1:9" x14ac:dyDescent="0.2">
      <c r="A191" s="3">
        <v>2020</v>
      </c>
      <c r="B191" s="3">
        <v>34</v>
      </c>
      <c r="C191" s="3">
        <v>190</v>
      </c>
      <c r="D191" s="3" t="s">
        <v>191</v>
      </c>
      <c r="E191" s="4">
        <v>33900.002</v>
      </c>
      <c r="F191" s="12">
        <f t="shared" si="14"/>
        <v>38698.559999999998</v>
      </c>
      <c r="G191" s="12">
        <f t="shared" si="15"/>
        <v>-4798.5579999999973</v>
      </c>
      <c r="H191" s="12">
        <f t="shared" si="17"/>
        <v>-5623.7098512404255</v>
      </c>
      <c r="I191" s="15">
        <f t="shared" si="16"/>
        <v>33074.850148759571</v>
      </c>
    </row>
    <row r="192" spans="1:9" x14ac:dyDescent="0.2">
      <c r="A192" s="3">
        <v>2020</v>
      </c>
      <c r="B192" s="3">
        <v>35</v>
      </c>
      <c r="C192" s="3">
        <v>191</v>
      </c>
      <c r="D192" s="3" t="s">
        <v>192</v>
      </c>
      <c r="E192" s="4">
        <v>35720.001000000004</v>
      </c>
      <c r="F192" s="12">
        <f t="shared" si="14"/>
        <v>38740.084000000003</v>
      </c>
      <c r="G192" s="12">
        <f t="shared" si="15"/>
        <v>-3020.0829999999987</v>
      </c>
      <c r="H192" s="12">
        <f t="shared" si="17"/>
        <v>-5283.2880794122193</v>
      </c>
      <c r="I192" s="15">
        <f t="shared" si="16"/>
        <v>33456.795920587785</v>
      </c>
    </row>
    <row r="193" spans="1:9" x14ac:dyDescent="0.2">
      <c r="A193" s="3">
        <v>2020</v>
      </c>
      <c r="B193" s="3">
        <v>36</v>
      </c>
      <c r="C193" s="3">
        <v>192</v>
      </c>
      <c r="D193" s="3" t="s">
        <v>193</v>
      </c>
      <c r="E193" s="4">
        <v>36169.998</v>
      </c>
      <c r="F193" s="12">
        <f t="shared" si="14"/>
        <v>38781.608</v>
      </c>
      <c r="G193" s="12">
        <f t="shared" si="15"/>
        <v>-2611.6100000000006</v>
      </c>
      <c r="H193" s="12">
        <f t="shared" si="17"/>
        <v>-4889.515843992298</v>
      </c>
      <c r="I193" s="15">
        <f t="shared" si="16"/>
        <v>33892.092156007704</v>
      </c>
    </row>
    <row r="194" spans="1:9" x14ac:dyDescent="0.2">
      <c r="A194" s="3">
        <v>2020</v>
      </c>
      <c r="B194" s="3">
        <v>37</v>
      </c>
      <c r="C194" s="3">
        <v>193</v>
      </c>
      <c r="D194" s="3" t="s">
        <v>194</v>
      </c>
      <c r="E194" s="4">
        <v>38279.998999999996</v>
      </c>
      <c r="F194" s="12">
        <f t="shared" ref="F194:F257" si="18">$L$4*C194+$L$5</f>
        <v>38823.131999999998</v>
      </c>
      <c r="G194" s="12">
        <f t="shared" ref="G194:G257" si="19">E194-F194</f>
        <v>-543.13300000000163</v>
      </c>
      <c r="H194" s="12">
        <f t="shared" si="17"/>
        <v>-4446.369443640413</v>
      </c>
      <c r="I194" s="15">
        <f t="shared" ref="I194:I257" si="20">L$4*$C194+L$5+L$6*SIN(L$7*$C194+L$8)</f>
        <v>34376.762556359587</v>
      </c>
    </row>
    <row r="195" spans="1:9" x14ac:dyDescent="0.2">
      <c r="A195" s="3">
        <v>2020</v>
      </c>
      <c r="B195" s="3">
        <v>38</v>
      </c>
      <c r="C195" s="3">
        <v>194</v>
      </c>
      <c r="D195" s="3" t="s">
        <v>195</v>
      </c>
      <c r="E195" s="4">
        <v>38009.998</v>
      </c>
      <c r="F195" s="12">
        <f t="shared" si="18"/>
        <v>38864.656000000003</v>
      </c>
      <c r="G195" s="12">
        <f t="shared" si="19"/>
        <v>-854.65800000000309</v>
      </c>
      <c r="H195" s="12">
        <f t="shared" ref="H195:H258" si="21">$L$6*SIN($L$7*C195+$L$8)</f>
        <v>-3958.3237556569161</v>
      </c>
      <c r="I195" s="15">
        <f t="shared" si="20"/>
        <v>34906.332244343088</v>
      </c>
    </row>
    <row r="196" spans="1:9" x14ac:dyDescent="0.2">
      <c r="A196" s="3">
        <v>2020</v>
      </c>
      <c r="B196" s="3">
        <v>39</v>
      </c>
      <c r="C196" s="3">
        <v>195</v>
      </c>
      <c r="D196" s="3" t="s">
        <v>196</v>
      </c>
      <c r="E196" s="4">
        <v>39820</v>
      </c>
      <c r="F196" s="12">
        <f t="shared" si="18"/>
        <v>38906.18</v>
      </c>
      <c r="G196" s="12">
        <f t="shared" si="19"/>
        <v>913.81999999999971</v>
      </c>
      <c r="H196" s="12">
        <f t="shared" si="21"/>
        <v>-3430.3070488237622</v>
      </c>
      <c r="I196" s="15">
        <f t="shared" si="20"/>
        <v>35475.872951176236</v>
      </c>
    </row>
    <row r="197" spans="1:9" x14ac:dyDescent="0.2">
      <c r="A197" s="3">
        <v>2020</v>
      </c>
      <c r="B197" s="3">
        <v>40</v>
      </c>
      <c r="C197" s="3">
        <v>196</v>
      </c>
      <c r="D197" s="3" t="s">
        <v>197</v>
      </c>
      <c r="E197" s="4">
        <v>39759.998</v>
      </c>
      <c r="F197" s="12">
        <f t="shared" si="18"/>
        <v>38947.703999999998</v>
      </c>
      <c r="G197" s="12">
        <f t="shared" si="19"/>
        <v>812.29400000000169</v>
      </c>
      <c r="H197" s="12">
        <f t="shared" si="21"/>
        <v>-2867.6512179137526</v>
      </c>
      <c r="I197" s="15">
        <f t="shared" si="20"/>
        <v>36080.052782086248</v>
      </c>
    </row>
    <row r="198" spans="1:9" x14ac:dyDescent="0.2">
      <c r="A198" s="3">
        <v>2020</v>
      </c>
      <c r="B198" s="3">
        <v>41</v>
      </c>
      <c r="C198" s="3">
        <v>197</v>
      </c>
      <c r="D198" s="3" t="s">
        <v>198</v>
      </c>
      <c r="E198" s="4">
        <v>39150.002</v>
      </c>
      <c r="F198" s="12">
        <f t="shared" si="18"/>
        <v>38989.228000000003</v>
      </c>
      <c r="G198" s="12">
        <f t="shared" si="19"/>
        <v>160.77399999999761</v>
      </c>
      <c r="H198" s="12">
        <f t="shared" si="21"/>
        <v>-2276.0379423981226</v>
      </c>
      <c r="I198" s="15">
        <f t="shared" si="20"/>
        <v>36713.190057601882</v>
      </c>
    </row>
    <row r="199" spans="1:9" x14ac:dyDescent="0.2">
      <c r="A199" s="3">
        <v>2020</v>
      </c>
      <c r="B199" s="3">
        <v>42</v>
      </c>
      <c r="C199" s="3">
        <v>198</v>
      </c>
      <c r="D199" s="3" t="s">
        <v>199</v>
      </c>
      <c r="E199" s="4">
        <v>40400.002</v>
      </c>
      <c r="F199" s="12">
        <f t="shared" si="18"/>
        <v>39030.752</v>
      </c>
      <c r="G199" s="12">
        <f t="shared" si="19"/>
        <v>1369.25</v>
      </c>
      <c r="H199" s="12">
        <f t="shared" si="21"/>
        <v>-1661.4413130403229</v>
      </c>
      <c r="I199" s="15">
        <f t="shared" si="20"/>
        <v>37369.310686959674</v>
      </c>
    </row>
    <row r="200" spans="1:9" x14ac:dyDescent="0.2">
      <c r="A200" s="3">
        <v>2020</v>
      </c>
      <c r="B200" s="3">
        <v>43</v>
      </c>
      <c r="C200" s="3">
        <v>199</v>
      </c>
      <c r="D200" s="3" t="s">
        <v>200</v>
      </c>
      <c r="E200" s="4">
        <v>41400.002</v>
      </c>
      <c r="F200" s="12">
        <f t="shared" si="18"/>
        <v>39072.275999999998</v>
      </c>
      <c r="G200" s="12">
        <f t="shared" si="19"/>
        <v>2327.7260000000024</v>
      </c>
      <c r="H200" s="12">
        <f t="shared" si="21"/>
        <v>-1030.067505730309</v>
      </c>
      <c r="I200" s="15">
        <f t="shared" si="20"/>
        <v>38042.208494269689</v>
      </c>
    </row>
    <row r="201" spans="1:9" x14ac:dyDescent="0.2">
      <c r="A201" s="3">
        <v>2020</v>
      </c>
      <c r="B201" s="3">
        <v>44</v>
      </c>
      <c r="C201" s="3">
        <v>200</v>
      </c>
      <c r="D201" s="3" t="s">
        <v>201</v>
      </c>
      <c r="E201" s="4">
        <v>42770</v>
      </c>
      <c r="F201" s="12">
        <f t="shared" si="18"/>
        <v>39113.800000000003</v>
      </c>
      <c r="G201" s="12">
        <f t="shared" si="19"/>
        <v>3656.1999999999971</v>
      </c>
      <c r="H201" s="12">
        <f t="shared" si="21"/>
        <v>-388.29211173122411</v>
      </c>
      <c r="I201" s="15">
        <f t="shared" si="20"/>
        <v>38725.507888268781</v>
      </c>
    </row>
    <row r="202" spans="1:9" x14ac:dyDescent="0.2">
      <c r="A202" s="3">
        <v>2020</v>
      </c>
      <c r="B202" s="3">
        <v>45</v>
      </c>
      <c r="C202" s="3">
        <v>201</v>
      </c>
      <c r="D202" s="3" t="s">
        <v>202</v>
      </c>
      <c r="E202" s="4">
        <v>43029.998999999996</v>
      </c>
      <c r="F202" s="12">
        <f t="shared" si="18"/>
        <v>39155.324000000001</v>
      </c>
      <c r="G202" s="12">
        <f t="shared" si="19"/>
        <v>3874.6749999999956</v>
      </c>
      <c r="H202" s="12">
        <f t="shared" si="21"/>
        <v>257.40424282473566</v>
      </c>
      <c r="I202" s="15">
        <f t="shared" si="20"/>
        <v>39412.728242824734</v>
      </c>
    </row>
    <row r="203" spans="1:9" x14ac:dyDescent="0.2">
      <c r="A203" s="3">
        <v>2020</v>
      </c>
      <c r="B203" s="3">
        <v>46</v>
      </c>
      <c r="C203" s="3">
        <v>202</v>
      </c>
      <c r="D203" s="3" t="s">
        <v>203</v>
      </c>
      <c r="E203" s="4">
        <v>42750</v>
      </c>
      <c r="F203" s="12">
        <f t="shared" si="18"/>
        <v>39196.847999999998</v>
      </c>
      <c r="G203" s="12">
        <f t="shared" si="19"/>
        <v>3553.1520000000019</v>
      </c>
      <c r="H203" s="12">
        <f t="shared" si="21"/>
        <v>900.50133807876853</v>
      </c>
      <c r="I203" s="15">
        <f t="shared" si="20"/>
        <v>40097.34933807877</v>
      </c>
    </row>
    <row r="204" spans="1:9" x14ac:dyDescent="0.2">
      <c r="A204" s="3">
        <v>2020</v>
      </c>
      <c r="B204" s="3">
        <v>47</v>
      </c>
      <c r="C204" s="3">
        <v>203</v>
      </c>
      <c r="D204" s="3" t="s">
        <v>204</v>
      </c>
      <c r="E204" s="4">
        <v>42099.998</v>
      </c>
      <c r="F204" s="12">
        <f t="shared" si="18"/>
        <v>39238.372000000003</v>
      </c>
      <c r="G204" s="12">
        <f t="shared" si="19"/>
        <v>2861.6259999999966</v>
      </c>
      <c r="H204" s="12">
        <f t="shared" si="21"/>
        <v>1534.505201404249</v>
      </c>
      <c r="I204" s="15">
        <f t="shared" si="20"/>
        <v>40772.877201404255</v>
      </c>
    </row>
    <row r="205" spans="1:9" x14ac:dyDescent="0.2">
      <c r="A205" s="3">
        <v>2020</v>
      </c>
      <c r="B205" s="3">
        <v>48</v>
      </c>
      <c r="C205" s="3">
        <v>204</v>
      </c>
      <c r="D205" s="3" t="s">
        <v>205</v>
      </c>
      <c r="E205" s="4">
        <v>42110.000999999997</v>
      </c>
      <c r="F205" s="12">
        <f t="shared" si="18"/>
        <v>39279.896000000001</v>
      </c>
      <c r="G205" s="12">
        <f t="shared" si="19"/>
        <v>2830.1049999999959</v>
      </c>
      <c r="H205" s="12">
        <f t="shared" si="21"/>
        <v>2153.0136833217139</v>
      </c>
      <c r="I205" s="15">
        <f t="shared" si="20"/>
        <v>41432.909683321712</v>
      </c>
    </row>
    <row r="206" spans="1:9" x14ac:dyDescent="0.2">
      <c r="A206" s="3">
        <v>2020</v>
      </c>
      <c r="B206" s="3">
        <v>49</v>
      </c>
      <c r="C206" s="3">
        <v>205</v>
      </c>
      <c r="D206" s="3" t="s">
        <v>206</v>
      </c>
      <c r="E206" s="4">
        <v>42060.000999999997</v>
      </c>
      <c r="F206" s="12">
        <f t="shared" si="18"/>
        <v>39321.42</v>
      </c>
      <c r="G206" s="12">
        <f t="shared" si="19"/>
        <v>2738.5809999999983</v>
      </c>
      <c r="H206" s="12">
        <f t="shared" si="21"/>
        <v>2749.781106186962</v>
      </c>
      <c r="I206" s="15">
        <f t="shared" si="20"/>
        <v>42071.201106186963</v>
      </c>
    </row>
    <row r="207" spans="1:9" x14ac:dyDescent="0.2">
      <c r="A207" s="3">
        <v>2020</v>
      </c>
      <c r="B207" s="3">
        <v>50</v>
      </c>
      <c r="C207" s="3">
        <v>206</v>
      </c>
      <c r="D207" s="3" t="s">
        <v>207</v>
      </c>
      <c r="E207" s="4">
        <v>41900.002</v>
      </c>
      <c r="F207" s="12">
        <f t="shared" si="18"/>
        <v>39362.944000000003</v>
      </c>
      <c r="G207" s="12">
        <f t="shared" si="19"/>
        <v>2537.0579999999973</v>
      </c>
      <c r="H207" s="12">
        <f t="shared" si="21"/>
        <v>3318.7813328316497</v>
      </c>
      <c r="I207" s="15">
        <f t="shared" si="20"/>
        <v>42681.725332831651</v>
      </c>
    </row>
    <row r="208" spans="1:9" x14ac:dyDescent="0.2">
      <c r="A208" s="3">
        <v>2020</v>
      </c>
      <c r="B208" s="3">
        <v>51</v>
      </c>
      <c r="C208" s="3">
        <v>207</v>
      </c>
      <c r="D208" s="3" t="s">
        <v>208</v>
      </c>
      <c r="E208" s="4">
        <v>42560.000999999997</v>
      </c>
      <c r="F208" s="12">
        <f t="shared" si="18"/>
        <v>39404.468000000001</v>
      </c>
      <c r="G208" s="12">
        <f t="shared" si="19"/>
        <v>3155.5329999999958</v>
      </c>
      <c r="H208" s="12">
        <f t="shared" si="21"/>
        <v>3854.2686182918469</v>
      </c>
      <c r="I208" s="15">
        <f t="shared" si="20"/>
        <v>43258.736618291849</v>
      </c>
    </row>
    <row r="209" spans="1:9" x14ac:dyDescent="0.2">
      <c r="A209" s="3">
        <v>2020</v>
      </c>
      <c r="B209" s="3">
        <v>52</v>
      </c>
      <c r="C209" s="3">
        <v>208</v>
      </c>
      <c r="D209" s="3" t="s">
        <v>209</v>
      </c>
      <c r="E209" s="4">
        <v>43330.002</v>
      </c>
      <c r="F209" s="12">
        <f t="shared" si="18"/>
        <v>39445.991999999998</v>
      </c>
      <c r="G209" s="12">
        <f t="shared" si="19"/>
        <v>3884.010000000002</v>
      </c>
      <c r="H209" s="12">
        <f t="shared" si="21"/>
        <v>4350.8356301455005</v>
      </c>
      <c r="I209" s="15">
        <f t="shared" si="20"/>
        <v>43796.827630145497</v>
      </c>
    </row>
    <row r="210" spans="1:9" x14ac:dyDescent="0.2">
      <c r="A210" s="3">
        <v>2021</v>
      </c>
      <c r="B210" s="3">
        <v>1</v>
      </c>
      <c r="C210" s="3">
        <v>209</v>
      </c>
      <c r="D210" s="3" t="s">
        <v>210</v>
      </c>
      <c r="E210" s="4">
        <v>42130.000999999997</v>
      </c>
      <c r="F210" s="12">
        <f t="shared" si="18"/>
        <v>39487.516000000003</v>
      </c>
      <c r="G210" s="12">
        <f t="shared" si="19"/>
        <v>2642.4849999999933</v>
      </c>
      <c r="H210" s="12">
        <f t="shared" si="21"/>
        <v>4803.4680515716536</v>
      </c>
      <c r="I210" s="15">
        <f t="shared" si="20"/>
        <v>44290.984051571657</v>
      </c>
    </row>
    <row r="211" spans="1:9" x14ac:dyDescent="0.2">
      <c r="A211" s="3">
        <v>2021</v>
      </c>
      <c r="B211" s="3">
        <v>2</v>
      </c>
      <c r="C211" s="3">
        <v>210</v>
      </c>
      <c r="D211" s="3" t="s">
        <v>211</v>
      </c>
      <c r="E211" s="4">
        <v>40259.998</v>
      </c>
      <c r="F211" s="12">
        <f t="shared" si="18"/>
        <v>39529.040000000001</v>
      </c>
      <c r="G211" s="12">
        <f t="shared" si="19"/>
        <v>730.95799999999872</v>
      </c>
      <c r="H211" s="12">
        <f t="shared" si="21"/>
        <v>5207.5952157513011</v>
      </c>
      <c r="I211" s="15">
        <f t="shared" si="20"/>
        <v>44736.635215751303</v>
      </c>
    </row>
    <row r="212" spans="1:9" x14ac:dyDescent="0.2">
      <c r="A212" s="3">
        <v>2021</v>
      </c>
      <c r="B212" s="3">
        <v>3</v>
      </c>
      <c r="C212" s="3">
        <v>211</v>
      </c>
      <c r="D212" s="3" t="s">
        <v>212</v>
      </c>
      <c r="E212" s="4">
        <v>42750</v>
      </c>
      <c r="F212" s="12">
        <f t="shared" si="18"/>
        <v>39570.563999999998</v>
      </c>
      <c r="G212" s="12">
        <f t="shared" si="19"/>
        <v>3179.4360000000015</v>
      </c>
      <c r="H212" s="12">
        <f t="shared" si="21"/>
        <v>5559.136260305766</v>
      </c>
      <c r="I212" s="15">
        <f t="shared" si="20"/>
        <v>45129.700260305763</v>
      </c>
    </row>
    <row r="213" spans="1:9" x14ac:dyDescent="0.2">
      <c r="A213" s="3">
        <v>2021</v>
      </c>
      <c r="B213" s="3">
        <v>4</v>
      </c>
      <c r="C213" s="3">
        <v>212</v>
      </c>
      <c r="D213" s="3" t="s">
        <v>213</v>
      </c>
      <c r="E213" s="4">
        <v>41270</v>
      </c>
      <c r="F213" s="12">
        <f t="shared" si="18"/>
        <v>39612.088000000003</v>
      </c>
      <c r="G213" s="12">
        <f t="shared" si="19"/>
        <v>1657.9119999999966</v>
      </c>
      <c r="H213" s="12">
        <f t="shared" si="21"/>
        <v>5854.5413357063753</v>
      </c>
      <c r="I213" s="15">
        <f t="shared" si="20"/>
        <v>45466.629335706377</v>
      </c>
    </row>
    <row r="214" spans="1:9" x14ac:dyDescent="0.2">
      <c r="A214" s="3">
        <v>2021</v>
      </c>
      <c r="B214" s="3">
        <v>5</v>
      </c>
      <c r="C214" s="3">
        <v>213</v>
      </c>
      <c r="D214" s="3" t="s">
        <v>214</v>
      </c>
      <c r="E214" s="4">
        <v>42939.999000000003</v>
      </c>
      <c r="F214" s="12">
        <f t="shared" si="18"/>
        <v>39653.612000000001</v>
      </c>
      <c r="G214" s="12">
        <f t="shared" si="19"/>
        <v>3286.3870000000024</v>
      </c>
      <c r="H214" s="12">
        <f t="shared" si="21"/>
        <v>6090.8274515344801</v>
      </c>
      <c r="I214" s="15">
        <f t="shared" si="20"/>
        <v>45744.439451534483</v>
      </c>
    </row>
    <row r="215" spans="1:9" x14ac:dyDescent="0.2">
      <c r="A215" s="3">
        <v>2021</v>
      </c>
      <c r="B215" s="3">
        <v>6</v>
      </c>
      <c r="C215" s="3">
        <v>214</v>
      </c>
      <c r="D215" s="3" t="s">
        <v>215</v>
      </c>
      <c r="E215" s="4">
        <v>43380.000999999997</v>
      </c>
      <c r="F215" s="12">
        <f t="shared" si="18"/>
        <v>39695.135999999999</v>
      </c>
      <c r="G215" s="12">
        <f t="shared" si="19"/>
        <v>3684.864999999998</v>
      </c>
      <c r="H215" s="12">
        <f t="shared" si="21"/>
        <v>6265.6085986173257</v>
      </c>
      <c r="I215" s="15">
        <f t="shared" si="20"/>
        <v>45960.744598617326</v>
      </c>
    </row>
    <row r="216" spans="1:9" x14ac:dyDescent="0.2">
      <c r="A216" s="3">
        <v>2021</v>
      </c>
      <c r="B216" s="3">
        <v>7</v>
      </c>
      <c r="C216" s="3">
        <v>215</v>
      </c>
      <c r="D216" s="3" t="s">
        <v>216</v>
      </c>
      <c r="E216" s="4">
        <v>44509.998</v>
      </c>
      <c r="F216" s="12">
        <f t="shared" si="18"/>
        <v>39736.660000000003</v>
      </c>
      <c r="G216" s="12">
        <f t="shared" si="19"/>
        <v>4773.3379999999961</v>
      </c>
      <c r="H216" s="12">
        <f t="shared" si="21"/>
        <v>6377.1198428676944</v>
      </c>
      <c r="I216" s="15">
        <f t="shared" si="20"/>
        <v>46113.779842867698</v>
      </c>
    </row>
    <row r="217" spans="1:9" x14ac:dyDescent="0.2">
      <c r="A217" s="3">
        <v>2021</v>
      </c>
      <c r="B217" s="3">
        <v>8</v>
      </c>
      <c r="C217" s="3">
        <v>216</v>
      </c>
      <c r="D217" s="3" t="s">
        <v>217</v>
      </c>
      <c r="E217" s="4">
        <v>45410</v>
      </c>
      <c r="F217" s="12">
        <f t="shared" si="18"/>
        <v>39778.184000000001</v>
      </c>
      <c r="G217" s="12">
        <f t="shared" si="19"/>
        <v>5631.8159999999989</v>
      </c>
      <c r="H217" s="12">
        <f t="shared" si="21"/>
        <v>6424.2351475283567</v>
      </c>
      <c r="I217" s="15">
        <f t="shared" si="20"/>
        <v>46202.419147528359</v>
      </c>
    </row>
    <row r="218" spans="1:9" x14ac:dyDescent="0.2">
      <c r="A218" s="3">
        <v>2021</v>
      </c>
      <c r="B218" s="3">
        <v>9</v>
      </c>
      <c r="C218" s="3">
        <v>217</v>
      </c>
      <c r="D218" s="3" t="s">
        <v>218</v>
      </c>
      <c r="E218" s="4">
        <v>46310.000999999997</v>
      </c>
      <c r="F218" s="12">
        <f t="shared" si="18"/>
        <v>39819.707999999999</v>
      </c>
      <c r="G218" s="12">
        <f t="shared" si="19"/>
        <v>6490.2929999999978</v>
      </c>
      <c r="H218" s="12">
        <f t="shared" si="21"/>
        <v>6406.4787438530075</v>
      </c>
      <c r="I218" s="15">
        <f t="shared" si="20"/>
        <v>46226.186743853003</v>
      </c>
    </row>
    <row r="219" spans="1:9" x14ac:dyDescent="0.2">
      <c r="A219" s="3">
        <v>2021</v>
      </c>
      <c r="B219" s="3">
        <v>10</v>
      </c>
      <c r="C219" s="3">
        <v>218</v>
      </c>
      <c r="D219" s="3" t="s">
        <v>219</v>
      </c>
      <c r="E219" s="4">
        <v>46060.000999999997</v>
      </c>
      <c r="F219" s="12">
        <f t="shared" si="18"/>
        <v>39861.232000000004</v>
      </c>
      <c r="G219" s="12">
        <f t="shared" si="19"/>
        <v>6198.768999999993</v>
      </c>
      <c r="H219" s="12">
        <f t="shared" si="21"/>
        <v>6324.0299354029084</v>
      </c>
      <c r="I219" s="15">
        <f t="shared" si="20"/>
        <v>46185.261935402916</v>
      </c>
    </row>
    <row r="220" spans="1:9" x14ac:dyDescent="0.2">
      <c r="A220" s="3">
        <v>2021</v>
      </c>
      <c r="B220" s="3">
        <v>11</v>
      </c>
      <c r="C220" s="3">
        <v>219</v>
      </c>
      <c r="D220" s="3" t="s">
        <v>220</v>
      </c>
      <c r="E220" s="4">
        <v>46619.999000000003</v>
      </c>
      <c r="F220" s="12">
        <f t="shared" si="18"/>
        <v>39902.756000000001</v>
      </c>
      <c r="G220" s="16">
        <f t="shared" si="19"/>
        <v>6717.2430000000022</v>
      </c>
      <c r="H220" s="12">
        <f t="shared" si="21"/>
        <v>6177.72128744561</v>
      </c>
      <c r="I220" s="15">
        <f t="shared" si="20"/>
        <v>46080.47728744561</v>
      </c>
    </row>
    <row r="221" spans="1:9" x14ac:dyDescent="0.2">
      <c r="A221" s="3">
        <v>2021</v>
      </c>
      <c r="B221" s="3">
        <v>12</v>
      </c>
      <c r="C221" s="3">
        <v>220</v>
      </c>
      <c r="D221" s="3" t="s">
        <v>221</v>
      </c>
      <c r="E221" s="4">
        <v>45639.999000000003</v>
      </c>
      <c r="F221" s="12">
        <f t="shared" si="18"/>
        <v>39944.28</v>
      </c>
      <c r="G221" s="12">
        <f t="shared" si="19"/>
        <v>5695.7190000000046</v>
      </c>
      <c r="H221" s="12">
        <f t="shared" si="21"/>
        <v>5969.0302197391638</v>
      </c>
      <c r="I221" s="15">
        <f t="shared" si="20"/>
        <v>45913.310219739164</v>
      </c>
    </row>
    <row r="222" spans="1:9" x14ac:dyDescent="0.2">
      <c r="A222" s="3">
        <v>2021</v>
      </c>
      <c r="B222" s="3">
        <v>13</v>
      </c>
      <c r="C222" s="3">
        <v>221</v>
      </c>
      <c r="D222" s="3" t="s">
        <v>222</v>
      </c>
      <c r="E222" s="4">
        <v>44730</v>
      </c>
      <c r="F222" s="12">
        <f t="shared" si="18"/>
        <v>39985.804000000004</v>
      </c>
      <c r="G222" s="12">
        <f t="shared" si="19"/>
        <v>4744.1959999999963</v>
      </c>
      <c r="H222" s="12">
        <f t="shared" si="21"/>
        <v>5700.0640875975887</v>
      </c>
      <c r="I222" s="15">
        <f t="shared" si="20"/>
        <v>45685.868087597592</v>
      </c>
    </row>
    <row r="223" spans="1:9" x14ac:dyDescent="0.2">
      <c r="A223" s="3">
        <v>2021</v>
      </c>
      <c r="B223" s="3">
        <v>14</v>
      </c>
      <c r="C223" s="3">
        <v>222</v>
      </c>
      <c r="D223" s="3" t="s">
        <v>223</v>
      </c>
      <c r="E223" s="4">
        <v>44820</v>
      </c>
      <c r="F223" s="12">
        <f t="shared" si="18"/>
        <v>40027.328000000001</v>
      </c>
      <c r="G223" s="12">
        <f t="shared" si="19"/>
        <v>4792.6719999999987</v>
      </c>
      <c r="H223" s="12">
        <f t="shared" si="21"/>
        <v>5373.5389018884425</v>
      </c>
      <c r="I223" s="15">
        <f t="shared" si="20"/>
        <v>45400.866901888447</v>
      </c>
    </row>
    <row r="224" spans="1:9" x14ac:dyDescent="0.2">
      <c r="A224" s="3">
        <v>2021</v>
      </c>
      <c r="B224" s="3">
        <v>15</v>
      </c>
      <c r="C224" s="3">
        <v>223</v>
      </c>
      <c r="D224" s="3" t="s">
        <v>224</v>
      </c>
      <c r="E224" s="4">
        <v>44000</v>
      </c>
      <c r="F224" s="12">
        <f t="shared" si="18"/>
        <v>40068.851999999999</v>
      </c>
      <c r="G224" s="12">
        <f t="shared" si="19"/>
        <v>3931.148000000001</v>
      </c>
      <c r="H224" s="12">
        <f t="shared" si="21"/>
        <v>4992.7519028473789</v>
      </c>
      <c r="I224" s="15">
        <f t="shared" si="20"/>
        <v>45061.603902847375</v>
      </c>
    </row>
    <row r="225" spans="1:9" x14ac:dyDescent="0.2">
      <c r="A225" s="3">
        <v>2021</v>
      </c>
      <c r="B225" s="3">
        <v>16</v>
      </c>
      <c r="C225" s="3">
        <v>224</v>
      </c>
      <c r="D225" s="3" t="s">
        <v>225</v>
      </c>
      <c r="E225" s="4">
        <v>43939.999000000003</v>
      </c>
      <c r="F225" s="12">
        <f t="shared" si="18"/>
        <v>40110.376000000004</v>
      </c>
      <c r="G225" s="12">
        <f t="shared" si="19"/>
        <v>3829.6229999999996</v>
      </c>
      <c r="H225" s="12">
        <f t="shared" si="21"/>
        <v>4561.5482646581995</v>
      </c>
      <c r="I225" s="15">
        <f t="shared" si="20"/>
        <v>44671.924264658206</v>
      </c>
    </row>
    <row r="226" spans="1:9" x14ac:dyDescent="0.2">
      <c r="A226" s="3">
        <v>2021</v>
      </c>
      <c r="B226" s="3">
        <v>17</v>
      </c>
      <c r="C226" s="3">
        <v>225</v>
      </c>
      <c r="D226" s="3" t="s">
        <v>226</v>
      </c>
      <c r="E226" s="4">
        <v>43290.000999999997</v>
      </c>
      <c r="F226" s="12">
        <f t="shared" si="18"/>
        <v>40151.9</v>
      </c>
      <c r="G226" s="12">
        <f t="shared" si="19"/>
        <v>3138.1009999999951</v>
      </c>
      <c r="H226" s="12">
        <f t="shared" si="21"/>
        <v>4084.2822670145592</v>
      </c>
      <c r="I226" s="15">
        <f t="shared" si="20"/>
        <v>44236.182267014563</v>
      </c>
    </row>
    <row r="227" spans="1:9" x14ac:dyDescent="0.2">
      <c r="A227" s="3">
        <v>2021</v>
      </c>
      <c r="B227" s="3">
        <v>18</v>
      </c>
      <c r="C227" s="3">
        <v>226</v>
      </c>
      <c r="D227" s="3" t="s">
        <v>227</v>
      </c>
      <c r="E227" s="4">
        <v>43320</v>
      </c>
      <c r="F227" s="12">
        <f t="shared" si="18"/>
        <v>40193.423999999999</v>
      </c>
      <c r="G227" s="12">
        <f t="shared" si="19"/>
        <v>3126.5760000000009</v>
      </c>
      <c r="H227" s="12">
        <f t="shared" si="21"/>
        <v>3565.7733257514351</v>
      </c>
      <c r="I227" s="15">
        <f t="shared" si="20"/>
        <v>43759.197325751433</v>
      </c>
    </row>
    <row r="228" spans="1:9" x14ac:dyDescent="0.2">
      <c r="A228" s="3">
        <v>2021</v>
      </c>
      <c r="B228" s="3">
        <v>19</v>
      </c>
      <c r="C228" s="3">
        <v>227</v>
      </c>
      <c r="D228" s="3" t="s">
        <v>228</v>
      </c>
      <c r="E228" s="4">
        <v>42610.000999999997</v>
      </c>
      <c r="F228" s="12">
        <f t="shared" si="18"/>
        <v>40234.948000000004</v>
      </c>
      <c r="G228" s="12">
        <f t="shared" si="19"/>
        <v>2375.0529999999926</v>
      </c>
      <c r="H228" s="12">
        <f t="shared" si="21"/>
        <v>3011.2573265478068</v>
      </c>
      <c r="I228" s="15">
        <f t="shared" si="20"/>
        <v>43246.20532654781</v>
      </c>
    </row>
    <row r="229" spans="1:9" x14ac:dyDescent="0.2">
      <c r="A229" s="3">
        <v>2021</v>
      </c>
      <c r="B229" s="3">
        <v>20</v>
      </c>
      <c r="C229" s="3">
        <v>228</v>
      </c>
      <c r="D229" s="3" t="s">
        <v>229</v>
      </c>
      <c r="E229" s="4">
        <v>40689.999000000003</v>
      </c>
      <c r="F229" s="12">
        <f t="shared" si="18"/>
        <v>40276.472000000002</v>
      </c>
      <c r="G229" s="12">
        <f t="shared" si="19"/>
        <v>413.52700000000186</v>
      </c>
      <c r="H229" s="12">
        <f t="shared" si="21"/>
        <v>2426.3337531308275</v>
      </c>
      <c r="I229" s="15">
        <f t="shared" si="20"/>
        <v>42702.80575313083</v>
      </c>
    </row>
    <row r="230" spans="1:9" x14ac:dyDescent="0.2">
      <c r="A230" s="3">
        <v>2021</v>
      </c>
      <c r="B230" s="3">
        <v>21</v>
      </c>
      <c r="C230" s="3">
        <v>229</v>
      </c>
      <c r="D230" s="3" t="s">
        <v>230</v>
      </c>
      <c r="E230" s="4">
        <v>40490.002</v>
      </c>
      <c r="F230" s="12">
        <f t="shared" si="18"/>
        <v>40317.995999999999</v>
      </c>
      <c r="G230" s="12">
        <f t="shared" si="19"/>
        <v>172.00600000000122</v>
      </c>
      <c r="H230" s="12">
        <f t="shared" si="21"/>
        <v>1816.9091438793575</v>
      </c>
      <c r="I230" s="15">
        <f t="shared" si="20"/>
        <v>42134.905143879354</v>
      </c>
    </row>
    <row r="231" spans="1:9" x14ac:dyDescent="0.2">
      <c r="A231" s="3">
        <v>2021</v>
      </c>
      <c r="B231" s="3">
        <v>22</v>
      </c>
      <c r="C231" s="3">
        <v>230</v>
      </c>
      <c r="D231" s="3" t="s">
        <v>231</v>
      </c>
      <c r="E231" s="4">
        <v>40340</v>
      </c>
      <c r="F231" s="12">
        <f t="shared" si="18"/>
        <v>40359.520000000004</v>
      </c>
      <c r="G231" s="12">
        <f t="shared" si="19"/>
        <v>-19.520000000004075</v>
      </c>
      <c r="H231" s="12">
        <f t="shared" si="21"/>
        <v>1189.1374477999318</v>
      </c>
      <c r="I231" s="15">
        <f t="shared" si="20"/>
        <v>41548.657447799938</v>
      </c>
    </row>
    <row r="232" spans="1:9" x14ac:dyDescent="0.2">
      <c r="A232" s="3">
        <v>2021</v>
      </c>
      <c r="B232" s="3">
        <v>23</v>
      </c>
      <c r="C232" s="3">
        <v>231</v>
      </c>
      <c r="D232" s="3" t="s">
        <v>232</v>
      </c>
      <c r="E232" s="4">
        <v>39470.001000000004</v>
      </c>
      <c r="F232" s="12">
        <f t="shared" si="18"/>
        <v>40401.044000000002</v>
      </c>
      <c r="G232" s="12">
        <f t="shared" si="19"/>
        <v>-931.04299999999785</v>
      </c>
      <c r="H232" s="12">
        <f t="shared" si="21"/>
        <v>549.35788215882178</v>
      </c>
      <c r="I232" s="15">
        <f t="shared" si="20"/>
        <v>40950.401882158825</v>
      </c>
    </row>
    <row r="233" spans="1:9" x14ac:dyDescent="0.2">
      <c r="A233" s="3">
        <v>2021</v>
      </c>
      <c r="B233" s="3">
        <v>24</v>
      </c>
      <c r="C233" s="3">
        <v>232</v>
      </c>
      <c r="D233" s="3" t="s">
        <v>233</v>
      </c>
      <c r="E233" s="4">
        <v>39990.002</v>
      </c>
      <c r="F233" s="12">
        <f t="shared" si="18"/>
        <v>40442.567999999999</v>
      </c>
      <c r="G233" s="12">
        <f t="shared" si="19"/>
        <v>-452.56599999999889</v>
      </c>
      <c r="H233" s="12">
        <f t="shared" si="21"/>
        <v>-95.969080718705797</v>
      </c>
      <c r="I233" s="15">
        <f t="shared" si="20"/>
        <v>40346.598919281292</v>
      </c>
    </row>
    <row r="234" spans="1:9" x14ac:dyDescent="0.2">
      <c r="A234" s="3">
        <v>2021</v>
      </c>
      <c r="B234" s="3">
        <v>25</v>
      </c>
      <c r="C234" s="3">
        <v>233</v>
      </c>
      <c r="D234" s="3" t="s">
        <v>234</v>
      </c>
      <c r="E234" s="4">
        <v>38939.999000000003</v>
      </c>
      <c r="F234" s="12">
        <f t="shared" si="18"/>
        <v>40484.092000000004</v>
      </c>
      <c r="G234" s="12">
        <f t="shared" si="19"/>
        <v>-1544.0930000000008</v>
      </c>
      <c r="H234" s="12">
        <f t="shared" si="21"/>
        <v>-740.3269510784728</v>
      </c>
      <c r="I234" s="15">
        <f t="shared" si="20"/>
        <v>39743.76504892153</v>
      </c>
    </row>
    <row r="235" spans="1:9" x14ac:dyDescent="0.2">
      <c r="A235" s="3">
        <v>2021</v>
      </c>
      <c r="B235" s="3">
        <v>26</v>
      </c>
      <c r="C235" s="3">
        <v>234</v>
      </c>
      <c r="D235" s="3" t="s">
        <v>235</v>
      </c>
      <c r="E235" s="4">
        <v>37840</v>
      </c>
      <c r="F235" s="12">
        <f t="shared" si="18"/>
        <v>40525.616000000002</v>
      </c>
      <c r="G235" s="12">
        <f t="shared" si="19"/>
        <v>-2685.6160000000018</v>
      </c>
      <c r="H235" s="12">
        <f t="shared" si="21"/>
        <v>-1377.2090250297003</v>
      </c>
      <c r="I235" s="15">
        <f t="shared" si="20"/>
        <v>39148.406974970305</v>
      </c>
    </row>
    <row r="236" spans="1:9" x14ac:dyDescent="0.2">
      <c r="A236" s="3">
        <v>2021</v>
      </c>
      <c r="B236" s="3">
        <v>27</v>
      </c>
      <c r="C236" s="3">
        <v>235</v>
      </c>
      <c r="D236" s="3" t="s">
        <v>236</v>
      </c>
      <c r="E236" s="4">
        <v>37959.999000000003</v>
      </c>
      <c r="F236" s="12">
        <f t="shared" si="18"/>
        <v>40567.14</v>
      </c>
      <c r="G236" s="12">
        <f t="shared" si="19"/>
        <v>-2607.140999999996</v>
      </c>
      <c r="H236" s="12">
        <f t="shared" si="21"/>
        <v>-2000.1840890197775</v>
      </c>
      <c r="I236" s="15">
        <f t="shared" si="20"/>
        <v>38566.955910980221</v>
      </c>
    </row>
    <row r="237" spans="1:9" x14ac:dyDescent="0.2">
      <c r="A237" s="3">
        <v>2021</v>
      </c>
      <c r="B237" s="3">
        <v>28</v>
      </c>
      <c r="C237" s="3">
        <v>236</v>
      </c>
      <c r="D237" s="3" t="s">
        <v>237</v>
      </c>
      <c r="E237" s="4">
        <v>36380.000999999997</v>
      </c>
      <c r="F237" s="12">
        <f t="shared" si="18"/>
        <v>40608.664000000004</v>
      </c>
      <c r="G237" s="12">
        <f t="shared" si="19"/>
        <v>-4228.6630000000077</v>
      </c>
      <c r="H237" s="12">
        <f t="shared" si="21"/>
        <v>-2602.9613620103851</v>
      </c>
      <c r="I237" s="15">
        <f t="shared" si="20"/>
        <v>38005.70263798962</v>
      </c>
    </row>
    <row r="238" spans="1:9" x14ac:dyDescent="0.2">
      <c r="A238" s="3">
        <v>2021</v>
      </c>
      <c r="B238" s="3">
        <v>29</v>
      </c>
      <c r="C238" s="3">
        <v>237</v>
      </c>
      <c r="D238" s="3" t="s">
        <v>238</v>
      </c>
      <c r="E238" s="4">
        <v>37660</v>
      </c>
      <c r="F238" s="12">
        <f t="shared" si="18"/>
        <v>40650.188000000002</v>
      </c>
      <c r="G238" s="12">
        <f t="shared" si="19"/>
        <v>-2990.1880000000019</v>
      </c>
      <c r="H238" s="12">
        <f t="shared" si="21"/>
        <v>-3179.4540195707482</v>
      </c>
      <c r="I238" s="15">
        <f t="shared" si="20"/>
        <v>37470.733980429257</v>
      </c>
    </row>
    <row r="239" spans="1:9" x14ac:dyDescent="0.2">
      <c r="A239" s="3">
        <v>2021</v>
      </c>
      <c r="B239" s="3">
        <v>30</v>
      </c>
      <c r="C239" s="3">
        <v>238</v>
      </c>
      <c r="D239" s="3" t="s">
        <v>239</v>
      </c>
      <c r="E239" s="4">
        <v>38430</v>
      </c>
      <c r="F239" s="12">
        <f t="shared" si="18"/>
        <v>40691.712</v>
      </c>
      <c r="G239" s="12">
        <f t="shared" si="19"/>
        <v>-2261.7119999999995</v>
      </c>
      <c r="H239" s="12">
        <f t="shared" si="21"/>
        <v>-3723.8406584239929</v>
      </c>
      <c r="I239" s="15">
        <f t="shared" si="20"/>
        <v>36967.871341576007</v>
      </c>
    </row>
    <row r="240" spans="1:9" x14ac:dyDescent="0.2">
      <c r="A240" s="3">
        <v>2021</v>
      </c>
      <c r="B240" s="3">
        <v>31</v>
      </c>
      <c r="C240" s="3">
        <v>239</v>
      </c>
      <c r="D240" s="3" t="s">
        <v>240</v>
      </c>
      <c r="E240" s="4">
        <v>35290.000999999997</v>
      </c>
      <c r="F240" s="12">
        <f t="shared" si="18"/>
        <v>40733.236000000004</v>
      </c>
      <c r="G240" s="12">
        <f t="shared" si="19"/>
        <v>-5443.2350000000079</v>
      </c>
      <c r="H240" s="12">
        <f t="shared" si="21"/>
        <v>-4230.6240807798022</v>
      </c>
      <c r="I240" s="15">
        <f t="shared" si="20"/>
        <v>36502.611919220202</v>
      </c>
    </row>
    <row r="241" spans="1:9" x14ac:dyDescent="0.2">
      <c r="A241" s="3">
        <v>2021</v>
      </c>
      <c r="B241" s="3">
        <v>32</v>
      </c>
      <c r="C241" s="3">
        <v>240</v>
      </c>
      <c r="D241" s="3" t="s">
        <v>241</v>
      </c>
      <c r="E241" s="4">
        <v>34939.999000000003</v>
      </c>
      <c r="F241" s="12">
        <f t="shared" si="18"/>
        <v>40774.76</v>
      </c>
      <c r="G241" s="12">
        <f t="shared" si="19"/>
        <v>-5834.7609999999986</v>
      </c>
      <c r="H241" s="12">
        <f t="shared" si="21"/>
        <v>-4694.6868048508923</v>
      </c>
      <c r="I241" s="15">
        <f t="shared" si="20"/>
        <v>36080.073195149111</v>
      </c>
    </row>
    <row r="242" spans="1:9" x14ac:dyDescent="0.2">
      <c r="A242" s="3">
        <v>2021</v>
      </c>
      <c r="B242" s="3">
        <v>33</v>
      </c>
      <c r="C242" s="3">
        <v>241</v>
      </c>
      <c r="D242" s="3" t="s">
        <v>242</v>
      </c>
      <c r="E242" s="4">
        <v>34150.002</v>
      </c>
      <c r="F242" s="12">
        <f t="shared" si="18"/>
        <v>40816.284</v>
      </c>
      <c r="G242" s="12">
        <f t="shared" si="19"/>
        <v>-6666.2819999999992</v>
      </c>
      <c r="H242" s="12">
        <f t="shared" si="21"/>
        <v>-5111.3427410103677</v>
      </c>
      <c r="I242" s="15">
        <f t="shared" si="20"/>
        <v>35704.941258989631</v>
      </c>
    </row>
    <row r="243" spans="1:9" x14ac:dyDescent="0.2">
      <c r="A243" s="3">
        <v>2021</v>
      </c>
      <c r="B243" s="3">
        <v>34</v>
      </c>
      <c r="C243" s="3">
        <v>242</v>
      </c>
      <c r="D243" s="3" t="s">
        <v>243</v>
      </c>
      <c r="E243" s="4">
        <v>34250</v>
      </c>
      <c r="F243" s="12">
        <f t="shared" si="18"/>
        <v>40857.808000000005</v>
      </c>
      <c r="G243" s="12">
        <f t="shared" si="19"/>
        <v>-6607.8080000000045</v>
      </c>
      <c r="H243" s="12">
        <f t="shared" si="21"/>
        <v>-5476.3845117655992</v>
      </c>
      <c r="I243" s="15">
        <f t="shared" si="20"/>
        <v>35381.423488234403</v>
      </c>
    </row>
    <row r="244" spans="1:9" x14ac:dyDescent="0.2">
      <c r="A244" s="3">
        <v>2021</v>
      </c>
      <c r="B244" s="3">
        <v>35</v>
      </c>
      <c r="C244" s="3">
        <v>243</v>
      </c>
      <c r="D244" s="3" t="s">
        <v>244</v>
      </c>
      <c r="E244" s="4">
        <v>34189.999000000003</v>
      </c>
      <c r="F244" s="12">
        <f t="shared" si="18"/>
        <v>40899.332000000002</v>
      </c>
      <c r="G244" s="17">
        <f t="shared" si="19"/>
        <v>-6709.3329999999987</v>
      </c>
      <c r="H244" s="12">
        <f t="shared" si="21"/>
        <v>-5786.1259377132928</v>
      </c>
      <c r="I244" s="15">
        <f t="shared" si="20"/>
        <v>35113.206062286707</v>
      </c>
    </row>
    <row r="245" spans="1:9" x14ac:dyDescent="0.2">
      <c r="A245" s="3">
        <v>2021</v>
      </c>
      <c r="B245" s="3">
        <v>36</v>
      </c>
      <c r="C245" s="3">
        <v>244</v>
      </c>
      <c r="D245" s="3" t="s">
        <v>245</v>
      </c>
      <c r="E245" s="4">
        <v>35680</v>
      </c>
      <c r="F245" s="12">
        <f t="shared" si="18"/>
        <v>40940.856</v>
      </c>
      <c r="G245" s="12">
        <f t="shared" si="19"/>
        <v>-5260.8559999999998</v>
      </c>
      <c r="H245" s="12">
        <f t="shared" si="21"/>
        <v>-6037.4392604538389</v>
      </c>
      <c r="I245" s="15">
        <f t="shared" si="20"/>
        <v>34903.416739546163</v>
      </c>
    </row>
    <row r="246" spans="1:9" x14ac:dyDescent="0.2">
      <c r="A246" s="3">
        <v>2021</v>
      </c>
      <c r="B246" s="3">
        <v>37</v>
      </c>
      <c r="C246" s="3">
        <v>245</v>
      </c>
      <c r="D246" s="3" t="s">
        <v>246</v>
      </c>
      <c r="E246" s="4">
        <v>37040.000999999997</v>
      </c>
      <c r="F246" s="12">
        <f t="shared" si="18"/>
        <v>40982.380000000005</v>
      </c>
      <c r="G246" s="12">
        <f t="shared" si="19"/>
        <v>-3942.3790000000081</v>
      </c>
      <c r="H246" s="12">
        <f t="shared" si="21"/>
        <v>-6227.7867265894574</v>
      </c>
      <c r="I246" s="15">
        <f t="shared" si="20"/>
        <v>34754.593273410544</v>
      </c>
    </row>
    <row r="247" spans="1:9" x14ac:dyDescent="0.2">
      <c r="A247" s="3">
        <v>2021</v>
      </c>
      <c r="B247" s="3">
        <v>38</v>
      </c>
      <c r="C247" s="3">
        <v>246</v>
      </c>
      <c r="D247" s="3" t="s">
        <v>247</v>
      </c>
      <c r="E247" s="4">
        <v>36070</v>
      </c>
      <c r="F247" s="12">
        <f t="shared" si="18"/>
        <v>41023.904000000002</v>
      </c>
      <c r="G247" s="12">
        <f t="shared" si="19"/>
        <v>-4953.9040000000023</v>
      </c>
      <c r="H247" s="12">
        <f t="shared" si="21"/>
        <v>-6355.2462138718029</v>
      </c>
      <c r="I247" s="15">
        <f t="shared" si="20"/>
        <v>34668.657786128198</v>
      </c>
    </row>
    <row r="248" spans="1:9" x14ac:dyDescent="0.2">
      <c r="A248" s="3">
        <v>2021</v>
      </c>
      <c r="B248" s="3">
        <v>39</v>
      </c>
      <c r="C248" s="3">
        <v>247</v>
      </c>
      <c r="D248" s="3" t="s">
        <v>248</v>
      </c>
      <c r="E248" s="4">
        <v>38590</v>
      </c>
      <c r="F248" s="12">
        <f t="shared" si="18"/>
        <v>41065.428</v>
      </c>
      <c r="G248" s="12">
        <f t="shared" si="19"/>
        <v>-2475.4279999999999</v>
      </c>
      <c r="H248" s="12">
        <f t="shared" si="21"/>
        <v>-6418.5306407271619</v>
      </c>
      <c r="I248" s="15">
        <f t="shared" si="20"/>
        <v>34646.897359272836</v>
      </c>
    </row>
    <row r="249" spans="1:9" x14ac:dyDescent="0.2">
      <c r="A249" s="3">
        <v>2021</v>
      </c>
      <c r="B249" s="3">
        <v>40</v>
      </c>
      <c r="C249" s="3">
        <v>248</v>
      </c>
      <c r="D249" s="3" t="s">
        <v>249</v>
      </c>
      <c r="E249" s="4">
        <v>40110.000999999997</v>
      </c>
      <c r="F249" s="12">
        <f t="shared" si="18"/>
        <v>41106.952000000005</v>
      </c>
      <c r="G249" s="12">
        <f t="shared" si="19"/>
        <v>-996.95100000000821</v>
      </c>
      <c r="H249" s="12">
        <f t="shared" si="21"/>
        <v>-6417.0009631624489</v>
      </c>
      <c r="I249" s="15">
        <f t="shared" si="20"/>
        <v>34689.951036837556</v>
      </c>
    </row>
    <row r="250" spans="1:9" x14ac:dyDescent="0.2">
      <c r="A250" s="3">
        <v>2021</v>
      </c>
      <c r="B250" s="3">
        <v>41</v>
      </c>
      <c r="C250" s="3">
        <v>249</v>
      </c>
      <c r="D250" s="3" t="s">
        <v>250</v>
      </c>
      <c r="E250" s="4">
        <v>39599.998</v>
      </c>
      <c r="F250" s="12">
        <f t="shared" si="18"/>
        <v>41148.476000000002</v>
      </c>
      <c r="G250" s="12">
        <f t="shared" si="19"/>
        <v>-1548.4780000000028</v>
      </c>
      <c r="H250" s="12">
        <f t="shared" si="21"/>
        <v>-6350.6726278097585</v>
      </c>
      <c r="I250" s="15">
        <f t="shared" si="20"/>
        <v>34797.803372190247</v>
      </c>
    </row>
    <row r="251" spans="1:9" x14ac:dyDescent="0.2">
      <c r="A251" s="3">
        <v>2021</v>
      </c>
      <c r="B251" s="3">
        <v>42</v>
      </c>
      <c r="C251" s="3">
        <v>250</v>
      </c>
      <c r="D251" s="3" t="s">
        <v>251</v>
      </c>
      <c r="E251" s="4">
        <v>39590</v>
      </c>
      <c r="F251" s="12">
        <f t="shared" si="18"/>
        <v>41190</v>
      </c>
      <c r="G251" s="12">
        <f t="shared" si="19"/>
        <v>-1600</v>
      </c>
      <c r="H251" s="12">
        <f t="shared" si="21"/>
        <v>-6220.2154159468064</v>
      </c>
      <c r="I251" s="15">
        <f t="shared" si="20"/>
        <v>34969.784584053195</v>
      </c>
    </row>
    <row r="252" spans="1:9" x14ac:dyDescent="0.2">
      <c r="A252" s="3">
        <v>2021</v>
      </c>
      <c r="B252" s="3">
        <v>43</v>
      </c>
      <c r="C252" s="3">
        <v>251</v>
      </c>
      <c r="D252" s="3" t="s">
        <v>252</v>
      </c>
      <c r="E252" s="4">
        <v>39419.998</v>
      </c>
      <c r="F252" s="12">
        <f t="shared" si="18"/>
        <v>41231.523999999998</v>
      </c>
      <c r="G252" s="12">
        <f t="shared" si="19"/>
        <v>-1811.525999999998</v>
      </c>
      <c r="H252" s="12">
        <f t="shared" si="21"/>
        <v>-6026.9466800683085</v>
      </c>
      <c r="I252" s="15">
        <f t="shared" si="20"/>
        <v>35204.57731993169</v>
      </c>
    </row>
    <row r="253" spans="1:9" x14ac:dyDescent="0.2">
      <c r="A253" s="3">
        <v>2021</v>
      </c>
      <c r="B253" s="3">
        <v>44</v>
      </c>
      <c r="C253" s="3">
        <v>252</v>
      </c>
      <c r="D253" s="3" t="s">
        <v>253</v>
      </c>
      <c r="E253" s="4">
        <v>40410</v>
      </c>
      <c r="F253" s="12">
        <f t="shared" si="18"/>
        <v>41273.048000000003</v>
      </c>
      <c r="G253" s="12">
        <f t="shared" si="19"/>
        <v>-863.0480000000025</v>
      </c>
      <c r="H253" s="12">
        <f t="shared" si="21"/>
        <v>-5772.8180413052614</v>
      </c>
      <c r="I253" s="15">
        <f t="shared" si="20"/>
        <v>35500.229958694741</v>
      </c>
    </row>
    <row r="254" spans="1:9" x14ac:dyDescent="0.2">
      <c r="A254" s="3">
        <v>2021</v>
      </c>
      <c r="B254" s="3">
        <v>45</v>
      </c>
      <c r="C254" s="3">
        <v>253</v>
      </c>
      <c r="D254" s="3" t="s">
        <v>254</v>
      </c>
      <c r="E254" s="4">
        <v>41349.998</v>
      </c>
      <c r="F254" s="12">
        <f t="shared" si="18"/>
        <v>41314.572</v>
      </c>
      <c r="G254" s="12">
        <f t="shared" si="19"/>
        <v>35.425999999999476</v>
      </c>
      <c r="H254" s="12">
        <f t="shared" si="21"/>
        <v>-5460.3956820210242</v>
      </c>
      <c r="I254" s="15">
        <f t="shared" si="20"/>
        <v>35854.176317978978</v>
      </c>
    </row>
    <row r="255" spans="1:9" x14ac:dyDescent="0.2">
      <c r="A255" s="3">
        <v>2021</v>
      </c>
      <c r="B255" s="3">
        <v>46</v>
      </c>
      <c r="C255" s="3">
        <v>254</v>
      </c>
      <c r="D255" s="3" t="s">
        <v>255</v>
      </c>
      <c r="E255" s="4">
        <v>42900.002</v>
      </c>
      <c r="F255" s="12">
        <f t="shared" si="18"/>
        <v>41356.095999999998</v>
      </c>
      <c r="G255" s="12">
        <f t="shared" si="19"/>
        <v>1543.9060000000027</v>
      </c>
      <c r="H255" s="12">
        <f t="shared" si="21"/>
        <v>-5092.8344325889875</v>
      </c>
      <c r="I255" s="15">
        <f t="shared" si="20"/>
        <v>36263.261567411013</v>
      </c>
    </row>
    <row r="256" spans="1:9" x14ac:dyDescent="0.2">
      <c r="A256" s="3">
        <v>2021</v>
      </c>
      <c r="B256" s="3">
        <v>47</v>
      </c>
      <c r="C256" s="3">
        <v>255</v>
      </c>
      <c r="D256" s="3" t="s">
        <v>256</v>
      </c>
      <c r="E256" s="4">
        <v>43480</v>
      </c>
      <c r="F256" s="12">
        <f t="shared" si="18"/>
        <v>41397.620000000003</v>
      </c>
      <c r="G256" s="12">
        <f t="shared" si="19"/>
        <v>2082.3799999999974</v>
      </c>
      <c r="H256" s="12">
        <f t="shared" si="21"/>
        <v>-4673.845914022555</v>
      </c>
      <c r="I256" s="15">
        <f t="shared" si="20"/>
        <v>36723.774085977449</v>
      </c>
    </row>
    <row r="257" spans="1:9" x14ac:dyDescent="0.2">
      <c r="A257" s="3">
        <v>2021</v>
      </c>
      <c r="B257" s="3">
        <v>48</v>
      </c>
      <c r="C257" s="3">
        <v>256</v>
      </c>
      <c r="D257" s="3" t="s">
        <v>257</v>
      </c>
      <c r="E257" s="4">
        <v>44509.998</v>
      </c>
      <c r="F257" s="12">
        <f t="shared" si="18"/>
        <v>41439.144</v>
      </c>
      <c r="G257" s="12">
        <f t="shared" si="19"/>
        <v>3070.8539999999994</v>
      </c>
      <c r="H257" s="12">
        <f t="shared" si="21"/>
        <v>-4207.6610581522827</v>
      </c>
      <c r="I257" s="15">
        <f t="shared" si="20"/>
        <v>37231.482941847717</v>
      </c>
    </row>
    <row r="258" spans="1:9" x14ac:dyDescent="0.2">
      <c r="A258" s="3">
        <v>2021</v>
      </c>
      <c r="B258" s="3">
        <v>49</v>
      </c>
      <c r="C258" s="3">
        <v>257</v>
      </c>
      <c r="D258" s="3" t="s">
        <v>258</v>
      </c>
      <c r="E258" s="4">
        <v>44400.002</v>
      </c>
      <c r="F258" s="12">
        <f t="shared" ref="F258:F261" si="22">$L$4*C258+$L$5</f>
        <v>41480.667999999998</v>
      </c>
      <c r="G258" s="12">
        <f t="shared" ref="G258:G261" si="23">E258-F258</f>
        <v>2919.3340000000026</v>
      </c>
      <c r="H258" s="12">
        <f t="shared" si="21"/>
        <v>-3698.9873838198992</v>
      </c>
      <c r="I258" s="15">
        <f t="shared" ref="I258:I321" si="24">L$4*$C258+L$5+L$6*SIN(L$7*$C258+L$8)</f>
        <v>37781.6806161801</v>
      </c>
    </row>
    <row r="259" spans="1:9" x14ac:dyDescent="0.2">
      <c r="A259" s="3">
        <v>2021</v>
      </c>
      <c r="B259" s="3">
        <v>50</v>
      </c>
      <c r="C259" s="3">
        <v>258</v>
      </c>
      <c r="D259" s="3" t="s">
        <v>259</v>
      </c>
      <c r="E259" s="4">
        <v>43060.000999999997</v>
      </c>
      <c r="F259" s="12">
        <f t="shared" si="22"/>
        <v>41522.192000000003</v>
      </c>
      <c r="G259" s="12">
        <f t="shared" si="23"/>
        <v>1537.8089999999938</v>
      </c>
      <c r="H259" s="12">
        <f t="shared" ref="H259:H261" si="25">$L$6*SIN($L$7*C259+$L$8)</f>
        <v>-3152.9614605129309</v>
      </c>
      <c r="I259" s="15">
        <f t="shared" si="24"/>
        <v>38369.230539487071</v>
      </c>
    </row>
    <row r="260" spans="1:9" x14ac:dyDescent="0.2">
      <c r="A260" s="3">
        <v>2021</v>
      </c>
      <c r="B260" s="3">
        <v>51</v>
      </c>
      <c r="C260" s="3">
        <v>259</v>
      </c>
      <c r="D260" s="3" t="s">
        <v>260</v>
      </c>
      <c r="E260" s="4">
        <v>43369.999000000003</v>
      </c>
      <c r="F260" s="12">
        <f t="shared" si="22"/>
        <v>41563.716</v>
      </c>
      <c r="G260" s="12">
        <f t="shared" si="23"/>
        <v>1806.2830000000031</v>
      </c>
      <c r="H260" s="12">
        <f t="shared" si="25"/>
        <v>-2575.0970394604938</v>
      </c>
      <c r="I260" s="15">
        <f t="shared" si="24"/>
        <v>38988.618960539505</v>
      </c>
    </row>
    <row r="261" spans="1:9" x14ac:dyDescent="0.2">
      <c r="A261" s="3">
        <v>2021</v>
      </c>
      <c r="B261" s="3">
        <v>52</v>
      </c>
      <c r="C261" s="3">
        <v>260</v>
      </c>
      <c r="D261" s="3" t="s">
        <v>261</v>
      </c>
      <c r="E261" s="4">
        <v>44669.998</v>
      </c>
      <c r="F261" s="12">
        <f t="shared" si="22"/>
        <v>41605.24</v>
      </c>
      <c r="G261" s="12">
        <f t="shared" si="23"/>
        <v>3064.7580000000016</v>
      </c>
      <c r="H261" s="12">
        <f t="shared" si="25"/>
        <v>-1971.2293759605557</v>
      </c>
      <c r="I261" s="15">
        <f t="shared" si="24"/>
        <v>39634.010624039445</v>
      </c>
    </row>
    <row r="262" spans="1:9" x14ac:dyDescent="0.2">
      <c r="A262" s="3">
        <v>2022</v>
      </c>
      <c r="B262" s="3">
        <v>1</v>
      </c>
      <c r="C262" s="3">
        <v>261</v>
      </c>
      <c r="D262" s="3" t="s">
        <v>266</v>
      </c>
      <c r="E262" s="3"/>
      <c r="F262" s="12"/>
      <c r="G262" s="12"/>
      <c r="H262" s="12"/>
      <c r="I262" s="15">
        <f t="shared" si="24"/>
        <v>40299.30769482976</v>
      </c>
    </row>
    <row r="263" spans="1:9" x14ac:dyDescent="0.2">
      <c r="A263" s="3">
        <v>2022</v>
      </c>
      <c r="B263" s="3">
        <v>2</v>
      </c>
      <c r="C263" s="3">
        <v>262</v>
      </c>
      <c r="D263" s="3" t="s">
        <v>267</v>
      </c>
      <c r="E263" s="3"/>
      <c r="F263" s="12"/>
      <c r="G263" s="12"/>
      <c r="H263" s="12"/>
      <c r="I263" s="15">
        <f t="shared" si="24"/>
        <v>40978.211333626561</v>
      </c>
    </row>
    <row r="264" spans="1:9" x14ac:dyDescent="0.2">
      <c r="A264" s="3">
        <v>2022</v>
      </c>
      <c r="B264" s="3">
        <v>3</v>
      </c>
      <c r="C264" s="3">
        <v>263</v>
      </c>
      <c r="D264" s="3" t="s">
        <v>268</v>
      </c>
      <c r="E264" s="3"/>
      <c r="F264" s="12"/>
      <c r="G264" s="12"/>
      <c r="H264" s="12"/>
      <c r="I264" s="15">
        <f t="shared" si="24"/>
        <v>41664.285302484328</v>
      </c>
    </row>
    <row r="265" spans="1:9" x14ac:dyDescent="0.2">
      <c r="A265" s="3">
        <v>2022</v>
      </c>
      <c r="B265" s="3">
        <v>4</v>
      </c>
      <c r="C265" s="3">
        <v>264</v>
      </c>
      <c r="D265" s="3" t="s">
        <v>269</v>
      </c>
      <c r="E265" s="3"/>
      <c r="F265" s="12"/>
      <c r="G265" s="12"/>
      <c r="H265" s="12"/>
      <c r="I265" s="15">
        <f t="shared" si="24"/>
        <v>42351.02095770817</v>
      </c>
    </row>
    <row r="266" spans="1:9" x14ac:dyDescent="0.2">
      <c r="A266" s="3">
        <v>2022</v>
      </c>
      <c r="B266" s="3">
        <v>5</v>
      </c>
      <c r="C266" s="3">
        <v>265</v>
      </c>
      <c r="D266" s="3" t="s">
        <v>270</v>
      </c>
      <c r="E266" s="3"/>
      <c r="F266" s="12"/>
      <c r="G266" s="12"/>
      <c r="H266" s="12"/>
      <c r="I266" s="15">
        <f t="shared" si="24"/>
        <v>43031.902973916694</v>
      </c>
    </row>
    <row r="267" spans="1:9" x14ac:dyDescent="0.2">
      <c r="A267" s="3">
        <v>2022</v>
      </c>
      <c r="B267" s="3">
        <v>6</v>
      </c>
      <c r="C267" s="3">
        <v>266</v>
      </c>
      <c r="D267" s="3" t="s">
        <v>271</v>
      </c>
      <c r="E267" s="3"/>
      <c r="F267" s="12"/>
      <c r="G267" s="12"/>
      <c r="H267" s="12"/>
      <c r="I267" s="15">
        <f t="shared" si="24"/>
        <v>43700.475135576467</v>
      </c>
    </row>
    <row r="268" spans="1:9" x14ac:dyDescent="0.2">
      <c r="A268" s="3">
        <v>2022</v>
      </c>
      <c r="B268" s="3">
        <v>7</v>
      </c>
      <c r="C268" s="3">
        <v>267</v>
      </c>
      <c r="D268" s="3" t="s">
        <v>272</v>
      </c>
      <c r="E268" s="3"/>
      <c r="F268" s="12"/>
      <c r="G268" s="12"/>
      <c r="H268" s="12"/>
      <c r="I268" s="15">
        <f t="shared" si="24"/>
        <v>44350.405531647222</v>
      </c>
    </row>
    <row r="269" spans="1:9" x14ac:dyDescent="0.2">
      <c r="A269" s="3">
        <v>2022</v>
      </c>
      <c r="B269" s="3">
        <v>8</v>
      </c>
      <c r="C269" s="3">
        <v>268</v>
      </c>
      <c r="D269" s="3" t="s">
        <v>273</v>
      </c>
      <c r="E269" s="3"/>
      <c r="F269" s="12"/>
      <c r="G269" s="12"/>
      <c r="H269" s="12"/>
      <c r="I269" s="15">
        <f t="shared" si="24"/>
        <v>44975.550495004558</v>
      </c>
    </row>
    <row r="270" spans="1:9" x14ac:dyDescent="0.2">
      <c r="A270" s="3">
        <v>2022</v>
      </c>
      <c r="B270" s="3">
        <v>9</v>
      </c>
      <c r="C270" s="3">
        <v>269</v>
      </c>
      <c r="D270" s="3" t="s">
        <v>274</v>
      </c>
      <c r="E270" s="3"/>
      <c r="F270" s="12"/>
      <c r="G270" s="12"/>
      <c r="H270" s="12"/>
      <c r="I270" s="15">
        <f t="shared" si="24"/>
        <v>45570.016640981732</v>
      </c>
    </row>
    <row r="271" spans="1:9" x14ac:dyDescent="0.2">
      <c r="A271" s="3">
        <v>2022</v>
      </c>
      <c r="B271" s="3">
        <v>10</v>
      </c>
      <c r="C271" s="3">
        <v>270</v>
      </c>
      <c r="D271" s="3" t="s">
        <v>275</v>
      </c>
      <c r="E271" s="3"/>
      <c r="F271" s="12"/>
      <c r="G271" s="12"/>
      <c r="H271" s="12"/>
      <c r="I271" s="15">
        <f t="shared" si="24"/>
        <v>46128.220378568025</v>
      </c>
    </row>
    <row r="272" spans="1:9" x14ac:dyDescent="0.2">
      <c r="A272" s="3">
        <v>2022</v>
      </c>
      <c r="B272" s="3">
        <v>11</v>
      </c>
      <c r="C272" s="3">
        <v>271</v>
      </c>
      <c r="D272" s="3" t="s">
        <v>276</v>
      </c>
      <c r="E272" s="3"/>
      <c r="F272" s="12"/>
      <c r="G272" s="12"/>
      <c r="H272" s="12"/>
      <c r="I272" s="15">
        <f t="shared" si="24"/>
        <v>46644.944293321074</v>
      </c>
    </row>
    <row r="273" spans="1:9" x14ac:dyDescent="0.2">
      <c r="A273" s="3">
        <v>2022</v>
      </c>
      <c r="B273" s="3">
        <v>12</v>
      </c>
      <c r="C273" s="3">
        <v>272</v>
      </c>
      <c r="D273" s="3" t="s">
        <v>277</v>
      </c>
      <c r="E273" s="3"/>
      <c r="F273" s="12"/>
      <c r="G273" s="12"/>
      <c r="H273" s="12"/>
      <c r="I273" s="15">
        <f t="shared" si="24"/>
        <v>47115.389832640743</v>
      </c>
    </row>
    <row r="274" spans="1:9" x14ac:dyDescent="0.2">
      <c r="A274" s="3">
        <v>2022</v>
      </c>
      <c r="B274" s="3">
        <v>13</v>
      </c>
      <c r="C274" s="3">
        <v>273</v>
      </c>
      <c r="D274" s="3" t="s">
        <v>278</v>
      </c>
      <c r="E274" s="3"/>
      <c r="F274" s="12"/>
      <c r="G274" s="12"/>
      <c r="H274" s="12"/>
      <c r="I274" s="15">
        <f t="shared" si="24"/>
        <v>47535.225761390269</v>
      </c>
    </row>
    <row r="275" spans="1:9" x14ac:dyDescent="0.2">
      <c r="A275" s="3">
        <v>2022</v>
      </c>
      <c r="B275" s="3">
        <v>14</v>
      </c>
      <c r="C275" s="3">
        <v>274</v>
      </c>
      <c r="D275" s="3" t="s">
        <v>279</v>
      </c>
      <c r="E275" s="3"/>
      <c r="F275" s="12"/>
      <c r="G275" s="12"/>
      <c r="H275" s="12"/>
      <c r="I275" s="15">
        <f t="shared" si="24"/>
        <v>47900.631898561602</v>
      </c>
    </row>
    <row r="276" spans="1:9" x14ac:dyDescent="0.2">
      <c r="A276" s="3">
        <v>2022</v>
      </c>
      <c r="B276" s="3">
        <v>15</v>
      </c>
      <c r="C276" s="3">
        <v>275</v>
      </c>
      <c r="D276" s="3" t="s">
        <v>280</v>
      </c>
      <c r="E276" s="3"/>
      <c r="F276" s="12"/>
      <c r="G276" s="12"/>
      <c r="H276" s="12"/>
      <c r="I276" s="15">
        <f t="shared" si="24"/>
        <v>48208.337693333437</v>
      </c>
    </row>
    <row r="277" spans="1:9" x14ac:dyDescent="0.2">
      <c r="A277" s="3">
        <v>2022</v>
      </c>
      <c r="B277" s="3">
        <v>16</v>
      </c>
      <c r="C277" s="3">
        <v>276</v>
      </c>
      <c r="D277" s="3" t="s">
        <v>281</v>
      </c>
      <c r="E277" s="3"/>
      <c r="F277" s="12"/>
      <c r="G277" s="12"/>
      <c r="H277" s="12"/>
      <c r="I277" s="15">
        <f t="shared" si="24"/>
        <v>48455.655250982425</v>
      </c>
    </row>
    <row r="278" spans="1:9" x14ac:dyDescent="0.2">
      <c r="A278" s="3">
        <v>2022</v>
      </c>
      <c r="B278" s="3">
        <v>17</v>
      </c>
      <c r="C278" s="3">
        <v>277</v>
      </c>
      <c r="D278" s="3" t="s">
        <v>282</v>
      </c>
      <c r="E278" s="3"/>
      <c r="F278" s="12"/>
      <c r="G278" s="12"/>
      <c r="H278" s="12"/>
      <c r="I278" s="15">
        <f t="shared" si="24"/>
        <v>48640.506475152702</v>
      </c>
    </row>
    <row r="279" spans="1:9" x14ac:dyDescent="0.2">
      <c r="A279" s="3">
        <v>2022</v>
      </c>
      <c r="B279" s="3">
        <v>18</v>
      </c>
      <c r="C279" s="3">
        <v>278</v>
      </c>
      <c r="D279" s="3" t="s">
        <v>283</v>
      </c>
      <c r="E279" s="3"/>
      <c r="F279" s="12"/>
      <c r="G279" s="12"/>
      <c r="H279" s="12"/>
      <c r="I279" s="15">
        <f t="shared" si="24"/>
        <v>48761.444052402352</v>
      </c>
    </row>
    <row r="280" spans="1:9" x14ac:dyDescent="0.2">
      <c r="A280" s="3">
        <v>2022</v>
      </c>
      <c r="B280" s="3">
        <v>19</v>
      </c>
      <c r="C280" s="3">
        <v>279</v>
      </c>
      <c r="D280" s="3" t="s">
        <v>284</v>
      </c>
      <c r="E280" s="3"/>
      <c r="F280" s="12"/>
      <c r="G280" s="12"/>
      <c r="H280" s="12"/>
      <c r="I280" s="15">
        <f t="shared" si="24"/>
        <v>48817.666067125407</v>
      </c>
    </row>
    <row r="281" spans="1:9" x14ac:dyDescent="0.2">
      <c r="A281" s="3">
        <v>2022</v>
      </c>
      <c r="B281" s="3">
        <v>20</v>
      </c>
      <c r="C281" s="3">
        <v>280</v>
      </c>
      <c r="D281" s="3" t="s">
        <v>285</v>
      </c>
      <c r="E281" s="3"/>
      <c r="F281" s="12"/>
      <c r="G281" s="12"/>
      <c r="H281" s="12"/>
      <c r="I281" s="15">
        <f t="shared" si="24"/>
        <v>48809.024099268383</v>
      </c>
    </row>
    <row r="282" spans="1:9" x14ac:dyDescent="0.2">
      <c r="A282" s="3">
        <v>2022</v>
      </c>
      <c r="B282" s="3">
        <v>21</v>
      </c>
      <c r="C282" s="3">
        <v>281</v>
      </c>
      <c r="D282" s="3" t="s">
        <v>286</v>
      </c>
      <c r="E282" s="3"/>
      <c r="F282" s="12"/>
      <c r="G282" s="12"/>
      <c r="H282" s="12"/>
      <c r="I282" s="15">
        <f t="shared" si="24"/>
        <v>48736.024723070921</v>
      </c>
    </row>
    <row r="283" spans="1:9" x14ac:dyDescent="0.2">
      <c r="A283" s="3">
        <v>2022</v>
      </c>
      <c r="B283" s="3">
        <v>22</v>
      </c>
      <c r="C283" s="3">
        <v>282</v>
      </c>
      <c r="D283" s="3" t="s">
        <v>287</v>
      </c>
      <c r="E283" s="3"/>
      <c r="F283" s="12"/>
      <c r="G283" s="12"/>
      <c r="H283" s="12"/>
      <c r="I283" s="15">
        <f t="shared" si="24"/>
        <v>48599.824391696355</v>
      </c>
    </row>
    <row r="284" spans="1:9" x14ac:dyDescent="0.2">
      <c r="A284" s="3">
        <v>2022</v>
      </c>
      <c r="B284" s="3">
        <v>23</v>
      </c>
      <c r="C284" s="3">
        <v>283</v>
      </c>
      <c r="D284" s="3" t="s">
        <v>288</v>
      </c>
      <c r="E284" s="3"/>
      <c r="F284" s="12"/>
      <c r="G284" s="12"/>
      <c r="H284" s="12"/>
      <c r="I284" s="15">
        <f t="shared" si="24"/>
        <v>48402.217759406929</v>
      </c>
    </row>
    <row r="285" spans="1:9" x14ac:dyDescent="0.2">
      <c r="A285" s="3">
        <v>2022</v>
      </c>
      <c r="B285" s="3">
        <v>24</v>
      </c>
      <c r="C285" s="3">
        <v>284</v>
      </c>
      <c r="D285" s="3" t="s">
        <v>289</v>
      </c>
      <c r="E285" s="3"/>
      <c r="F285" s="12"/>
      <c r="G285" s="12"/>
      <c r="H285" s="12"/>
      <c r="I285" s="15">
        <f t="shared" si="24"/>
        <v>48145.61955920601</v>
      </c>
    </row>
    <row r="286" spans="1:9" x14ac:dyDescent="0.2">
      <c r="A286" s="3">
        <v>2022</v>
      </c>
      <c r="B286" s="3">
        <v>25</v>
      </c>
      <c r="C286" s="3">
        <v>285</v>
      </c>
      <c r="D286" s="3" t="s">
        <v>290</v>
      </c>
      <c r="E286" s="3"/>
      <c r="F286" s="12"/>
      <c r="G286" s="12"/>
      <c r="H286" s="12"/>
      <c r="I286" s="15">
        <f t="shared" si="24"/>
        <v>47833.040218946197</v>
      </c>
    </row>
    <row r="287" spans="1:9" x14ac:dyDescent="0.2">
      <c r="A287" s="3">
        <v>2022</v>
      </c>
      <c r="B287" s="3">
        <v>26</v>
      </c>
      <c r="C287" s="3">
        <v>286</v>
      </c>
      <c r="D287" s="3" t="s">
        <v>291</v>
      </c>
      <c r="E287" s="3"/>
      <c r="F287" s="12"/>
      <c r="G287" s="12"/>
      <c r="H287" s="12"/>
      <c r="I287" s="15">
        <f t="shared" si="24"/>
        <v>47468.055462131189</v>
      </c>
    </row>
    <row r="288" spans="1:9" x14ac:dyDescent="0.2">
      <c r="A288" s="3">
        <v>2022</v>
      </c>
      <c r="B288" s="3">
        <v>27</v>
      </c>
      <c r="C288" s="3">
        <v>287</v>
      </c>
      <c r="D288" s="3" t="s">
        <v>292</v>
      </c>
      <c r="E288" s="3"/>
      <c r="F288" s="12"/>
      <c r="G288" s="12"/>
      <c r="H288" s="12"/>
      <c r="I288" s="15">
        <f t="shared" si="24"/>
        <v>47054.770200381194</v>
      </c>
    </row>
    <row r="289" spans="1:9" x14ac:dyDescent="0.2">
      <c r="A289" s="3">
        <v>2022</v>
      </c>
      <c r="B289" s="3">
        <v>28</v>
      </c>
      <c r="C289" s="3">
        <v>288</v>
      </c>
      <c r="D289" s="3" t="s">
        <v>293</v>
      </c>
      <c r="E289" s="3"/>
      <c r="F289" s="12"/>
      <c r="G289" s="12"/>
      <c r="H289" s="12"/>
      <c r="I289" s="15">
        <f t="shared" si="24"/>
        <v>46597.777082174878</v>
      </c>
    </row>
    <row r="290" spans="1:9" x14ac:dyDescent="0.2">
      <c r="A290" s="3">
        <v>2022</v>
      </c>
      <c r="B290" s="3">
        <v>29</v>
      </c>
      <c r="C290" s="3">
        <v>289</v>
      </c>
      <c r="D290" s="3" t="s">
        <v>294</v>
      </c>
      <c r="E290" s="3"/>
      <c r="F290" s="12"/>
      <c r="G290" s="12"/>
      <c r="H290" s="12"/>
      <c r="I290" s="15">
        <f t="shared" si="24"/>
        <v>46102.110116440934</v>
      </c>
    </row>
    <row r="291" spans="1:9" x14ac:dyDescent="0.2">
      <c r="A291" s="3">
        <v>2022</v>
      </c>
      <c r="B291" s="3">
        <v>30</v>
      </c>
      <c r="C291" s="3">
        <v>290</v>
      </c>
      <c r="D291" s="3" t="s">
        <v>295</v>
      </c>
      <c r="E291" s="3"/>
      <c r="F291" s="12"/>
      <c r="G291" s="12"/>
      <c r="H291" s="12"/>
      <c r="I291" s="15">
        <f t="shared" si="24"/>
        <v>45573.193839306929</v>
      </c>
    </row>
    <row r="292" spans="1:9" x14ac:dyDescent="0.2">
      <c r="A292" s="3">
        <v>2022</v>
      </c>
      <c r="B292" s="3">
        <v>31</v>
      </c>
      <c r="C292" s="3">
        <v>291</v>
      </c>
      <c r="D292" s="3" t="s">
        <v>296</v>
      </c>
      <c r="E292" s="3"/>
      <c r="F292" s="12"/>
      <c r="G292" s="12"/>
      <c r="H292" s="12"/>
      <c r="I292" s="15">
        <f t="shared" si="24"/>
        <v>45016.788537317749</v>
      </c>
    </row>
    <row r="293" spans="1:9" x14ac:dyDescent="0.2">
      <c r="A293" s="3">
        <v>2022</v>
      </c>
      <c r="B293" s="3">
        <v>32</v>
      </c>
      <c r="C293" s="3">
        <v>292</v>
      </c>
      <c r="D293" s="3" t="s">
        <v>297</v>
      </c>
      <c r="E293" s="3"/>
      <c r="F293" s="12"/>
      <c r="G293" s="12"/>
      <c r="H293" s="12"/>
      <c r="I293" s="15">
        <f t="shared" si="24"/>
        <v>44438.932080257662</v>
      </c>
    </row>
    <row r="294" spans="1:9" x14ac:dyDescent="0.2">
      <c r="A294" s="3">
        <v>2022</v>
      </c>
      <c r="B294" s="3">
        <v>33</v>
      </c>
      <c r="C294" s="3">
        <v>293</v>
      </c>
      <c r="D294" s="3" t="s">
        <v>298</v>
      </c>
      <c r="E294" s="3"/>
      <c r="F294" s="12"/>
      <c r="G294" s="12"/>
      <c r="H294" s="12"/>
      <c r="I294" s="15">
        <f t="shared" si="24"/>
        <v>43845.878950946244</v>
      </c>
    </row>
    <row r="295" spans="1:9" x14ac:dyDescent="0.2">
      <c r="A295" s="3">
        <v>2022</v>
      </c>
      <c r="B295" s="3">
        <v>34</v>
      </c>
      <c r="C295" s="3">
        <v>294</v>
      </c>
      <c r="D295" s="3" t="s">
        <v>299</v>
      </c>
      <c r="E295" s="3"/>
      <c r="F295" s="12"/>
      <c r="G295" s="12"/>
      <c r="H295" s="12"/>
      <c r="I295" s="15">
        <f t="shared" si="24"/>
        <v>43244.037087683413</v>
      </c>
    </row>
    <row r="296" spans="1:9" x14ac:dyDescent="0.2">
      <c r="A296" s="3">
        <v>2022</v>
      </c>
      <c r="B296" s="3">
        <v>35</v>
      </c>
      <c r="C296" s="3">
        <v>295</v>
      </c>
      <c r="D296" s="3" t="s">
        <v>300</v>
      </c>
      <c r="E296" s="3"/>
      <c r="F296" s="12"/>
      <c r="G296" s="12"/>
      <c r="H296" s="12"/>
      <c r="I296" s="15">
        <f t="shared" si="24"/>
        <v>42639.903177106033</v>
      </c>
    </row>
    <row r="297" spans="1:9" x14ac:dyDescent="0.2">
      <c r="A297" s="3">
        <v>2022</v>
      </c>
      <c r="B297" s="3">
        <v>36</v>
      </c>
      <c r="C297" s="3">
        <v>296</v>
      </c>
      <c r="D297" s="3" t="s">
        <v>301</v>
      </c>
      <c r="E297" s="3"/>
      <c r="F297" s="12"/>
      <c r="G297" s="12"/>
      <c r="H297" s="12"/>
      <c r="I297" s="15">
        <f t="shared" si="24"/>
        <v>42039.997050866899</v>
      </c>
    </row>
    <row r="298" spans="1:9" x14ac:dyDescent="0.2">
      <c r="A298" s="3">
        <v>2022</v>
      </c>
      <c r="B298" s="3">
        <v>37</v>
      </c>
      <c r="C298" s="3">
        <v>297</v>
      </c>
      <c r="D298" s="3" t="s">
        <v>302</v>
      </c>
      <c r="E298" s="3"/>
      <c r="F298" s="12"/>
      <c r="G298" s="12"/>
      <c r="H298" s="12"/>
      <c r="I298" s="15">
        <f t="shared" si="24"/>
        <v>41450.795848596099</v>
      </c>
    </row>
    <row r="299" spans="1:9" x14ac:dyDescent="0.2">
      <c r="A299" s="3">
        <v>2022</v>
      </c>
      <c r="B299" s="3">
        <v>38</v>
      </c>
      <c r="C299" s="3">
        <v>298</v>
      </c>
      <c r="D299" s="3" t="s">
        <v>303</v>
      </c>
      <c r="E299" s="3"/>
      <c r="F299" s="12"/>
      <c r="G299" s="12"/>
      <c r="H299" s="12"/>
      <c r="I299" s="15">
        <f t="shared" si="24"/>
        <v>40878.66861196512</v>
      </c>
    </row>
    <row r="300" spans="1:9" x14ac:dyDescent="0.2">
      <c r="A300" s="3">
        <v>2022</v>
      </c>
      <c r="B300" s="3">
        <v>39</v>
      </c>
      <c r="C300" s="3">
        <v>299</v>
      </c>
      <c r="D300" s="3" t="s">
        <v>304</v>
      </c>
      <c r="E300" s="3"/>
      <c r="F300" s="12"/>
      <c r="G300" s="12"/>
      <c r="H300" s="12"/>
      <c r="I300" s="15">
        <f t="shared" si="24"/>
        <v>40329.811970320268</v>
      </c>
    </row>
    <row r="301" spans="1:9" x14ac:dyDescent="0.2">
      <c r="A301" s="3">
        <v>2022</v>
      </c>
      <c r="B301" s="3">
        <v>40</v>
      </c>
      <c r="C301" s="3">
        <v>300</v>
      </c>
      <c r="D301" s="3" t="s">
        <v>305</v>
      </c>
      <c r="E301" s="3"/>
      <c r="F301" s="12"/>
      <c r="G301" s="12"/>
      <c r="H301" s="12"/>
      <c r="I301" s="15">
        <f t="shared" si="24"/>
        <v>39810.187567330016</v>
      </c>
    </row>
    <row r="302" spans="1:9" x14ac:dyDescent="0.2">
      <c r="A302" s="3">
        <v>2022</v>
      </c>
      <c r="B302" s="3">
        <v>41</v>
      </c>
      <c r="C302" s="3">
        <v>301</v>
      </c>
      <c r="D302" s="3" t="s">
        <v>306</v>
      </c>
      <c r="E302" s="3"/>
      <c r="F302" s="12"/>
      <c r="G302" s="12"/>
      <c r="H302" s="12"/>
      <c r="I302" s="15">
        <f t="shared" si="24"/>
        <v>39325.461860509713</v>
      </c>
    </row>
    <row r="303" spans="1:9" x14ac:dyDescent="0.2">
      <c r="A303" s="3">
        <v>2022</v>
      </c>
      <c r="B303" s="3">
        <v>42</v>
      </c>
      <c r="C303" s="3">
        <v>302</v>
      </c>
      <c r="D303" s="3" t="s">
        <v>307</v>
      </c>
      <c r="E303" s="3"/>
      <c r="F303" s="12"/>
      <c r="G303" s="12"/>
      <c r="H303" s="12"/>
      <c r="I303" s="15">
        <f t="shared" si="24"/>
        <v>38880.94890152599</v>
      </c>
    </row>
    <row r="304" spans="1:9" x14ac:dyDescent="0.2">
      <c r="A304" s="3">
        <v>2022</v>
      </c>
      <c r="B304" s="3">
        <v>43</v>
      </c>
      <c r="C304" s="3">
        <v>303</v>
      </c>
      <c r="D304" s="3" t="s">
        <v>308</v>
      </c>
      <c r="E304" s="3"/>
      <c r="F304" s="12"/>
      <c r="G304" s="12"/>
      <c r="H304" s="12"/>
      <c r="I304" s="15">
        <f t="shared" si="24"/>
        <v>38481.556675083593</v>
      </c>
    </row>
    <row r="305" spans="1:9" x14ac:dyDescent="0.2">
      <c r="A305" s="3">
        <v>2022</v>
      </c>
      <c r="B305" s="3">
        <v>44</v>
      </c>
      <c r="C305" s="3">
        <v>304</v>
      </c>
      <c r="D305" s="3" t="s">
        <v>309</v>
      </c>
      <c r="E305" s="3"/>
      <c r="F305" s="12"/>
      <c r="G305" s="12"/>
      <c r="H305" s="12"/>
      <c r="I305" s="15">
        <f t="shared" si="24"/>
        <v>38131.737538262496</v>
      </c>
    </row>
    <row r="306" spans="1:9" x14ac:dyDescent="0.2">
      <c r="A306" s="3">
        <v>2022</v>
      </c>
      <c r="B306" s="3">
        <v>45</v>
      </c>
      <c r="C306" s="3">
        <v>305</v>
      </c>
      <c r="D306" s="3" t="s">
        <v>310</v>
      </c>
      <c r="E306" s="3"/>
      <c r="F306" s="12"/>
      <c r="G306" s="12"/>
      <c r="H306" s="12"/>
      <c r="I306" s="15">
        <f t="shared" si="24"/>
        <v>37835.443260767279</v>
      </c>
    </row>
    <row r="307" spans="1:9" x14ac:dyDescent="0.2">
      <c r="A307" s="3">
        <v>2022</v>
      </c>
      <c r="B307" s="3">
        <v>46</v>
      </c>
      <c r="C307" s="3">
        <v>306</v>
      </c>
      <c r="D307" s="3" t="s">
        <v>311</v>
      </c>
      <c r="E307" s="3"/>
      <c r="F307" s="12"/>
      <c r="G307" s="12"/>
      <c r="H307" s="12"/>
      <c r="I307" s="15">
        <f t="shared" si="24"/>
        <v>37596.085120090887</v>
      </c>
    </row>
    <row r="308" spans="1:9" x14ac:dyDescent="0.2">
      <c r="A308" s="3">
        <v>2022</v>
      </c>
      <c r="B308" s="3">
        <v>47</v>
      </c>
      <c r="C308" s="3">
        <v>307</v>
      </c>
      <c r="D308" s="3" t="s">
        <v>312</v>
      </c>
      <c r="E308" s="3"/>
      <c r="F308" s="12"/>
      <c r="G308" s="12"/>
      <c r="H308" s="12"/>
      <c r="I308" s="15">
        <f t="shared" si="24"/>
        <v>37416.499454550409</v>
      </c>
    </row>
    <row r="309" spans="1:9" x14ac:dyDescent="0.2">
      <c r="A309" s="3">
        <v>2022</v>
      </c>
      <c r="B309" s="3">
        <v>48</v>
      </c>
      <c r="C309" s="3">
        <v>308</v>
      </c>
      <c r="D309" s="3" t="s">
        <v>313</v>
      </c>
      <c r="E309" s="3"/>
      <c r="F309" s="12"/>
      <c r="G309" s="12"/>
      <c r="H309" s="12"/>
      <c r="I309" s="15">
        <f t="shared" si="24"/>
        <v>37298.919022038986</v>
      </c>
    </row>
    <row r="310" spans="1:9" x14ac:dyDescent="0.2">
      <c r="A310" s="3">
        <v>2022</v>
      </c>
      <c r="B310" s="3">
        <v>49</v>
      </c>
      <c r="C310" s="3">
        <v>309</v>
      </c>
      <c r="D310" s="3" t="s">
        <v>314</v>
      </c>
      <c r="E310" s="3"/>
      <c r="F310" s="12"/>
      <c r="G310" s="12"/>
      <c r="H310" s="12"/>
      <c r="I310" s="15">
        <f t="shared" si="24"/>
        <v>37244.950453712532</v>
      </c>
    </row>
    <row r="311" spans="1:9" x14ac:dyDescent="0.2">
      <c r="A311" s="3">
        <v>2022</v>
      </c>
      <c r="B311" s="3">
        <v>50</v>
      </c>
      <c r="C311" s="3">
        <v>310</v>
      </c>
      <c r="D311" s="3" t="s">
        <v>315</v>
      </c>
      <c r="E311" s="3"/>
      <c r="F311" s="12"/>
      <c r="G311" s="12"/>
      <c r="H311" s="12"/>
      <c r="I311" s="15">
        <f t="shared" si="24"/>
        <v>37255.558030282831</v>
      </c>
    </row>
    <row r="312" spans="1:9" x14ac:dyDescent="0.2">
      <c r="A312" s="3">
        <v>2022</v>
      </c>
      <c r="B312" s="3">
        <v>51</v>
      </c>
      <c r="C312" s="3">
        <v>311</v>
      </c>
      <c r="D312" s="3" t="s">
        <v>316</v>
      </c>
      <c r="E312" s="3"/>
      <c r="F312" s="12"/>
      <c r="G312" s="12"/>
      <c r="H312" s="12"/>
      <c r="I312" s="15">
        <f t="shared" si="24"/>
        <v>37331.053944743675</v>
      </c>
    </row>
    <row r="313" spans="1:9" x14ac:dyDescent="0.2">
      <c r="A313" s="3">
        <v>2022</v>
      </c>
      <c r="B313" s="3">
        <v>52</v>
      </c>
      <c r="C313" s="3">
        <v>312</v>
      </c>
      <c r="D313" s="3" t="s">
        <v>317</v>
      </c>
      <c r="E313" s="3"/>
      <c r="F313" s="12"/>
      <c r="G313" s="12"/>
      <c r="H313" s="12"/>
      <c r="I313" s="15">
        <f t="shared" si="24"/>
        <v>37471.095149856606</v>
      </c>
    </row>
    <row r="314" spans="1:9" x14ac:dyDescent="0.2">
      <c r="A314" s="3">
        <v>2023</v>
      </c>
      <c r="B314" s="3">
        <v>1</v>
      </c>
      <c r="C314" s="3">
        <v>313</v>
      </c>
      <c r="D314" s="3" t="s">
        <v>318</v>
      </c>
      <c r="E314" s="3"/>
      <c r="F314" s="12"/>
      <c r="G314" s="12"/>
      <c r="H314" s="12"/>
      <c r="I314" s="15">
        <f t="shared" si="24"/>
        <v>37674.686822230302</v>
      </c>
    </row>
    <row r="315" spans="1:9" x14ac:dyDescent="0.2">
      <c r="A315" s="3">
        <v>2023</v>
      </c>
      <c r="B315" s="3">
        <v>2</v>
      </c>
      <c r="C315" s="3">
        <v>314</v>
      </c>
      <c r="D315" s="3" t="s">
        <v>319</v>
      </c>
      <c r="E315" s="3"/>
      <c r="F315" s="12"/>
      <c r="G315" s="12"/>
      <c r="H315" s="12"/>
      <c r="I315" s="15">
        <f t="shared" si="24"/>
        <v>37940.192408013369</v>
      </c>
    </row>
    <row r="316" spans="1:9" x14ac:dyDescent="0.2">
      <c r="A316" s="3">
        <v>2023</v>
      </c>
      <c r="B316" s="3">
        <v>3</v>
      </c>
      <c r="C316" s="3">
        <v>315</v>
      </c>
      <c r="D316" s="3" t="s">
        <v>320</v>
      </c>
      <c r="E316" s="3"/>
      <c r="F316" s="12"/>
      <c r="G316" s="12"/>
      <c r="H316" s="12"/>
      <c r="I316" s="15">
        <f t="shared" si="24"/>
        <v>38265.350148759571</v>
      </c>
    </row>
    <row r="317" spans="1:9" x14ac:dyDescent="0.2">
      <c r="A317" s="3">
        <v>2023</v>
      </c>
      <c r="B317" s="3">
        <v>4</v>
      </c>
      <c r="C317" s="3">
        <v>316</v>
      </c>
      <c r="D317" s="3" t="s">
        <v>321</v>
      </c>
      <c r="E317" s="3"/>
      <c r="F317" s="12"/>
      <c r="G317" s="12"/>
      <c r="H317" s="12"/>
      <c r="I317" s="15">
        <f t="shared" si="24"/>
        <v>38647.295920587792</v>
      </c>
    </row>
    <row r="318" spans="1:9" x14ac:dyDescent="0.2">
      <c r="A318" s="3">
        <v>2023</v>
      </c>
      <c r="B318" s="3">
        <v>5</v>
      </c>
      <c r="C318" s="3">
        <v>317</v>
      </c>
      <c r="D318" s="3" t="s">
        <v>322</v>
      </c>
      <c r="E318" s="3"/>
      <c r="F318" s="12"/>
      <c r="G318" s="12"/>
      <c r="H318" s="12"/>
      <c r="I318" s="15">
        <f t="shared" si="24"/>
        <v>39082.592156007697</v>
      </c>
    </row>
    <row r="319" spans="1:9" x14ac:dyDescent="0.2">
      <c r="A319" s="3">
        <v>2023</v>
      </c>
      <c r="B319" s="3">
        <v>6</v>
      </c>
      <c r="C319" s="3">
        <v>318</v>
      </c>
      <c r="D319" s="3" t="s">
        <v>323</v>
      </c>
      <c r="E319" s="3"/>
      <c r="F319" s="12"/>
      <c r="G319" s="12"/>
      <c r="H319" s="12"/>
      <c r="I319" s="15">
        <f t="shared" si="24"/>
        <v>39567.262556359579</v>
      </c>
    </row>
    <row r="320" spans="1:9" x14ac:dyDescent="0.2">
      <c r="A320" s="3">
        <v>2023</v>
      </c>
      <c r="B320" s="3">
        <v>7</v>
      </c>
      <c r="C320" s="3">
        <v>319</v>
      </c>
      <c r="D320" s="3" t="s">
        <v>324</v>
      </c>
      <c r="E320" s="3"/>
      <c r="F320" s="12"/>
      <c r="G320" s="12"/>
      <c r="H320" s="12"/>
      <c r="I320" s="15">
        <f t="shared" si="24"/>
        <v>40096.832244343081</v>
      </c>
    </row>
    <row r="321" spans="1:9" x14ac:dyDescent="0.2">
      <c r="A321" s="3">
        <v>2023</v>
      </c>
      <c r="B321" s="3">
        <v>8</v>
      </c>
      <c r="C321" s="3">
        <v>320</v>
      </c>
      <c r="D321" s="3" t="s">
        <v>325</v>
      </c>
      <c r="E321" s="3"/>
      <c r="F321" s="12"/>
      <c r="G321" s="12"/>
      <c r="H321" s="12"/>
      <c r="I321" s="15">
        <f t="shared" si="24"/>
        <v>40666.372951176236</v>
      </c>
    </row>
    <row r="322" spans="1:9" x14ac:dyDescent="0.2">
      <c r="A322" s="3">
        <v>2023</v>
      </c>
      <c r="B322" s="3">
        <v>9</v>
      </c>
      <c r="C322" s="3">
        <v>321</v>
      </c>
      <c r="D322" s="3" t="s">
        <v>326</v>
      </c>
      <c r="E322" s="3"/>
      <c r="F322" s="12"/>
      <c r="G322" s="12"/>
      <c r="H322" s="12"/>
      <c r="I322" s="15">
        <f t="shared" ref="I322:I365" si="26">L$4*$C322+L$5+L$6*SIN(L$7*$C322+L$8)</f>
        <v>41270.552782086263</v>
      </c>
    </row>
    <row r="323" spans="1:9" x14ac:dyDescent="0.2">
      <c r="A323" s="3">
        <v>2023</v>
      </c>
      <c r="B323" s="3">
        <v>10</v>
      </c>
      <c r="C323" s="3">
        <v>322</v>
      </c>
      <c r="D323" s="3" t="s">
        <v>327</v>
      </c>
      <c r="E323" s="3"/>
      <c r="F323" s="12"/>
      <c r="G323" s="12"/>
      <c r="H323" s="12"/>
      <c r="I323" s="15">
        <f t="shared" si="26"/>
        <v>41903.690057601896</v>
      </c>
    </row>
    <row r="324" spans="1:9" x14ac:dyDescent="0.2">
      <c r="A324" s="3">
        <v>2023</v>
      </c>
      <c r="B324" s="3">
        <v>11</v>
      </c>
      <c r="C324" s="3">
        <v>323</v>
      </c>
      <c r="D324" s="3" t="s">
        <v>328</v>
      </c>
      <c r="E324" s="3"/>
      <c r="F324" s="12"/>
      <c r="G324" s="12"/>
      <c r="H324" s="12"/>
      <c r="I324" s="15">
        <f t="shared" si="26"/>
        <v>42559.810686959696</v>
      </c>
    </row>
    <row r="325" spans="1:9" x14ac:dyDescent="0.2">
      <c r="A325" s="3">
        <v>2023</v>
      </c>
      <c r="B325" s="3">
        <v>12</v>
      </c>
      <c r="C325" s="3">
        <v>324</v>
      </c>
      <c r="D325" s="3" t="s">
        <v>329</v>
      </c>
      <c r="E325" s="3"/>
      <c r="F325" s="12"/>
      <c r="G325" s="12"/>
      <c r="H325" s="12"/>
      <c r="I325" s="15">
        <f t="shared" si="26"/>
        <v>43232.70849426966</v>
      </c>
    </row>
    <row r="326" spans="1:9" x14ac:dyDescent="0.2">
      <c r="A326" s="3">
        <v>2023</v>
      </c>
      <c r="B326" s="3">
        <v>13</v>
      </c>
      <c r="C326" s="3">
        <v>325</v>
      </c>
      <c r="D326" s="3" t="s">
        <v>330</v>
      </c>
      <c r="E326" s="3"/>
      <c r="F326" s="12"/>
      <c r="G326" s="12"/>
      <c r="H326" s="12"/>
      <c r="I326" s="15">
        <f t="shared" si="26"/>
        <v>43916.007888268774</v>
      </c>
    </row>
    <row r="327" spans="1:9" x14ac:dyDescent="0.2">
      <c r="A327" s="3">
        <v>2023</v>
      </c>
      <c r="B327" s="3">
        <v>14</v>
      </c>
      <c r="C327" s="3">
        <v>326</v>
      </c>
      <c r="D327" s="3" t="s">
        <v>331</v>
      </c>
      <c r="E327" s="3"/>
      <c r="F327" s="12"/>
      <c r="G327" s="12"/>
      <c r="H327" s="12"/>
      <c r="I327" s="15">
        <f t="shared" si="26"/>
        <v>44603.228242824734</v>
      </c>
    </row>
    <row r="328" spans="1:9" x14ac:dyDescent="0.2">
      <c r="A328" s="3">
        <v>2023</v>
      </c>
      <c r="B328" s="3">
        <v>15</v>
      </c>
      <c r="C328" s="3">
        <v>327</v>
      </c>
      <c r="D328" s="3" t="s">
        <v>332</v>
      </c>
      <c r="E328" s="3"/>
      <c r="F328" s="12"/>
      <c r="G328" s="12"/>
      <c r="H328" s="12"/>
      <c r="I328" s="15">
        <f t="shared" si="26"/>
        <v>45287.849338078762</v>
      </c>
    </row>
    <row r="329" spans="1:9" x14ac:dyDescent="0.2">
      <c r="A329" s="3">
        <v>2023</v>
      </c>
      <c r="B329" s="3">
        <v>16</v>
      </c>
      <c r="C329" s="3">
        <v>328</v>
      </c>
      <c r="D329" s="3" t="s">
        <v>333</v>
      </c>
      <c r="E329" s="3"/>
      <c r="F329" s="12"/>
      <c r="G329" s="12"/>
      <c r="H329" s="12"/>
      <c r="I329" s="15">
        <f t="shared" si="26"/>
        <v>45963.377201404248</v>
      </c>
    </row>
    <row r="330" spans="1:9" x14ac:dyDescent="0.2">
      <c r="A330" s="3">
        <v>2023</v>
      </c>
      <c r="B330" s="3">
        <v>17</v>
      </c>
      <c r="C330" s="3">
        <v>329</v>
      </c>
      <c r="D330" s="3" t="s">
        <v>334</v>
      </c>
      <c r="E330" s="3"/>
      <c r="F330" s="12"/>
      <c r="G330" s="12"/>
      <c r="H330" s="12"/>
      <c r="I330" s="15">
        <f t="shared" si="26"/>
        <v>46623.409683321734</v>
      </c>
    </row>
    <row r="331" spans="1:9" x14ac:dyDescent="0.2">
      <c r="A331" s="3">
        <v>2023</v>
      </c>
      <c r="B331" s="3">
        <v>18</v>
      </c>
      <c r="C331" s="3">
        <v>330</v>
      </c>
      <c r="D331" s="3" t="s">
        <v>335</v>
      </c>
      <c r="E331" s="3"/>
      <c r="F331" s="12"/>
      <c r="G331" s="12"/>
      <c r="H331" s="12"/>
      <c r="I331" s="15">
        <f t="shared" si="26"/>
        <v>47261.701106186978</v>
      </c>
    </row>
    <row r="332" spans="1:9" x14ac:dyDescent="0.2">
      <c r="A332" s="3">
        <v>2023</v>
      </c>
      <c r="B332" s="3">
        <v>19</v>
      </c>
      <c r="C332" s="3">
        <v>331</v>
      </c>
      <c r="D332" s="3" t="s">
        <v>336</v>
      </c>
      <c r="E332" s="3"/>
      <c r="F332" s="12"/>
      <c r="G332" s="12"/>
      <c r="H332" s="12"/>
      <c r="I332" s="15">
        <f t="shared" si="26"/>
        <v>47872.225332831673</v>
      </c>
    </row>
    <row r="333" spans="1:9" x14ac:dyDescent="0.2">
      <c r="A333" s="3">
        <v>2023</v>
      </c>
      <c r="B333" s="3">
        <v>20</v>
      </c>
      <c r="C333" s="3">
        <v>332</v>
      </c>
      <c r="D333" s="3" t="s">
        <v>337</v>
      </c>
      <c r="E333" s="3"/>
      <c r="F333" s="12"/>
      <c r="G333" s="12"/>
      <c r="H333" s="12"/>
      <c r="I333" s="15">
        <f t="shared" si="26"/>
        <v>48449.236618291849</v>
      </c>
    </row>
    <row r="334" spans="1:9" x14ac:dyDescent="0.2">
      <c r="A334" s="3">
        <v>2023</v>
      </c>
      <c r="B334" s="3">
        <v>21</v>
      </c>
      <c r="C334" s="3">
        <v>333</v>
      </c>
      <c r="D334" s="3" t="s">
        <v>338</v>
      </c>
      <c r="E334" s="3"/>
      <c r="F334" s="12"/>
      <c r="G334" s="12"/>
      <c r="H334" s="12"/>
      <c r="I334" s="15">
        <f t="shared" si="26"/>
        <v>48987.327630145483</v>
      </c>
    </row>
    <row r="335" spans="1:9" x14ac:dyDescent="0.2">
      <c r="A335" s="3">
        <v>2023</v>
      </c>
      <c r="B335" s="3">
        <v>22</v>
      </c>
      <c r="C335" s="3">
        <v>334</v>
      </c>
      <c r="D335" s="3" t="s">
        <v>339</v>
      </c>
      <c r="E335" s="3"/>
      <c r="F335" s="12"/>
      <c r="G335" s="12"/>
      <c r="H335" s="12"/>
      <c r="I335" s="15">
        <f t="shared" si="26"/>
        <v>49481.484051571671</v>
      </c>
    </row>
    <row r="336" spans="1:9" x14ac:dyDescent="0.2">
      <c r="A336" s="3">
        <v>2023</v>
      </c>
      <c r="B336" s="3">
        <v>23</v>
      </c>
      <c r="C336" s="3">
        <v>335</v>
      </c>
      <c r="D336" s="3" t="s">
        <v>340</v>
      </c>
      <c r="E336" s="3"/>
      <c r="F336" s="12"/>
      <c r="G336" s="12"/>
      <c r="H336" s="12"/>
      <c r="I336" s="15">
        <f t="shared" si="26"/>
        <v>49927.135215751288</v>
      </c>
    </row>
    <row r="337" spans="1:9" x14ac:dyDescent="0.2">
      <c r="A337" s="3">
        <v>2023</v>
      </c>
      <c r="B337" s="3">
        <v>24</v>
      </c>
      <c r="C337" s="3">
        <v>336</v>
      </c>
      <c r="D337" s="3" t="s">
        <v>341</v>
      </c>
      <c r="E337" s="3"/>
      <c r="F337" s="12"/>
      <c r="G337" s="12"/>
      <c r="H337" s="12"/>
      <c r="I337" s="15">
        <f t="shared" si="26"/>
        <v>50320.200260305777</v>
      </c>
    </row>
    <row r="338" spans="1:9" x14ac:dyDescent="0.2">
      <c r="A338" s="3">
        <v>2023</v>
      </c>
      <c r="B338" s="3">
        <v>25</v>
      </c>
      <c r="C338" s="3">
        <v>337</v>
      </c>
      <c r="D338" s="3" t="s">
        <v>342</v>
      </c>
      <c r="E338" s="3"/>
      <c r="F338" s="12"/>
      <c r="G338" s="12"/>
      <c r="H338" s="12"/>
      <c r="I338" s="15">
        <f t="shared" si="26"/>
        <v>50657.129335706377</v>
      </c>
    </row>
    <row r="339" spans="1:9" x14ac:dyDescent="0.2">
      <c r="A339" s="3">
        <v>2023</v>
      </c>
      <c r="B339" s="3">
        <v>26</v>
      </c>
      <c r="C339" s="3">
        <v>338</v>
      </c>
      <c r="D339" s="3" t="s">
        <v>343</v>
      </c>
      <c r="E339" s="3"/>
      <c r="F339" s="12"/>
      <c r="G339" s="12"/>
      <c r="H339" s="12"/>
      <c r="I339" s="15">
        <f t="shared" si="26"/>
        <v>50934.93945153449</v>
      </c>
    </row>
    <row r="340" spans="1:9" x14ac:dyDescent="0.2">
      <c r="A340" s="3">
        <v>2023</v>
      </c>
      <c r="B340" s="3">
        <v>27</v>
      </c>
      <c r="C340" s="3">
        <v>339</v>
      </c>
      <c r="D340" s="3" t="s">
        <v>344</v>
      </c>
      <c r="E340" s="3"/>
      <c r="F340" s="12"/>
      <c r="G340" s="12"/>
      <c r="H340" s="12"/>
      <c r="I340" s="15">
        <f t="shared" si="26"/>
        <v>51151.244598617326</v>
      </c>
    </row>
    <row r="341" spans="1:9" x14ac:dyDescent="0.2">
      <c r="A341" s="3">
        <v>2023</v>
      </c>
      <c r="B341" s="3">
        <v>28</v>
      </c>
      <c r="C341" s="3">
        <v>340</v>
      </c>
      <c r="D341" s="3" t="s">
        <v>345</v>
      </c>
      <c r="E341" s="3"/>
      <c r="F341" s="12"/>
      <c r="G341" s="12"/>
      <c r="H341" s="12"/>
      <c r="I341" s="15">
        <f t="shared" si="26"/>
        <v>51304.279842867691</v>
      </c>
    </row>
    <row r="342" spans="1:9" x14ac:dyDescent="0.2">
      <c r="A342" s="3">
        <v>2023</v>
      </c>
      <c r="B342" s="3">
        <v>29</v>
      </c>
      <c r="C342" s="3">
        <v>341</v>
      </c>
      <c r="D342" s="3" t="s">
        <v>346</v>
      </c>
      <c r="E342" s="3"/>
      <c r="F342" s="12"/>
      <c r="G342" s="12"/>
      <c r="H342" s="12"/>
      <c r="I342" s="15">
        <f t="shared" si="26"/>
        <v>51392.919147528359</v>
      </c>
    </row>
    <row r="343" spans="1:9" x14ac:dyDescent="0.2">
      <c r="A343" s="3">
        <v>2023</v>
      </c>
      <c r="B343" s="3">
        <v>30</v>
      </c>
      <c r="C343" s="3">
        <v>342</v>
      </c>
      <c r="D343" s="3" t="s">
        <v>347</v>
      </c>
      <c r="E343" s="3"/>
      <c r="F343" s="12"/>
      <c r="G343" s="12"/>
      <c r="H343" s="12"/>
      <c r="I343" s="15">
        <f t="shared" si="26"/>
        <v>51416.68674385301</v>
      </c>
    </row>
    <row r="344" spans="1:9" x14ac:dyDescent="0.2">
      <c r="A344" s="3">
        <v>2023</v>
      </c>
      <c r="B344" s="3">
        <v>31</v>
      </c>
      <c r="C344" s="3">
        <v>343</v>
      </c>
      <c r="D344" s="3" t="s">
        <v>348</v>
      </c>
      <c r="E344" s="3"/>
      <c r="F344" s="12"/>
      <c r="G344" s="12"/>
      <c r="H344" s="12"/>
      <c r="I344" s="15">
        <f t="shared" si="26"/>
        <v>51375.761935402908</v>
      </c>
    </row>
    <row r="345" spans="1:9" x14ac:dyDescent="0.2">
      <c r="A345" s="3">
        <v>2023</v>
      </c>
      <c r="B345" s="3">
        <v>32</v>
      </c>
      <c r="C345" s="3">
        <v>344</v>
      </c>
      <c r="D345" s="3" t="s">
        <v>349</v>
      </c>
      <c r="E345" s="3"/>
      <c r="F345" s="12"/>
      <c r="G345" s="12"/>
      <c r="H345" s="12"/>
      <c r="I345" s="15">
        <f t="shared" si="26"/>
        <v>51270.977287445618</v>
      </c>
    </row>
    <row r="346" spans="1:9" x14ac:dyDescent="0.2">
      <c r="A346" s="3">
        <v>2023</v>
      </c>
      <c r="B346" s="3">
        <v>33</v>
      </c>
      <c r="C346" s="3">
        <v>345</v>
      </c>
      <c r="D346" s="3" t="s">
        <v>350</v>
      </c>
      <c r="E346" s="3"/>
      <c r="F346" s="12"/>
      <c r="G346" s="12"/>
      <c r="H346" s="12"/>
      <c r="I346" s="15">
        <f t="shared" si="26"/>
        <v>51103.810219739156</v>
      </c>
    </row>
    <row r="347" spans="1:9" x14ac:dyDescent="0.2">
      <c r="A347" s="3">
        <v>2023</v>
      </c>
      <c r="B347" s="3">
        <v>34</v>
      </c>
      <c r="C347" s="3">
        <v>346</v>
      </c>
      <c r="D347" s="3" t="s">
        <v>351</v>
      </c>
      <c r="E347" s="3"/>
      <c r="F347" s="12"/>
      <c r="G347" s="12"/>
      <c r="H347" s="12"/>
      <c r="I347" s="15">
        <f t="shared" si="26"/>
        <v>50876.368087597592</v>
      </c>
    </row>
    <row r="348" spans="1:9" x14ac:dyDescent="0.2">
      <c r="A348" s="3">
        <v>2023</v>
      </c>
      <c r="B348" s="3">
        <v>35</v>
      </c>
      <c r="C348" s="3">
        <v>347</v>
      </c>
      <c r="D348" s="3" t="s">
        <v>352</v>
      </c>
      <c r="E348" s="3"/>
      <c r="F348" s="12"/>
      <c r="G348" s="12"/>
      <c r="H348" s="12"/>
      <c r="I348" s="15">
        <f t="shared" si="26"/>
        <v>50591.366901888417</v>
      </c>
    </row>
    <row r="349" spans="1:9" x14ac:dyDescent="0.2">
      <c r="A349" s="3">
        <v>2023</v>
      </c>
      <c r="B349" s="3">
        <v>36</v>
      </c>
      <c r="C349" s="3">
        <v>348</v>
      </c>
      <c r="D349" s="3" t="s">
        <v>353</v>
      </c>
      <c r="E349" s="3"/>
      <c r="F349" s="12"/>
      <c r="G349" s="12"/>
      <c r="H349" s="12"/>
      <c r="I349" s="15">
        <f t="shared" si="26"/>
        <v>50252.103902847382</v>
      </c>
    </row>
    <row r="350" spans="1:9" x14ac:dyDescent="0.2">
      <c r="A350" s="3">
        <v>2023</v>
      </c>
      <c r="B350" s="3">
        <v>37</v>
      </c>
      <c r="C350" s="3">
        <v>349</v>
      </c>
      <c r="D350" s="3" t="s">
        <v>354</v>
      </c>
      <c r="E350" s="3"/>
      <c r="F350" s="12"/>
      <c r="G350" s="12"/>
      <c r="H350" s="12"/>
      <c r="I350" s="15">
        <f t="shared" si="26"/>
        <v>49862.424264658235</v>
      </c>
    </row>
    <row r="351" spans="1:9" x14ac:dyDescent="0.2">
      <c r="A351" s="3">
        <v>2023</v>
      </c>
      <c r="B351" s="3">
        <v>38</v>
      </c>
      <c r="C351" s="3">
        <v>350</v>
      </c>
      <c r="D351" s="3" t="s">
        <v>355</v>
      </c>
      <c r="E351" s="3"/>
      <c r="F351" s="12"/>
      <c r="G351" s="12"/>
      <c r="H351" s="12"/>
      <c r="I351" s="15">
        <f t="shared" si="26"/>
        <v>49426.682267014548</v>
      </c>
    </row>
    <row r="352" spans="1:9" x14ac:dyDescent="0.2">
      <c r="A352" s="3">
        <v>2023</v>
      </c>
      <c r="B352" s="3">
        <v>39</v>
      </c>
      <c r="C352" s="3">
        <v>351</v>
      </c>
      <c r="D352" s="3" t="s">
        <v>356</v>
      </c>
      <c r="E352" s="3"/>
      <c r="F352" s="12"/>
      <c r="G352" s="12"/>
      <c r="H352" s="12"/>
      <c r="I352" s="15">
        <f t="shared" si="26"/>
        <v>48949.697325751455</v>
      </c>
    </row>
    <row r="353" spans="1:9" x14ac:dyDescent="0.2">
      <c r="A353" s="3">
        <v>2023</v>
      </c>
      <c r="B353" s="3">
        <v>40</v>
      </c>
      <c r="C353" s="3">
        <v>352</v>
      </c>
      <c r="D353" s="3" t="s">
        <v>357</v>
      </c>
      <c r="E353" s="3"/>
      <c r="F353" s="12"/>
      <c r="G353" s="12"/>
      <c r="H353" s="12"/>
      <c r="I353" s="15">
        <f t="shared" si="26"/>
        <v>48436.705326547795</v>
      </c>
    </row>
    <row r="354" spans="1:9" x14ac:dyDescent="0.2">
      <c r="A354" s="3">
        <v>2023</v>
      </c>
      <c r="B354" s="3">
        <v>41</v>
      </c>
      <c r="C354" s="3">
        <v>353</v>
      </c>
      <c r="D354" s="3" t="s">
        <v>358</v>
      </c>
      <c r="E354" s="3"/>
      <c r="F354" s="12"/>
      <c r="G354" s="12"/>
      <c r="H354" s="12"/>
      <c r="I354" s="15">
        <f t="shared" si="26"/>
        <v>47893.305753130851</v>
      </c>
    </row>
    <row r="355" spans="1:9" x14ac:dyDescent="0.2">
      <c r="A355" s="3">
        <v>2023</v>
      </c>
      <c r="B355" s="3">
        <v>42</v>
      </c>
      <c r="C355" s="3">
        <v>354</v>
      </c>
      <c r="D355" s="3" t="s">
        <v>359</v>
      </c>
      <c r="E355" s="3"/>
      <c r="F355" s="12"/>
      <c r="G355" s="12"/>
      <c r="H355" s="12"/>
      <c r="I355" s="15">
        <f t="shared" si="26"/>
        <v>47325.405143879318</v>
      </c>
    </row>
    <row r="356" spans="1:9" x14ac:dyDescent="0.2">
      <c r="A356" s="3">
        <v>2023</v>
      </c>
      <c r="B356" s="3">
        <v>43</v>
      </c>
      <c r="C356" s="3">
        <v>355</v>
      </c>
      <c r="D356" s="3" t="s">
        <v>360</v>
      </c>
      <c r="E356" s="3"/>
      <c r="F356" s="12"/>
      <c r="G356" s="12"/>
      <c r="H356" s="12"/>
      <c r="I356" s="15">
        <f t="shared" si="26"/>
        <v>46739.157447799938</v>
      </c>
    </row>
    <row r="357" spans="1:9" x14ac:dyDescent="0.2">
      <c r="A357" s="3">
        <v>2023</v>
      </c>
      <c r="B357" s="3">
        <v>44</v>
      </c>
      <c r="C357" s="3">
        <v>356</v>
      </c>
      <c r="D357" s="3" t="s">
        <v>361</v>
      </c>
      <c r="E357" s="3"/>
      <c r="F357" s="12"/>
      <c r="G357" s="12"/>
      <c r="H357" s="12"/>
      <c r="I357" s="15">
        <f t="shared" si="26"/>
        <v>46140.901882158782</v>
      </c>
    </row>
    <row r="358" spans="1:9" x14ac:dyDescent="0.2">
      <c r="A358" s="3">
        <v>2023</v>
      </c>
      <c r="B358" s="3">
        <v>45</v>
      </c>
      <c r="C358" s="3">
        <v>357</v>
      </c>
      <c r="D358" s="3" t="s">
        <v>362</v>
      </c>
      <c r="E358" s="3"/>
      <c r="F358" s="12"/>
      <c r="G358" s="12"/>
      <c r="H358" s="12"/>
      <c r="I358" s="15">
        <f t="shared" si="26"/>
        <v>45537.098919281299</v>
      </c>
    </row>
    <row r="359" spans="1:9" x14ac:dyDescent="0.2">
      <c r="A359" s="3">
        <v>2023</v>
      </c>
      <c r="B359" s="3">
        <v>46</v>
      </c>
      <c r="C359" s="3">
        <v>358</v>
      </c>
      <c r="D359" s="3" t="s">
        <v>363</v>
      </c>
      <c r="E359" s="3"/>
      <c r="F359" s="12"/>
      <c r="G359" s="12"/>
      <c r="H359" s="12"/>
      <c r="I359" s="15">
        <f t="shared" si="26"/>
        <v>44934.265048921559</v>
      </c>
    </row>
    <row r="360" spans="1:9" x14ac:dyDescent="0.2">
      <c r="A360" s="3">
        <v>2023</v>
      </c>
      <c r="B360" s="3">
        <v>47</v>
      </c>
      <c r="C360" s="3">
        <v>359</v>
      </c>
      <c r="D360" s="3" t="s">
        <v>364</v>
      </c>
      <c r="E360" s="3"/>
      <c r="F360" s="12"/>
      <c r="G360" s="12"/>
      <c r="H360" s="12"/>
      <c r="I360" s="15">
        <f t="shared" si="26"/>
        <v>44338.906974970283</v>
      </c>
    </row>
    <row r="361" spans="1:9" x14ac:dyDescent="0.2">
      <c r="A361" s="3">
        <v>2023</v>
      </c>
      <c r="B361" s="3">
        <v>48</v>
      </c>
      <c r="C361" s="3">
        <v>360</v>
      </c>
      <c r="D361" s="3" t="s">
        <v>365</v>
      </c>
      <c r="E361" s="3"/>
      <c r="F361" s="12"/>
      <c r="G361" s="12"/>
      <c r="H361" s="12"/>
      <c r="I361" s="15">
        <f t="shared" si="26"/>
        <v>43757.45591098025</v>
      </c>
    </row>
    <row r="362" spans="1:9" x14ac:dyDescent="0.2">
      <c r="A362" s="3">
        <v>2023</v>
      </c>
      <c r="B362" s="3">
        <v>49</v>
      </c>
      <c r="C362" s="3">
        <v>361</v>
      </c>
      <c r="D362" s="3" t="s">
        <v>366</v>
      </c>
      <c r="E362" s="3"/>
      <c r="F362" s="12"/>
      <c r="G362" s="12"/>
      <c r="H362" s="12"/>
      <c r="I362" s="15">
        <f t="shared" si="26"/>
        <v>43196.202637989598</v>
      </c>
    </row>
    <row r="363" spans="1:9" x14ac:dyDescent="0.2">
      <c r="A363" s="3">
        <v>2023</v>
      </c>
      <c r="B363" s="3">
        <v>50</v>
      </c>
      <c r="C363" s="3">
        <v>362</v>
      </c>
      <c r="D363" s="3" t="s">
        <v>367</v>
      </c>
      <c r="E363" s="3"/>
      <c r="F363" s="12"/>
      <c r="G363" s="12"/>
      <c r="H363" s="12"/>
      <c r="I363" s="15">
        <f t="shared" si="26"/>
        <v>42661.233980429279</v>
      </c>
    </row>
    <row r="364" spans="1:9" x14ac:dyDescent="0.2">
      <c r="A364" s="3">
        <v>2023</v>
      </c>
      <c r="B364" s="3">
        <v>51</v>
      </c>
      <c r="C364" s="3">
        <v>363</v>
      </c>
      <c r="D364" s="3" t="s">
        <v>368</v>
      </c>
      <c r="E364" s="3"/>
      <c r="F364" s="12"/>
      <c r="G364" s="12"/>
      <c r="H364" s="12"/>
      <c r="I364" s="15">
        <f t="shared" si="26"/>
        <v>42158.37134157597</v>
      </c>
    </row>
    <row r="365" spans="1:9" x14ac:dyDescent="0.2">
      <c r="A365" s="3">
        <v>2023</v>
      </c>
      <c r="B365" s="3">
        <v>52</v>
      </c>
      <c r="C365" s="3">
        <v>364</v>
      </c>
      <c r="D365" s="3" t="s">
        <v>369</v>
      </c>
      <c r="E365" s="3"/>
      <c r="F365" s="12"/>
      <c r="G365" s="12"/>
      <c r="H365" s="12"/>
      <c r="I365" s="15">
        <f t="shared" si="26"/>
        <v>41693.111919220202</v>
      </c>
    </row>
  </sheetData>
  <mergeCells count="10">
    <mergeCell ref="K16:K19"/>
    <mergeCell ref="K20:K23"/>
    <mergeCell ref="K24:M24"/>
    <mergeCell ref="O24:P24"/>
    <mergeCell ref="M3:Q3"/>
    <mergeCell ref="M4:Q4"/>
    <mergeCell ref="M5:Q5"/>
    <mergeCell ref="M6:Q6"/>
    <mergeCell ref="M7:Q7"/>
    <mergeCell ref="M8:Q8"/>
  </mergeCells>
  <phoneticPr fontId="2" type="noConversion"/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1980-9BD6-C143-A8A3-715C7309CA6F}">
  <dimension ref="A1:B365"/>
  <sheetViews>
    <sheetView workbookViewId="0"/>
  </sheetViews>
  <sheetFormatPr baseColWidth="10" defaultRowHeight="15" x14ac:dyDescent="0.2"/>
  <sheetData>
    <row r="1" spans="1:2" x14ac:dyDescent="0.2">
      <c r="A1" s="19" t="s">
        <v>0</v>
      </c>
      <c r="B1" s="19" t="s">
        <v>388</v>
      </c>
    </row>
    <row r="2" spans="1:2" x14ac:dyDescent="0.2">
      <c r="A2" s="19" t="s">
        <v>2</v>
      </c>
      <c r="B2" s="19">
        <v>29030.001</v>
      </c>
    </row>
    <row r="3" spans="1:2" x14ac:dyDescent="0.2">
      <c r="A3" s="19" t="s">
        <v>3</v>
      </c>
      <c r="B3" s="19">
        <v>28930</v>
      </c>
    </row>
    <row r="4" spans="1:2" x14ac:dyDescent="0.2">
      <c r="A4" s="19" t="s">
        <v>4</v>
      </c>
      <c r="B4" s="19">
        <v>28830</v>
      </c>
    </row>
    <row r="5" spans="1:2" x14ac:dyDescent="0.2">
      <c r="A5" s="19" t="s">
        <v>5</v>
      </c>
      <c r="B5" s="19">
        <v>29020</v>
      </c>
    </row>
    <row r="6" spans="1:2" x14ac:dyDescent="0.2">
      <c r="A6" s="19" t="s">
        <v>6</v>
      </c>
      <c r="B6" s="19">
        <v>27000</v>
      </c>
    </row>
    <row r="7" spans="1:2" x14ac:dyDescent="0.2">
      <c r="A7" s="19" t="s">
        <v>7</v>
      </c>
      <c r="B7" s="19">
        <v>27480</v>
      </c>
    </row>
    <row r="8" spans="1:2" x14ac:dyDescent="0.2">
      <c r="A8" s="19" t="s">
        <v>8</v>
      </c>
      <c r="B8" s="19">
        <v>29820</v>
      </c>
    </row>
    <row r="9" spans="1:2" x14ac:dyDescent="0.2">
      <c r="A9" s="19" t="s">
        <v>9</v>
      </c>
      <c r="B9" s="19">
        <v>30059.999</v>
      </c>
    </row>
    <row r="10" spans="1:2" x14ac:dyDescent="0.2">
      <c r="A10" s="19" t="s">
        <v>10</v>
      </c>
      <c r="B10" s="19">
        <v>32290.000999999997</v>
      </c>
    </row>
    <row r="11" spans="1:2" x14ac:dyDescent="0.2">
      <c r="A11" s="19" t="s">
        <v>11</v>
      </c>
      <c r="B11" s="19">
        <v>28990</v>
      </c>
    </row>
    <row r="12" spans="1:2" x14ac:dyDescent="0.2">
      <c r="A12" s="19" t="s">
        <v>12</v>
      </c>
      <c r="B12" s="19">
        <v>32430</v>
      </c>
    </row>
    <row r="13" spans="1:2" x14ac:dyDescent="0.2">
      <c r="A13" s="19" t="s">
        <v>13</v>
      </c>
      <c r="B13" s="19">
        <v>33760</v>
      </c>
    </row>
    <row r="14" spans="1:2" x14ac:dyDescent="0.2">
      <c r="A14" s="19" t="s">
        <v>14</v>
      </c>
      <c r="B14" s="19">
        <v>32700.001</v>
      </c>
    </row>
    <row r="15" spans="1:2" x14ac:dyDescent="0.2">
      <c r="A15" s="19" t="s">
        <v>15</v>
      </c>
      <c r="B15" s="19">
        <v>33770</v>
      </c>
    </row>
    <row r="16" spans="1:2" x14ac:dyDescent="0.2">
      <c r="A16" s="19" t="s">
        <v>16</v>
      </c>
      <c r="B16" s="19">
        <v>33760</v>
      </c>
    </row>
    <row r="17" spans="1:2" x14ac:dyDescent="0.2">
      <c r="A17" s="19" t="s">
        <v>17</v>
      </c>
      <c r="B17" s="19">
        <v>33209.999000000003</v>
      </c>
    </row>
    <row r="18" spans="1:2" x14ac:dyDescent="0.2">
      <c r="A18" s="19" t="s">
        <v>18</v>
      </c>
      <c r="B18" s="19">
        <v>34209.999000000003</v>
      </c>
    </row>
    <row r="19" spans="1:2" x14ac:dyDescent="0.2">
      <c r="A19" s="19" t="s">
        <v>19</v>
      </c>
      <c r="B19" s="19">
        <v>35570</v>
      </c>
    </row>
    <row r="20" spans="1:2" x14ac:dyDescent="0.2">
      <c r="A20" s="19" t="s">
        <v>20</v>
      </c>
      <c r="B20" s="19">
        <v>32500</v>
      </c>
    </row>
    <row r="21" spans="1:2" x14ac:dyDescent="0.2">
      <c r="A21" s="19" t="s">
        <v>21</v>
      </c>
      <c r="B21" s="19">
        <v>36450.001000000004</v>
      </c>
    </row>
    <row r="22" spans="1:2" x14ac:dyDescent="0.2">
      <c r="A22" s="19" t="s">
        <v>22</v>
      </c>
      <c r="B22" s="19">
        <v>36600</v>
      </c>
    </row>
    <row r="23" spans="1:2" x14ac:dyDescent="0.2">
      <c r="A23" s="19" t="s">
        <v>23</v>
      </c>
      <c r="B23" s="19">
        <v>36200.001000000004</v>
      </c>
    </row>
    <row r="24" spans="1:2" x14ac:dyDescent="0.2">
      <c r="A24" s="19" t="s">
        <v>24</v>
      </c>
      <c r="B24" s="19">
        <v>39540.000999999997</v>
      </c>
    </row>
    <row r="25" spans="1:2" x14ac:dyDescent="0.2">
      <c r="A25" s="19" t="s">
        <v>25</v>
      </c>
      <c r="B25" s="19">
        <v>38059.998999999996</v>
      </c>
    </row>
    <row r="26" spans="1:2" x14ac:dyDescent="0.2">
      <c r="A26" s="19" t="s">
        <v>26</v>
      </c>
      <c r="B26" s="19">
        <v>37559.998999999996</v>
      </c>
    </row>
    <row r="27" spans="1:2" x14ac:dyDescent="0.2">
      <c r="A27" s="19" t="s">
        <v>27</v>
      </c>
      <c r="B27" s="19">
        <v>35860.000999999997</v>
      </c>
    </row>
    <row r="28" spans="1:2" x14ac:dyDescent="0.2">
      <c r="A28" s="19" t="s">
        <v>28</v>
      </c>
      <c r="B28" s="19">
        <v>36200.001000000004</v>
      </c>
    </row>
    <row r="29" spans="1:2" x14ac:dyDescent="0.2">
      <c r="A29" s="19" t="s">
        <v>29</v>
      </c>
      <c r="B29" s="19">
        <v>37830</v>
      </c>
    </row>
    <row r="30" spans="1:2" x14ac:dyDescent="0.2">
      <c r="A30" s="19" t="s">
        <v>30</v>
      </c>
      <c r="B30" s="19">
        <v>37009.998</v>
      </c>
    </row>
    <row r="31" spans="1:2" x14ac:dyDescent="0.2">
      <c r="A31" s="19" t="s">
        <v>31</v>
      </c>
      <c r="B31" s="19">
        <v>38889.999000000003</v>
      </c>
    </row>
    <row r="32" spans="1:2" x14ac:dyDescent="0.2">
      <c r="A32" s="19" t="s">
        <v>32</v>
      </c>
      <c r="B32" s="19">
        <v>35730</v>
      </c>
    </row>
    <row r="33" spans="1:2" x14ac:dyDescent="0.2">
      <c r="A33" s="19" t="s">
        <v>33</v>
      </c>
      <c r="B33" s="19">
        <v>33500</v>
      </c>
    </row>
    <row r="34" spans="1:2" x14ac:dyDescent="0.2">
      <c r="A34" s="19" t="s">
        <v>34</v>
      </c>
      <c r="B34" s="19">
        <v>34660</v>
      </c>
    </row>
    <row r="35" spans="1:2" x14ac:dyDescent="0.2">
      <c r="A35" s="19" t="s">
        <v>35</v>
      </c>
      <c r="B35" s="19">
        <v>35240.002</v>
      </c>
    </row>
    <row r="36" spans="1:2" x14ac:dyDescent="0.2">
      <c r="A36" s="19" t="s">
        <v>36</v>
      </c>
      <c r="B36" s="19">
        <v>35469.999000000003</v>
      </c>
    </row>
    <row r="37" spans="1:2" x14ac:dyDescent="0.2">
      <c r="A37" s="19" t="s">
        <v>37</v>
      </c>
      <c r="B37" s="19">
        <v>36860.000999999997</v>
      </c>
    </row>
    <row r="38" spans="1:2" x14ac:dyDescent="0.2">
      <c r="A38" s="19" t="s">
        <v>38</v>
      </c>
      <c r="B38" s="19">
        <v>37139.999000000003</v>
      </c>
    </row>
    <row r="39" spans="1:2" x14ac:dyDescent="0.2">
      <c r="A39" s="19" t="s">
        <v>39</v>
      </c>
      <c r="B39" s="19">
        <v>35510</v>
      </c>
    </row>
    <row r="40" spans="1:2" x14ac:dyDescent="0.2">
      <c r="A40" s="19" t="s">
        <v>40</v>
      </c>
      <c r="B40" s="19">
        <v>34100</v>
      </c>
    </row>
    <row r="41" spans="1:2" x14ac:dyDescent="0.2">
      <c r="A41" s="19" t="s">
        <v>41</v>
      </c>
      <c r="B41" s="19">
        <v>30200.001</v>
      </c>
    </row>
    <row r="42" spans="1:2" x14ac:dyDescent="0.2">
      <c r="A42" s="19" t="s">
        <v>42</v>
      </c>
      <c r="B42" s="19">
        <v>33500</v>
      </c>
    </row>
    <row r="43" spans="1:2" x14ac:dyDescent="0.2">
      <c r="A43" s="19" t="s">
        <v>43</v>
      </c>
      <c r="B43" s="19">
        <v>31370.001</v>
      </c>
    </row>
    <row r="44" spans="1:2" x14ac:dyDescent="0.2">
      <c r="A44" s="19" t="s">
        <v>44</v>
      </c>
      <c r="B44" s="19">
        <v>31450.001</v>
      </c>
    </row>
    <row r="45" spans="1:2" x14ac:dyDescent="0.2">
      <c r="A45" s="19" t="s">
        <v>45</v>
      </c>
      <c r="B45" s="19">
        <v>31129.999</v>
      </c>
    </row>
    <row r="46" spans="1:2" x14ac:dyDescent="0.2">
      <c r="A46" s="19" t="s">
        <v>46</v>
      </c>
      <c r="B46" s="19">
        <v>31790.001</v>
      </c>
    </row>
    <row r="47" spans="1:2" x14ac:dyDescent="0.2">
      <c r="A47" s="19" t="s">
        <v>47</v>
      </c>
      <c r="B47" s="19">
        <v>33719.999000000003</v>
      </c>
    </row>
    <row r="48" spans="1:2" x14ac:dyDescent="0.2">
      <c r="A48" s="19" t="s">
        <v>48</v>
      </c>
      <c r="B48" s="19">
        <v>33900</v>
      </c>
    </row>
    <row r="49" spans="1:2" x14ac:dyDescent="0.2">
      <c r="A49" s="19" t="s">
        <v>49</v>
      </c>
      <c r="B49" s="19">
        <v>33820</v>
      </c>
    </row>
    <row r="50" spans="1:2" x14ac:dyDescent="0.2">
      <c r="A50" s="19" t="s">
        <v>50</v>
      </c>
      <c r="B50" s="19">
        <v>32000</v>
      </c>
    </row>
    <row r="51" spans="1:2" x14ac:dyDescent="0.2">
      <c r="A51" s="19" t="s">
        <v>51</v>
      </c>
      <c r="B51" s="19">
        <v>32009.998000000003</v>
      </c>
    </row>
    <row r="52" spans="1:2" x14ac:dyDescent="0.2">
      <c r="A52" s="19" t="s">
        <v>52</v>
      </c>
      <c r="B52" s="19">
        <v>31670</v>
      </c>
    </row>
    <row r="53" spans="1:2" x14ac:dyDescent="0.2">
      <c r="A53" s="19" t="s">
        <v>53</v>
      </c>
      <c r="B53" s="19">
        <v>29900</v>
      </c>
    </row>
    <row r="54" spans="1:2" x14ac:dyDescent="0.2">
      <c r="A54" s="19" t="s">
        <v>54</v>
      </c>
      <c r="B54" s="19">
        <v>29809.999</v>
      </c>
    </row>
    <row r="55" spans="1:2" x14ac:dyDescent="0.2">
      <c r="A55" s="19" t="s">
        <v>55</v>
      </c>
      <c r="B55" s="19">
        <v>30240</v>
      </c>
    </row>
    <row r="56" spans="1:2" x14ac:dyDescent="0.2">
      <c r="A56" s="19" t="s">
        <v>56</v>
      </c>
      <c r="B56" s="19">
        <v>29280.001</v>
      </c>
    </row>
    <row r="57" spans="1:2" x14ac:dyDescent="0.2">
      <c r="A57" s="19" t="s">
        <v>57</v>
      </c>
      <c r="B57" s="19">
        <v>28120.001</v>
      </c>
    </row>
    <row r="58" spans="1:2" x14ac:dyDescent="0.2">
      <c r="A58" s="19" t="s">
        <v>58</v>
      </c>
      <c r="B58" s="19">
        <v>28340</v>
      </c>
    </row>
    <row r="59" spans="1:2" x14ac:dyDescent="0.2">
      <c r="A59" s="19" t="s">
        <v>59</v>
      </c>
      <c r="B59" s="19">
        <v>28629.999</v>
      </c>
    </row>
    <row r="60" spans="1:2" x14ac:dyDescent="0.2">
      <c r="A60" s="19" t="s">
        <v>60</v>
      </c>
      <c r="B60" s="19">
        <v>27830</v>
      </c>
    </row>
    <row r="61" spans="1:2" x14ac:dyDescent="0.2">
      <c r="A61" s="19" t="s">
        <v>61</v>
      </c>
      <c r="B61" s="19">
        <v>27920</v>
      </c>
    </row>
    <row r="62" spans="1:2" x14ac:dyDescent="0.2">
      <c r="A62" s="19" t="s">
        <v>62</v>
      </c>
      <c r="B62" s="19">
        <v>28590</v>
      </c>
    </row>
    <row r="63" spans="1:2" x14ac:dyDescent="0.2">
      <c r="A63" s="19" t="s">
        <v>63</v>
      </c>
      <c r="B63" s="19">
        <v>28840</v>
      </c>
    </row>
    <row r="64" spans="1:2" x14ac:dyDescent="0.2">
      <c r="A64" s="19" t="s">
        <v>64</v>
      </c>
      <c r="B64" s="19">
        <v>28580</v>
      </c>
    </row>
    <row r="65" spans="1:2" x14ac:dyDescent="0.2">
      <c r="A65" s="19" t="s">
        <v>65</v>
      </c>
      <c r="B65" s="19">
        <v>27490</v>
      </c>
    </row>
    <row r="66" spans="1:2" x14ac:dyDescent="0.2">
      <c r="A66" s="19" t="s">
        <v>66</v>
      </c>
      <c r="B66" s="19">
        <v>28010</v>
      </c>
    </row>
    <row r="67" spans="1:2" x14ac:dyDescent="0.2">
      <c r="A67" s="19" t="s">
        <v>67</v>
      </c>
      <c r="B67" s="19">
        <v>29240</v>
      </c>
    </row>
    <row r="68" spans="1:2" x14ac:dyDescent="0.2">
      <c r="A68" s="19" t="s">
        <v>68</v>
      </c>
      <c r="B68" s="19">
        <v>29680</v>
      </c>
    </row>
    <row r="69" spans="1:2" x14ac:dyDescent="0.2">
      <c r="A69" s="19" t="s">
        <v>69</v>
      </c>
      <c r="B69" s="19">
        <v>30690.001</v>
      </c>
    </row>
    <row r="70" spans="1:2" x14ac:dyDescent="0.2">
      <c r="A70" s="19" t="s">
        <v>70</v>
      </c>
      <c r="B70" s="19">
        <v>29620.001</v>
      </c>
    </row>
    <row r="71" spans="1:2" x14ac:dyDescent="0.2">
      <c r="A71" s="19" t="s">
        <v>71</v>
      </c>
      <c r="B71" s="19">
        <v>30379.999</v>
      </c>
    </row>
    <row r="72" spans="1:2" x14ac:dyDescent="0.2">
      <c r="A72" s="19" t="s">
        <v>72</v>
      </c>
      <c r="B72" s="19">
        <v>29559.999</v>
      </c>
    </row>
    <row r="73" spans="1:2" x14ac:dyDescent="0.2">
      <c r="A73" s="19" t="s">
        <v>73</v>
      </c>
      <c r="B73" s="19">
        <v>30450.001</v>
      </c>
    </row>
    <row r="74" spans="1:2" x14ac:dyDescent="0.2">
      <c r="A74" s="19" t="s">
        <v>74</v>
      </c>
      <c r="B74" s="19">
        <v>30450.001</v>
      </c>
    </row>
    <row r="75" spans="1:2" x14ac:dyDescent="0.2">
      <c r="A75" s="19" t="s">
        <v>75</v>
      </c>
      <c r="B75" s="19">
        <v>30219.999</v>
      </c>
    </row>
    <row r="76" spans="1:2" x14ac:dyDescent="0.2">
      <c r="A76" s="19" t="s">
        <v>76</v>
      </c>
      <c r="B76" s="19">
        <v>30290.001</v>
      </c>
    </row>
    <row r="77" spans="1:2" x14ac:dyDescent="0.2">
      <c r="A77" s="19" t="s">
        <v>77</v>
      </c>
      <c r="B77" s="19">
        <v>31080</v>
      </c>
    </row>
    <row r="78" spans="1:2" x14ac:dyDescent="0.2">
      <c r="A78" s="19" t="s">
        <v>78</v>
      </c>
      <c r="B78" s="19">
        <v>31480</v>
      </c>
    </row>
    <row r="79" spans="1:2" x14ac:dyDescent="0.2">
      <c r="A79" s="19" t="s">
        <v>79</v>
      </c>
      <c r="B79" s="19">
        <v>31610.001</v>
      </c>
    </row>
    <row r="80" spans="1:2" x14ac:dyDescent="0.2">
      <c r="A80" s="19" t="s">
        <v>80</v>
      </c>
      <c r="B80" s="19">
        <v>31969.999</v>
      </c>
    </row>
    <row r="81" spans="1:2" x14ac:dyDescent="0.2">
      <c r="A81" s="19" t="s">
        <v>81</v>
      </c>
      <c r="B81" s="19">
        <v>32599.998</v>
      </c>
    </row>
    <row r="82" spans="1:2" x14ac:dyDescent="0.2">
      <c r="A82" s="19" t="s">
        <v>82</v>
      </c>
      <c r="B82" s="19">
        <v>32070</v>
      </c>
    </row>
    <row r="83" spans="1:2" x14ac:dyDescent="0.2">
      <c r="A83" s="19" t="s">
        <v>83</v>
      </c>
      <c r="B83" s="19">
        <v>32250</v>
      </c>
    </row>
    <row r="84" spans="1:2" x14ac:dyDescent="0.2">
      <c r="A84" s="19" t="s">
        <v>84</v>
      </c>
      <c r="B84" s="19">
        <v>32790.000999999997</v>
      </c>
    </row>
    <row r="85" spans="1:2" x14ac:dyDescent="0.2">
      <c r="A85" s="19" t="s">
        <v>85</v>
      </c>
      <c r="B85" s="19">
        <v>32450.001</v>
      </c>
    </row>
    <row r="86" spans="1:2" x14ac:dyDescent="0.2">
      <c r="A86" s="19" t="s">
        <v>86</v>
      </c>
      <c r="B86" s="19">
        <v>33439.999000000003</v>
      </c>
    </row>
    <row r="87" spans="1:2" x14ac:dyDescent="0.2">
      <c r="A87" s="19" t="s">
        <v>87</v>
      </c>
      <c r="B87" s="19">
        <v>34290.000999999997</v>
      </c>
    </row>
    <row r="88" spans="1:2" x14ac:dyDescent="0.2">
      <c r="A88" s="19" t="s">
        <v>88</v>
      </c>
      <c r="B88" s="19">
        <v>34590</v>
      </c>
    </row>
    <row r="89" spans="1:2" x14ac:dyDescent="0.2">
      <c r="A89" s="19" t="s">
        <v>89</v>
      </c>
      <c r="B89" s="19">
        <v>34580.002</v>
      </c>
    </row>
    <row r="90" spans="1:2" x14ac:dyDescent="0.2">
      <c r="A90" s="19" t="s">
        <v>90</v>
      </c>
      <c r="B90" s="19">
        <v>34650.002</v>
      </c>
    </row>
    <row r="91" spans="1:2" x14ac:dyDescent="0.2">
      <c r="A91" s="19" t="s">
        <v>91</v>
      </c>
      <c r="B91" s="19">
        <v>35430</v>
      </c>
    </row>
    <row r="92" spans="1:2" x14ac:dyDescent="0.2">
      <c r="A92" s="19" t="s">
        <v>92</v>
      </c>
      <c r="B92" s="19">
        <v>35950.001000000004</v>
      </c>
    </row>
    <row r="93" spans="1:2" x14ac:dyDescent="0.2">
      <c r="A93" s="19" t="s">
        <v>93</v>
      </c>
      <c r="B93" s="19">
        <v>35970.001000000004</v>
      </c>
    </row>
    <row r="94" spans="1:2" x14ac:dyDescent="0.2">
      <c r="A94" s="19" t="s">
        <v>94</v>
      </c>
      <c r="B94" s="19">
        <v>35910</v>
      </c>
    </row>
    <row r="95" spans="1:2" x14ac:dyDescent="0.2">
      <c r="A95" s="19" t="s">
        <v>95</v>
      </c>
      <c r="B95" s="19">
        <v>36070</v>
      </c>
    </row>
    <row r="96" spans="1:2" x14ac:dyDescent="0.2">
      <c r="A96" s="19" t="s">
        <v>96</v>
      </c>
      <c r="B96" s="19">
        <v>34869.999000000003</v>
      </c>
    </row>
    <row r="97" spans="1:2" x14ac:dyDescent="0.2">
      <c r="A97" s="19" t="s">
        <v>97</v>
      </c>
      <c r="B97" s="19">
        <v>34180</v>
      </c>
    </row>
    <row r="98" spans="1:2" x14ac:dyDescent="0.2">
      <c r="A98" s="19" t="s">
        <v>98</v>
      </c>
      <c r="B98" s="19">
        <v>37090</v>
      </c>
    </row>
    <row r="99" spans="1:2" x14ac:dyDescent="0.2">
      <c r="A99" s="19" t="s">
        <v>99</v>
      </c>
      <c r="B99" s="19">
        <v>37959.999000000003</v>
      </c>
    </row>
    <row r="100" spans="1:2" x14ac:dyDescent="0.2">
      <c r="A100" s="19" t="s">
        <v>100</v>
      </c>
      <c r="B100" s="19">
        <v>39330.002</v>
      </c>
    </row>
    <row r="101" spans="1:2" x14ac:dyDescent="0.2">
      <c r="A101" s="19" t="s">
        <v>101</v>
      </c>
      <c r="B101" s="19">
        <v>38009.998</v>
      </c>
    </row>
    <row r="102" spans="1:2" x14ac:dyDescent="0.2">
      <c r="A102" s="19" t="s">
        <v>102</v>
      </c>
      <c r="B102" s="19">
        <v>39369.999000000003</v>
      </c>
    </row>
    <row r="103" spans="1:2" x14ac:dyDescent="0.2">
      <c r="A103" s="19" t="s">
        <v>103</v>
      </c>
      <c r="B103" s="19">
        <v>39560.000999999997</v>
      </c>
    </row>
    <row r="104" spans="1:2" x14ac:dyDescent="0.2">
      <c r="A104" s="19" t="s">
        <v>104</v>
      </c>
      <c r="B104" s="19">
        <v>39369.999000000003</v>
      </c>
    </row>
    <row r="105" spans="1:2" x14ac:dyDescent="0.2">
      <c r="A105" s="19" t="s">
        <v>105</v>
      </c>
      <c r="B105" s="19">
        <v>39669.998</v>
      </c>
    </row>
    <row r="106" spans="1:2" x14ac:dyDescent="0.2">
      <c r="A106" s="19" t="s">
        <v>106</v>
      </c>
      <c r="B106" s="19">
        <v>40959.999000000003</v>
      </c>
    </row>
    <row r="107" spans="1:2" x14ac:dyDescent="0.2">
      <c r="A107" s="19" t="s">
        <v>107</v>
      </c>
      <c r="B107" s="19">
        <v>36880.000999999997</v>
      </c>
    </row>
    <row r="108" spans="1:2" x14ac:dyDescent="0.2">
      <c r="A108" s="19" t="s">
        <v>108</v>
      </c>
      <c r="B108" s="19">
        <v>37669.998</v>
      </c>
    </row>
    <row r="109" spans="1:2" x14ac:dyDescent="0.2">
      <c r="A109" s="19" t="s">
        <v>109</v>
      </c>
      <c r="B109" s="19">
        <v>35310.000999999997</v>
      </c>
    </row>
    <row r="110" spans="1:2" x14ac:dyDescent="0.2">
      <c r="A110" s="19" t="s">
        <v>110</v>
      </c>
      <c r="B110" s="19">
        <v>34799.998999999996</v>
      </c>
    </row>
    <row r="111" spans="1:2" x14ac:dyDescent="0.2">
      <c r="A111" s="19" t="s">
        <v>111</v>
      </c>
      <c r="B111" s="19">
        <v>35209.999000000003</v>
      </c>
    </row>
    <row r="112" spans="1:2" x14ac:dyDescent="0.2">
      <c r="A112" s="19" t="s">
        <v>112</v>
      </c>
      <c r="B112" s="19">
        <v>36029.998999999996</v>
      </c>
    </row>
    <row r="113" spans="1:2" x14ac:dyDescent="0.2">
      <c r="A113" s="19" t="s">
        <v>113</v>
      </c>
      <c r="B113" s="19">
        <v>35020</v>
      </c>
    </row>
    <row r="114" spans="1:2" x14ac:dyDescent="0.2">
      <c r="A114" s="19" t="s">
        <v>114</v>
      </c>
      <c r="B114" s="19">
        <v>34200.001000000004</v>
      </c>
    </row>
    <row r="115" spans="1:2" x14ac:dyDescent="0.2">
      <c r="A115" s="19" t="s">
        <v>115</v>
      </c>
      <c r="B115" s="19">
        <v>33880.000999999997</v>
      </c>
    </row>
    <row r="116" spans="1:2" x14ac:dyDescent="0.2">
      <c r="A116" s="19" t="s">
        <v>116</v>
      </c>
      <c r="B116" s="19">
        <v>34110.000999999997</v>
      </c>
    </row>
    <row r="117" spans="1:2" x14ac:dyDescent="0.2">
      <c r="A117" s="19" t="s">
        <v>117</v>
      </c>
      <c r="B117" s="19">
        <v>31410</v>
      </c>
    </row>
    <row r="118" spans="1:2" x14ac:dyDescent="0.2">
      <c r="A118" s="19" t="s">
        <v>118</v>
      </c>
      <c r="B118" s="19">
        <v>31280.001</v>
      </c>
    </row>
    <row r="119" spans="1:2" x14ac:dyDescent="0.2">
      <c r="A119" s="19" t="s">
        <v>119</v>
      </c>
      <c r="B119" s="19">
        <v>30320</v>
      </c>
    </row>
    <row r="120" spans="1:2" x14ac:dyDescent="0.2">
      <c r="A120" s="19" t="s">
        <v>120</v>
      </c>
      <c r="B120" s="19">
        <v>29020</v>
      </c>
    </row>
    <row r="121" spans="1:2" x14ac:dyDescent="0.2">
      <c r="A121" s="19" t="s">
        <v>121</v>
      </c>
      <c r="B121" s="19">
        <v>30889.999</v>
      </c>
    </row>
    <row r="122" spans="1:2" x14ac:dyDescent="0.2">
      <c r="A122" s="19" t="s">
        <v>122</v>
      </c>
      <c r="B122" s="19">
        <v>31930</v>
      </c>
    </row>
    <row r="123" spans="1:2" x14ac:dyDescent="0.2">
      <c r="A123" s="19" t="s">
        <v>123</v>
      </c>
      <c r="B123" s="19">
        <v>31570</v>
      </c>
    </row>
    <row r="124" spans="1:2" x14ac:dyDescent="0.2">
      <c r="A124" s="19" t="s">
        <v>124</v>
      </c>
      <c r="B124" s="19">
        <v>31730</v>
      </c>
    </row>
    <row r="125" spans="1:2" x14ac:dyDescent="0.2">
      <c r="A125" s="19" t="s">
        <v>125</v>
      </c>
      <c r="B125" s="19">
        <v>32750</v>
      </c>
    </row>
    <row r="126" spans="1:2" x14ac:dyDescent="0.2">
      <c r="A126" s="19" t="s">
        <v>126</v>
      </c>
      <c r="B126" s="19">
        <v>31000</v>
      </c>
    </row>
    <row r="127" spans="1:2" x14ac:dyDescent="0.2">
      <c r="A127" s="19" t="s">
        <v>127</v>
      </c>
      <c r="B127" s="19">
        <v>32700.001</v>
      </c>
    </row>
    <row r="128" spans="1:2" x14ac:dyDescent="0.2">
      <c r="A128" s="19" t="s">
        <v>128</v>
      </c>
      <c r="B128" s="19">
        <v>34000</v>
      </c>
    </row>
    <row r="129" spans="1:2" x14ac:dyDescent="0.2">
      <c r="A129" s="19" t="s">
        <v>129</v>
      </c>
      <c r="B129" s="19">
        <v>33740.002</v>
      </c>
    </row>
    <row r="130" spans="1:2" x14ac:dyDescent="0.2">
      <c r="A130" s="19" t="s">
        <v>130</v>
      </c>
      <c r="B130" s="19">
        <v>35439.999000000003</v>
      </c>
    </row>
    <row r="131" spans="1:2" x14ac:dyDescent="0.2">
      <c r="A131" s="19" t="s">
        <v>131</v>
      </c>
      <c r="B131" s="19">
        <v>35910</v>
      </c>
    </row>
    <row r="132" spans="1:2" x14ac:dyDescent="0.2">
      <c r="A132" s="19" t="s">
        <v>132</v>
      </c>
      <c r="B132" s="19">
        <v>36009.998</v>
      </c>
    </row>
    <row r="133" spans="1:2" x14ac:dyDescent="0.2">
      <c r="A133" s="19" t="s">
        <v>133</v>
      </c>
      <c r="B133" s="19">
        <v>34669.998</v>
      </c>
    </row>
    <row r="134" spans="1:2" x14ac:dyDescent="0.2">
      <c r="A134" s="19" t="s">
        <v>134</v>
      </c>
      <c r="B134" s="19">
        <v>33990.002</v>
      </c>
    </row>
    <row r="135" spans="1:2" x14ac:dyDescent="0.2">
      <c r="A135" s="19" t="s">
        <v>135</v>
      </c>
      <c r="B135" s="19">
        <v>33580.002</v>
      </c>
    </row>
    <row r="136" spans="1:2" x14ac:dyDescent="0.2">
      <c r="A136" s="19" t="s">
        <v>136</v>
      </c>
      <c r="B136" s="19">
        <v>33880.000999999997</v>
      </c>
    </row>
    <row r="137" spans="1:2" x14ac:dyDescent="0.2">
      <c r="A137" s="19" t="s">
        <v>137</v>
      </c>
      <c r="B137" s="19">
        <v>35759.998</v>
      </c>
    </row>
    <row r="138" spans="1:2" x14ac:dyDescent="0.2">
      <c r="A138" s="19" t="s">
        <v>138</v>
      </c>
      <c r="B138" s="19">
        <v>33869.999000000003</v>
      </c>
    </row>
    <row r="139" spans="1:2" x14ac:dyDescent="0.2">
      <c r="A139" s="19" t="s">
        <v>139</v>
      </c>
      <c r="B139" s="19">
        <v>34240.002</v>
      </c>
    </row>
    <row r="140" spans="1:2" x14ac:dyDescent="0.2">
      <c r="A140" s="19" t="s">
        <v>140</v>
      </c>
      <c r="B140" s="19">
        <v>36590</v>
      </c>
    </row>
    <row r="141" spans="1:2" x14ac:dyDescent="0.2">
      <c r="A141" s="19" t="s">
        <v>141</v>
      </c>
      <c r="B141" s="19">
        <v>38959.999000000003</v>
      </c>
    </row>
    <row r="142" spans="1:2" x14ac:dyDescent="0.2">
      <c r="A142" s="19" t="s">
        <v>142</v>
      </c>
      <c r="B142" s="19">
        <v>38080.002</v>
      </c>
    </row>
    <row r="143" spans="1:2" x14ac:dyDescent="0.2">
      <c r="A143" s="19" t="s">
        <v>143</v>
      </c>
      <c r="B143" s="19">
        <v>37389.999000000003</v>
      </c>
    </row>
    <row r="144" spans="1:2" x14ac:dyDescent="0.2">
      <c r="A144" s="19" t="s">
        <v>144</v>
      </c>
      <c r="B144" s="19">
        <v>38240.002</v>
      </c>
    </row>
    <row r="145" spans="1:2" x14ac:dyDescent="0.2">
      <c r="A145" s="19" t="s">
        <v>145</v>
      </c>
      <c r="B145" s="19">
        <v>38220.001000000004</v>
      </c>
    </row>
    <row r="146" spans="1:2" x14ac:dyDescent="0.2">
      <c r="A146" s="19" t="s">
        <v>146</v>
      </c>
      <c r="B146" s="19">
        <v>39599.998</v>
      </c>
    </row>
    <row r="147" spans="1:2" x14ac:dyDescent="0.2">
      <c r="A147" s="19" t="s">
        <v>147</v>
      </c>
      <c r="B147" s="19">
        <v>39470.001000000004</v>
      </c>
    </row>
    <row r="148" spans="1:2" x14ac:dyDescent="0.2">
      <c r="A148" s="19" t="s">
        <v>148</v>
      </c>
      <c r="B148" s="19">
        <v>39369.999000000003</v>
      </c>
    </row>
    <row r="149" spans="1:2" x14ac:dyDescent="0.2">
      <c r="A149" s="19" t="s">
        <v>149</v>
      </c>
      <c r="B149" s="19">
        <v>41520</v>
      </c>
    </row>
    <row r="150" spans="1:2" x14ac:dyDescent="0.2">
      <c r="A150" s="19" t="s">
        <v>150</v>
      </c>
      <c r="B150" s="19">
        <v>39380.000999999997</v>
      </c>
    </row>
    <row r="151" spans="1:2" x14ac:dyDescent="0.2">
      <c r="A151" s="19" t="s">
        <v>151</v>
      </c>
      <c r="B151" s="19">
        <v>38580.002</v>
      </c>
    </row>
    <row r="152" spans="1:2" x14ac:dyDescent="0.2">
      <c r="A152" s="19" t="s">
        <v>152</v>
      </c>
      <c r="B152" s="19">
        <v>38580.002</v>
      </c>
    </row>
    <row r="153" spans="1:2" x14ac:dyDescent="0.2">
      <c r="A153" s="19" t="s">
        <v>153</v>
      </c>
      <c r="B153" s="19">
        <v>40400.002</v>
      </c>
    </row>
    <row r="154" spans="1:2" x14ac:dyDescent="0.2">
      <c r="A154" s="19" t="s">
        <v>154</v>
      </c>
      <c r="B154" s="19">
        <v>41680</v>
      </c>
    </row>
    <row r="155" spans="1:2" x14ac:dyDescent="0.2">
      <c r="A155" s="19" t="s">
        <v>155</v>
      </c>
      <c r="B155" s="19">
        <v>42230</v>
      </c>
    </row>
    <row r="156" spans="1:2" x14ac:dyDescent="0.2">
      <c r="A156" s="19" t="s">
        <v>156</v>
      </c>
      <c r="B156" s="19">
        <v>41990.002</v>
      </c>
    </row>
    <row r="157" spans="1:2" x14ac:dyDescent="0.2">
      <c r="A157" s="19" t="s">
        <v>157</v>
      </c>
      <c r="B157" s="19">
        <v>41959.999000000003</v>
      </c>
    </row>
    <row r="158" spans="1:2" x14ac:dyDescent="0.2">
      <c r="A158" s="19" t="s">
        <v>158</v>
      </c>
      <c r="B158" s="19">
        <v>42209.999000000003</v>
      </c>
    </row>
    <row r="159" spans="1:2" x14ac:dyDescent="0.2">
      <c r="A159" s="19" t="s">
        <v>159</v>
      </c>
      <c r="B159" s="19">
        <v>41529.998999999996</v>
      </c>
    </row>
    <row r="160" spans="1:2" x14ac:dyDescent="0.2">
      <c r="A160" s="19" t="s">
        <v>160</v>
      </c>
      <c r="B160" s="19">
        <v>42570</v>
      </c>
    </row>
    <row r="161" spans="1:2" x14ac:dyDescent="0.2">
      <c r="A161" s="19" t="s">
        <v>161</v>
      </c>
      <c r="B161" s="19">
        <v>42750</v>
      </c>
    </row>
    <row r="162" spans="1:2" x14ac:dyDescent="0.2">
      <c r="A162" s="19" t="s">
        <v>162</v>
      </c>
      <c r="B162" s="19">
        <v>42959.999000000003</v>
      </c>
    </row>
    <row r="163" spans="1:2" x14ac:dyDescent="0.2">
      <c r="A163" s="19" t="s">
        <v>163</v>
      </c>
      <c r="B163" s="19">
        <v>41320</v>
      </c>
    </row>
    <row r="164" spans="1:2" x14ac:dyDescent="0.2">
      <c r="A164" s="19" t="s">
        <v>164</v>
      </c>
      <c r="B164" s="19">
        <v>40880.000999999997</v>
      </c>
    </row>
    <row r="165" spans="1:2" x14ac:dyDescent="0.2">
      <c r="A165" s="19" t="s">
        <v>165</v>
      </c>
      <c r="B165" s="19">
        <v>41580.002</v>
      </c>
    </row>
    <row r="166" spans="1:2" x14ac:dyDescent="0.2">
      <c r="A166" s="19" t="s">
        <v>166</v>
      </c>
      <c r="B166" s="19">
        <v>41060.000999999997</v>
      </c>
    </row>
    <row r="167" spans="1:2" x14ac:dyDescent="0.2">
      <c r="A167" s="19" t="s">
        <v>167</v>
      </c>
      <c r="B167" s="19">
        <v>39990.002</v>
      </c>
    </row>
    <row r="168" spans="1:2" x14ac:dyDescent="0.2">
      <c r="A168" s="19" t="s">
        <v>168</v>
      </c>
      <c r="B168" s="19">
        <v>37930</v>
      </c>
    </row>
    <row r="169" spans="1:2" x14ac:dyDescent="0.2">
      <c r="A169" s="19" t="s">
        <v>169</v>
      </c>
      <c r="B169" s="19">
        <v>37830.002</v>
      </c>
    </row>
    <row r="170" spans="1:2" x14ac:dyDescent="0.2">
      <c r="A170" s="19" t="s">
        <v>170</v>
      </c>
      <c r="B170" s="19">
        <v>37650.002</v>
      </c>
    </row>
    <row r="171" spans="1:2" x14ac:dyDescent="0.2">
      <c r="A171" s="19" t="s">
        <v>171</v>
      </c>
      <c r="B171" s="19">
        <v>36029.998999999996</v>
      </c>
    </row>
    <row r="172" spans="1:2" x14ac:dyDescent="0.2">
      <c r="A172" s="19" t="s">
        <v>172</v>
      </c>
      <c r="B172" s="19">
        <v>36250</v>
      </c>
    </row>
    <row r="173" spans="1:2" x14ac:dyDescent="0.2">
      <c r="A173" s="19" t="s">
        <v>173</v>
      </c>
      <c r="B173" s="19">
        <v>36830.002</v>
      </c>
    </row>
    <row r="174" spans="1:2" x14ac:dyDescent="0.2">
      <c r="A174" s="19" t="s">
        <v>174</v>
      </c>
      <c r="B174" s="19">
        <v>35410</v>
      </c>
    </row>
    <row r="175" spans="1:2" x14ac:dyDescent="0.2">
      <c r="A175" s="19" t="s">
        <v>175</v>
      </c>
      <c r="B175" s="19">
        <v>35540.000999999997</v>
      </c>
    </row>
    <row r="176" spans="1:2" x14ac:dyDescent="0.2">
      <c r="A176" s="19" t="s">
        <v>176</v>
      </c>
      <c r="B176" s="19">
        <v>35610.000999999997</v>
      </c>
    </row>
    <row r="177" spans="1:2" x14ac:dyDescent="0.2">
      <c r="A177" s="19" t="s">
        <v>177</v>
      </c>
      <c r="B177" s="19">
        <v>35369.999000000003</v>
      </c>
    </row>
    <row r="178" spans="1:2" x14ac:dyDescent="0.2">
      <c r="A178" s="19" t="s">
        <v>178</v>
      </c>
      <c r="B178" s="19">
        <v>36130.000999999997</v>
      </c>
    </row>
    <row r="179" spans="1:2" x14ac:dyDescent="0.2">
      <c r="A179" s="19" t="s">
        <v>179</v>
      </c>
      <c r="B179" s="19">
        <v>35990.002</v>
      </c>
    </row>
    <row r="180" spans="1:2" x14ac:dyDescent="0.2">
      <c r="A180" s="19" t="s">
        <v>180</v>
      </c>
      <c r="B180" s="19">
        <v>36619.999000000003</v>
      </c>
    </row>
    <row r="181" spans="1:2" x14ac:dyDescent="0.2">
      <c r="A181" s="19" t="s">
        <v>181</v>
      </c>
      <c r="B181" s="19">
        <v>36549.998999999996</v>
      </c>
    </row>
    <row r="182" spans="1:2" x14ac:dyDescent="0.2">
      <c r="A182" s="19" t="s">
        <v>182</v>
      </c>
      <c r="B182" s="19">
        <v>35320</v>
      </c>
    </row>
    <row r="183" spans="1:2" x14ac:dyDescent="0.2">
      <c r="A183" s="19" t="s">
        <v>183</v>
      </c>
      <c r="B183" s="19">
        <v>36230</v>
      </c>
    </row>
    <row r="184" spans="1:2" x14ac:dyDescent="0.2">
      <c r="A184" s="19" t="s">
        <v>184</v>
      </c>
      <c r="B184" s="19">
        <v>33340</v>
      </c>
    </row>
    <row r="185" spans="1:2" x14ac:dyDescent="0.2">
      <c r="A185" s="19" t="s">
        <v>185</v>
      </c>
      <c r="B185" s="19">
        <v>33330.002</v>
      </c>
    </row>
    <row r="186" spans="1:2" x14ac:dyDescent="0.2">
      <c r="A186" s="19" t="s">
        <v>186</v>
      </c>
      <c r="B186" s="19">
        <v>32250</v>
      </c>
    </row>
    <row r="187" spans="1:2" x14ac:dyDescent="0.2">
      <c r="A187" s="19" t="s">
        <v>187</v>
      </c>
      <c r="B187" s="19">
        <v>32439.999</v>
      </c>
    </row>
    <row r="188" spans="1:2" x14ac:dyDescent="0.2">
      <c r="A188" s="19" t="s">
        <v>188</v>
      </c>
      <c r="B188" s="19">
        <v>33900.002</v>
      </c>
    </row>
    <row r="189" spans="1:2" x14ac:dyDescent="0.2">
      <c r="A189" s="19" t="s">
        <v>189</v>
      </c>
      <c r="B189" s="19">
        <v>32889.999000000003</v>
      </c>
    </row>
    <row r="190" spans="1:2" x14ac:dyDescent="0.2">
      <c r="A190" s="19" t="s">
        <v>190</v>
      </c>
      <c r="B190" s="19">
        <v>33320</v>
      </c>
    </row>
    <row r="191" spans="1:2" x14ac:dyDescent="0.2">
      <c r="A191" s="19" t="s">
        <v>191</v>
      </c>
      <c r="B191" s="19">
        <v>33900.002</v>
      </c>
    </row>
    <row r="192" spans="1:2" x14ac:dyDescent="0.2">
      <c r="A192" s="19" t="s">
        <v>192</v>
      </c>
      <c r="B192" s="19">
        <v>35720.001000000004</v>
      </c>
    </row>
    <row r="193" spans="1:2" x14ac:dyDescent="0.2">
      <c r="A193" s="19" t="s">
        <v>193</v>
      </c>
      <c r="B193" s="19">
        <v>36169.998</v>
      </c>
    </row>
    <row r="194" spans="1:2" x14ac:dyDescent="0.2">
      <c r="A194" s="19" t="s">
        <v>194</v>
      </c>
      <c r="B194" s="19">
        <v>38279.998999999996</v>
      </c>
    </row>
    <row r="195" spans="1:2" x14ac:dyDescent="0.2">
      <c r="A195" s="19" t="s">
        <v>195</v>
      </c>
      <c r="B195" s="19">
        <v>38009.998</v>
      </c>
    </row>
    <row r="196" spans="1:2" x14ac:dyDescent="0.2">
      <c r="A196" s="19" t="s">
        <v>196</v>
      </c>
      <c r="B196" s="19">
        <v>39820</v>
      </c>
    </row>
    <row r="197" spans="1:2" x14ac:dyDescent="0.2">
      <c r="A197" s="19" t="s">
        <v>197</v>
      </c>
      <c r="B197" s="19">
        <v>39759.998</v>
      </c>
    </row>
    <row r="198" spans="1:2" x14ac:dyDescent="0.2">
      <c r="A198" s="19" t="s">
        <v>198</v>
      </c>
      <c r="B198" s="19">
        <v>39150.002</v>
      </c>
    </row>
    <row r="199" spans="1:2" x14ac:dyDescent="0.2">
      <c r="A199" s="19" t="s">
        <v>199</v>
      </c>
      <c r="B199" s="19">
        <v>40400.002</v>
      </c>
    </row>
    <row r="200" spans="1:2" x14ac:dyDescent="0.2">
      <c r="A200" s="19" t="s">
        <v>200</v>
      </c>
      <c r="B200" s="19">
        <v>41400.002</v>
      </c>
    </row>
    <row r="201" spans="1:2" x14ac:dyDescent="0.2">
      <c r="A201" s="19" t="s">
        <v>201</v>
      </c>
      <c r="B201" s="19">
        <v>42770</v>
      </c>
    </row>
    <row r="202" spans="1:2" x14ac:dyDescent="0.2">
      <c r="A202" s="19" t="s">
        <v>202</v>
      </c>
      <c r="B202" s="19">
        <v>43029.998999999996</v>
      </c>
    </row>
    <row r="203" spans="1:2" x14ac:dyDescent="0.2">
      <c r="A203" s="19" t="s">
        <v>203</v>
      </c>
      <c r="B203" s="19">
        <v>42750</v>
      </c>
    </row>
    <row r="204" spans="1:2" x14ac:dyDescent="0.2">
      <c r="A204" s="19" t="s">
        <v>204</v>
      </c>
      <c r="B204" s="19">
        <v>42099.998</v>
      </c>
    </row>
    <row r="205" spans="1:2" x14ac:dyDescent="0.2">
      <c r="A205" s="19" t="s">
        <v>205</v>
      </c>
      <c r="B205" s="19">
        <v>42110.000999999997</v>
      </c>
    </row>
    <row r="206" spans="1:2" x14ac:dyDescent="0.2">
      <c r="A206" s="19" t="s">
        <v>206</v>
      </c>
      <c r="B206" s="19">
        <v>42060.000999999997</v>
      </c>
    </row>
    <row r="207" spans="1:2" x14ac:dyDescent="0.2">
      <c r="A207" s="19" t="s">
        <v>207</v>
      </c>
      <c r="B207" s="19">
        <v>41900.002</v>
      </c>
    </row>
    <row r="208" spans="1:2" x14ac:dyDescent="0.2">
      <c r="A208" s="19" t="s">
        <v>208</v>
      </c>
      <c r="B208" s="19">
        <v>42560.000999999997</v>
      </c>
    </row>
    <row r="209" spans="1:2" x14ac:dyDescent="0.2">
      <c r="A209" s="19" t="s">
        <v>209</v>
      </c>
      <c r="B209" s="19">
        <v>43330.002</v>
      </c>
    </row>
    <row r="210" spans="1:2" x14ac:dyDescent="0.2">
      <c r="A210" s="19" t="s">
        <v>210</v>
      </c>
      <c r="B210" s="19">
        <v>42130.000999999997</v>
      </c>
    </row>
    <row r="211" spans="1:2" x14ac:dyDescent="0.2">
      <c r="A211" s="19" t="s">
        <v>211</v>
      </c>
      <c r="B211" s="19">
        <v>40259.998</v>
      </c>
    </row>
    <row r="212" spans="1:2" x14ac:dyDescent="0.2">
      <c r="A212" s="19" t="s">
        <v>212</v>
      </c>
      <c r="B212" s="19">
        <v>42750</v>
      </c>
    </row>
    <row r="213" spans="1:2" x14ac:dyDescent="0.2">
      <c r="A213" s="19" t="s">
        <v>213</v>
      </c>
      <c r="B213" s="19">
        <v>41270</v>
      </c>
    </row>
    <row r="214" spans="1:2" x14ac:dyDescent="0.2">
      <c r="A214" s="19" t="s">
        <v>214</v>
      </c>
      <c r="B214" s="19">
        <v>42939.999000000003</v>
      </c>
    </row>
    <row r="215" spans="1:2" x14ac:dyDescent="0.2">
      <c r="A215" s="19" t="s">
        <v>215</v>
      </c>
      <c r="B215" s="19">
        <v>43380.000999999997</v>
      </c>
    </row>
    <row r="216" spans="1:2" x14ac:dyDescent="0.2">
      <c r="A216" s="19" t="s">
        <v>216</v>
      </c>
      <c r="B216" s="19">
        <v>44509.998</v>
      </c>
    </row>
    <row r="217" spans="1:2" x14ac:dyDescent="0.2">
      <c r="A217" s="19" t="s">
        <v>217</v>
      </c>
      <c r="B217" s="19">
        <v>45410</v>
      </c>
    </row>
    <row r="218" spans="1:2" x14ac:dyDescent="0.2">
      <c r="A218" s="19" t="s">
        <v>218</v>
      </c>
      <c r="B218" s="19">
        <v>46310.000999999997</v>
      </c>
    </row>
    <row r="219" spans="1:2" x14ac:dyDescent="0.2">
      <c r="A219" s="19" t="s">
        <v>219</v>
      </c>
      <c r="B219" s="19">
        <v>46060.000999999997</v>
      </c>
    </row>
    <row r="220" spans="1:2" x14ac:dyDescent="0.2">
      <c r="A220" s="19" t="s">
        <v>220</v>
      </c>
      <c r="B220" s="19">
        <v>46619.999000000003</v>
      </c>
    </row>
    <row r="221" spans="1:2" x14ac:dyDescent="0.2">
      <c r="A221" s="19" t="s">
        <v>221</v>
      </c>
      <c r="B221" s="19">
        <v>45639.999000000003</v>
      </c>
    </row>
    <row r="222" spans="1:2" x14ac:dyDescent="0.2">
      <c r="A222" s="19" t="s">
        <v>222</v>
      </c>
      <c r="B222" s="19">
        <v>44730</v>
      </c>
    </row>
    <row r="223" spans="1:2" x14ac:dyDescent="0.2">
      <c r="A223" s="19" t="s">
        <v>223</v>
      </c>
      <c r="B223" s="19">
        <v>44820</v>
      </c>
    </row>
    <row r="224" spans="1:2" x14ac:dyDescent="0.2">
      <c r="A224" s="19" t="s">
        <v>224</v>
      </c>
      <c r="B224" s="19">
        <v>44000</v>
      </c>
    </row>
    <row r="225" spans="1:2" x14ac:dyDescent="0.2">
      <c r="A225" s="19" t="s">
        <v>225</v>
      </c>
      <c r="B225" s="19">
        <v>43939.999000000003</v>
      </c>
    </row>
    <row r="226" spans="1:2" x14ac:dyDescent="0.2">
      <c r="A226" s="19" t="s">
        <v>226</v>
      </c>
      <c r="B226" s="19">
        <v>43290.000999999997</v>
      </c>
    </row>
    <row r="227" spans="1:2" x14ac:dyDescent="0.2">
      <c r="A227" s="19" t="s">
        <v>227</v>
      </c>
      <c r="B227" s="19">
        <v>43320</v>
      </c>
    </row>
    <row r="228" spans="1:2" x14ac:dyDescent="0.2">
      <c r="A228" s="19" t="s">
        <v>228</v>
      </c>
      <c r="B228" s="19">
        <v>42610.000999999997</v>
      </c>
    </row>
    <row r="229" spans="1:2" x14ac:dyDescent="0.2">
      <c r="A229" s="19" t="s">
        <v>229</v>
      </c>
      <c r="B229" s="19">
        <v>40689.999000000003</v>
      </c>
    </row>
    <row r="230" spans="1:2" x14ac:dyDescent="0.2">
      <c r="A230" s="19" t="s">
        <v>230</v>
      </c>
      <c r="B230" s="19">
        <v>40490.002</v>
      </c>
    </row>
    <row r="231" spans="1:2" x14ac:dyDescent="0.2">
      <c r="A231" s="19" t="s">
        <v>231</v>
      </c>
      <c r="B231" s="19">
        <v>40340</v>
      </c>
    </row>
    <row r="232" spans="1:2" x14ac:dyDescent="0.2">
      <c r="A232" s="19" t="s">
        <v>232</v>
      </c>
      <c r="B232" s="19">
        <v>39470.001000000004</v>
      </c>
    </row>
    <row r="233" spans="1:2" x14ac:dyDescent="0.2">
      <c r="A233" s="19" t="s">
        <v>233</v>
      </c>
      <c r="B233" s="19">
        <v>39990.002</v>
      </c>
    </row>
    <row r="234" spans="1:2" x14ac:dyDescent="0.2">
      <c r="A234" s="19" t="s">
        <v>234</v>
      </c>
      <c r="B234" s="19">
        <v>38939.999000000003</v>
      </c>
    </row>
    <row r="235" spans="1:2" x14ac:dyDescent="0.2">
      <c r="A235" s="19" t="s">
        <v>235</v>
      </c>
      <c r="B235" s="19">
        <v>37840</v>
      </c>
    </row>
    <row r="236" spans="1:2" x14ac:dyDescent="0.2">
      <c r="A236" s="19" t="s">
        <v>236</v>
      </c>
      <c r="B236" s="19">
        <v>37959.999000000003</v>
      </c>
    </row>
    <row r="237" spans="1:2" x14ac:dyDescent="0.2">
      <c r="A237" s="19" t="s">
        <v>237</v>
      </c>
      <c r="B237" s="19">
        <v>36380.000999999997</v>
      </c>
    </row>
    <row r="238" spans="1:2" x14ac:dyDescent="0.2">
      <c r="A238" s="19" t="s">
        <v>238</v>
      </c>
      <c r="B238" s="19">
        <v>37660</v>
      </c>
    </row>
    <row r="239" spans="1:2" x14ac:dyDescent="0.2">
      <c r="A239" s="19" t="s">
        <v>239</v>
      </c>
      <c r="B239" s="19">
        <v>38430</v>
      </c>
    </row>
    <row r="240" spans="1:2" x14ac:dyDescent="0.2">
      <c r="A240" s="19" t="s">
        <v>240</v>
      </c>
      <c r="B240" s="19">
        <v>35290.000999999997</v>
      </c>
    </row>
    <row r="241" spans="1:2" x14ac:dyDescent="0.2">
      <c r="A241" s="19" t="s">
        <v>241</v>
      </c>
      <c r="B241" s="19">
        <v>34939.999000000003</v>
      </c>
    </row>
    <row r="242" spans="1:2" x14ac:dyDescent="0.2">
      <c r="A242" s="19" t="s">
        <v>242</v>
      </c>
      <c r="B242" s="19">
        <v>34150.002</v>
      </c>
    </row>
    <row r="243" spans="1:2" x14ac:dyDescent="0.2">
      <c r="A243" s="19" t="s">
        <v>243</v>
      </c>
      <c r="B243" s="19">
        <v>34250</v>
      </c>
    </row>
    <row r="244" spans="1:2" x14ac:dyDescent="0.2">
      <c r="A244" s="19" t="s">
        <v>244</v>
      </c>
      <c r="B244" s="19">
        <v>34189.999000000003</v>
      </c>
    </row>
    <row r="245" spans="1:2" x14ac:dyDescent="0.2">
      <c r="A245" s="19" t="s">
        <v>245</v>
      </c>
      <c r="B245" s="19">
        <v>35680</v>
      </c>
    </row>
    <row r="246" spans="1:2" x14ac:dyDescent="0.2">
      <c r="A246" s="19" t="s">
        <v>246</v>
      </c>
      <c r="B246" s="19">
        <v>37040.000999999997</v>
      </c>
    </row>
    <row r="247" spans="1:2" x14ac:dyDescent="0.2">
      <c r="A247" s="19" t="s">
        <v>247</v>
      </c>
      <c r="B247" s="19">
        <v>36070</v>
      </c>
    </row>
    <row r="248" spans="1:2" x14ac:dyDescent="0.2">
      <c r="A248" s="19" t="s">
        <v>248</v>
      </c>
      <c r="B248" s="19">
        <v>38590</v>
      </c>
    </row>
    <row r="249" spans="1:2" x14ac:dyDescent="0.2">
      <c r="A249" s="19" t="s">
        <v>249</v>
      </c>
      <c r="B249" s="19">
        <v>40110.000999999997</v>
      </c>
    </row>
    <row r="250" spans="1:2" x14ac:dyDescent="0.2">
      <c r="A250" s="19" t="s">
        <v>250</v>
      </c>
      <c r="B250" s="19">
        <v>39599.998</v>
      </c>
    </row>
    <row r="251" spans="1:2" x14ac:dyDescent="0.2">
      <c r="A251" s="19" t="s">
        <v>251</v>
      </c>
      <c r="B251" s="19">
        <v>39590</v>
      </c>
    </row>
    <row r="252" spans="1:2" x14ac:dyDescent="0.2">
      <c r="A252" s="19" t="s">
        <v>252</v>
      </c>
      <c r="B252" s="19">
        <v>39419.998</v>
      </c>
    </row>
    <row r="253" spans="1:2" x14ac:dyDescent="0.2">
      <c r="A253" s="19" t="s">
        <v>253</v>
      </c>
      <c r="B253" s="19">
        <v>40410</v>
      </c>
    </row>
    <row r="254" spans="1:2" x14ac:dyDescent="0.2">
      <c r="A254" s="19" t="s">
        <v>254</v>
      </c>
      <c r="B254" s="19">
        <v>41349.998</v>
      </c>
    </row>
    <row r="255" spans="1:2" x14ac:dyDescent="0.2">
      <c r="A255" s="19" t="s">
        <v>255</v>
      </c>
      <c r="B255" s="19">
        <v>42900.002</v>
      </c>
    </row>
    <row r="256" spans="1:2" x14ac:dyDescent="0.2">
      <c r="A256" s="19" t="s">
        <v>256</v>
      </c>
      <c r="B256" s="19">
        <v>43480</v>
      </c>
    </row>
    <row r="257" spans="1:2" x14ac:dyDescent="0.2">
      <c r="A257" s="19" t="s">
        <v>257</v>
      </c>
      <c r="B257" s="19">
        <v>44509.998</v>
      </c>
    </row>
    <row r="258" spans="1:2" x14ac:dyDescent="0.2">
      <c r="A258" s="19" t="s">
        <v>258</v>
      </c>
      <c r="B258" s="19">
        <v>44400.002</v>
      </c>
    </row>
    <row r="259" spans="1:2" x14ac:dyDescent="0.2">
      <c r="A259" s="19" t="s">
        <v>259</v>
      </c>
      <c r="B259" s="19">
        <v>43060.000999999997</v>
      </c>
    </row>
    <row r="260" spans="1:2" x14ac:dyDescent="0.2">
      <c r="A260" s="19" t="s">
        <v>260</v>
      </c>
      <c r="B260" s="19">
        <v>43369.999000000003</v>
      </c>
    </row>
    <row r="261" spans="1:2" x14ac:dyDescent="0.2">
      <c r="A261" s="19" t="s">
        <v>261</v>
      </c>
      <c r="B261" s="19">
        <v>44669.998</v>
      </c>
    </row>
    <row r="262" spans="1:2" x14ac:dyDescent="0.2">
      <c r="A262" s="19" t="s">
        <v>266</v>
      </c>
      <c r="B262" s="19">
        <v>40299.30769482976</v>
      </c>
    </row>
    <row r="263" spans="1:2" x14ac:dyDescent="0.2">
      <c r="A263" s="19" t="s">
        <v>267</v>
      </c>
      <c r="B263" s="19">
        <v>40978.211333626561</v>
      </c>
    </row>
    <row r="264" spans="1:2" x14ac:dyDescent="0.2">
      <c r="A264" s="19" t="s">
        <v>268</v>
      </c>
      <c r="B264" s="19">
        <v>41664.285302484328</v>
      </c>
    </row>
    <row r="265" spans="1:2" x14ac:dyDescent="0.2">
      <c r="A265" s="19" t="s">
        <v>269</v>
      </c>
      <c r="B265" s="19">
        <v>42351.02095770817</v>
      </c>
    </row>
    <row r="266" spans="1:2" x14ac:dyDescent="0.2">
      <c r="A266" s="19" t="s">
        <v>270</v>
      </c>
      <c r="B266" s="19">
        <v>43031.902973916694</v>
      </c>
    </row>
    <row r="267" spans="1:2" x14ac:dyDescent="0.2">
      <c r="A267" s="19" t="s">
        <v>271</v>
      </c>
      <c r="B267" s="19">
        <v>43700.475135576467</v>
      </c>
    </row>
    <row r="268" spans="1:2" x14ac:dyDescent="0.2">
      <c r="A268" s="19" t="s">
        <v>272</v>
      </c>
      <c r="B268" s="19">
        <v>44350.405531647222</v>
      </c>
    </row>
    <row r="269" spans="1:2" x14ac:dyDescent="0.2">
      <c r="A269" s="19" t="s">
        <v>273</v>
      </c>
      <c r="B269" s="19">
        <v>44975.550495004558</v>
      </c>
    </row>
    <row r="270" spans="1:2" x14ac:dyDescent="0.2">
      <c r="A270" s="19" t="s">
        <v>274</v>
      </c>
      <c r="B270" s="19">
        <v>45570.016640981732</v>
      </c>
    </row>
    <row r="271" spans="1:2" x14ac:dyDescent="0.2">
      <c r="A271" s="19" t="s">
        <v>275</v>
      </c>
      <c r="B271" s="19">
        <v>46128.220378568025</v>
      </c>
    </row>
    <row r="272" spans="1:2" x14ac:dyDescent="0.2">
      <c r="A272" s="19" t="s">
        <v>276</v>
      </c>
      <c r="B272" s="19">
        <v>46644.944293321074</v>
      </c>
    </row>
    <row r="273" spans="1:2" x14ac:dyDescent="0.2">
      <c r="A273" s="19" t="s">
        <v>277</v>
      </c>
      <c r="B273" s="19">
        <v>47115.389832640743</v>
      </c>
    </row>
    <row r="274" spans="1:2" x14ac:dyDescent="0.2">
      <c r="A274" s="19" t="s">
        <v>278</v>
      </c>
      <c r="B274" s="19">
        <v>47535.225761390269</v>
      </c>
    </row>
    <row r="275" spans="1:2" x14ac:dyDescent="0.2">
      <c r="A275" s="19" t="s">
        <v>279</v>
      </c>
      <c r="B275" s="19">
        <v>47900.631898561602</v>
      </c>
    </row>
    <row r="276" spans="1:2" x14ac:dyDescent="0.2">
      <c r="A276" s="19" t="s">
        <v>280</v>
      </c>
      <c r="B276" s="19">
        <v>48208.337693333437</v>
      </c>
    </row>
    <row r="277" spans="1:2" x14ac:dyDescent="0.2">
      <c r="A277" s="19" t="s">
        <v>281</v>
      </c>
      <c r="B277" s="19">
        <v>48455.655250982425</v>
      </c>
    </row>
    <row r="278" spans="1:2" x14ac:dyDescent="0.2">
      <c r="A278" s="19" t="s">
        <v>282</v>
      </c>
      <c r="B278" s="19">
        <v>48640.506475152702</v>
      </c>
    </row>
    <row r="279" spans="1:2" x14ac:dyDescent="0.2">
      <c r="A279" s="19" t="s">
        <v>283</v>
      </c>
      <c r="B279" s="19">
        <v>48761.444052402352</v>
      </c>
    </row>
    <row r="280" spans="1:2" x14ac:dyDescent="0.2">
      <c r="A280" s="19" t="s">
        <v>284</v>
      </c>
      <c r="B280" s="19">
        <v>48817.666067125407</v>
      </c>
    </row>
    <row r="281" spans="1:2" x14ac:dyDescent="0.2">
      <c r="A281" s="19" t="s">
        <v>285</v>
      </c>
      <c r="B281" s="19">
        <v>48809.024099268383</v>
      </c>
    </row>
    <row r="282" spans="1:2" x14ac:dyDescent="0.2">
      <c r="A282" s="19" t="s">
        <v>286</v>
      </c>
      <c r="B282" s="19">
        <v>48736.024723070921</v>
      </c>
    </row>
    <row r="283" spans="1:2" x14ac:dyDescent="0.2">
      <c r="A283" s="19" t="s">
        <v>287</v>
      </c>
      <c r="B283" s="19">
        <v>48599.824391696355</v>
      </c>
    </row>
    <row r="284" spans="1:2" x14ac:dyDescent="0.2">
      <c r="A284" s="19" t="s">
        <v>288</v>
      </c>
      <c r="B284" s="19">
        <v>48402.217759406929</v>
      </c>
    </row>
    <row r="285" spans="1:2" x14ac:dyDescent="0.2">
      <c r="A285" s="19" t="s">
        <v>289</v>
      </c>
      <c r="B285" s="19">
        <v>48145.61955920601</v>
      </c>
    </row>
    <row r="286" spans="1:2" x14ac:dyDescent="0.2">
      <c r="A286" s="19" t="s">
        <v>290</v>
      </c>
      <c r="B286" s="19">
        <v>47833.040218946197</v>
      </c>
    </row>
    <row r="287" spans="1:2" x14ac:dyDescent="0.2">
      <c r="A287" s="19" t="s">
        <v>291</v>
      </c>
      <c r="B287" s="19">
        <v>47468.055462131189</v>
      </c>
    </row>
    <row r="288" spans="1:2" x14ac:dyDescent="0.2">
      <c r="A288" s="19" t="s">
        <v>292</v>
      </c>
      <c r="B288" s="19">
        <v>47054.770200381194</v>
      </c>
    </row>
    <row r="289" spans="1:2" x14ac:dyDescent="0.2">
      <c r="A289" s="19" t="s">
        <v>293</v>
      </c>
      <c r="B289" s="19">
        <v>46597.777082174878</v>
      </c>
    </row>
    <row r="290" spans="1:2" x14ac:dyDescent="0.2">
      <c r="A290" s="19" t="s">
        <v>294</v>
      </c>
      <c r="B290" s="19">
        <v>46102.110116440934</v>
      </c>
    </row>
    <row r="291" spans="1:2" x14ac:dyDescent="0.2">
      <c r="A291" s="19" t="s">
        <v>295</v>
      </c>
      <c r="B291" s="19">
        <v>45573.193839306929</v>
      </c>
    </row>
    <row r="292" spans="1:2" x14ac:dyDescent="0.2">
      <c r="A292" s="19" t="s">
        <v>296</v>
      </c>
      <c r="B292" s="19">
        <v>45016.788537317749</v>
      </c>
    </row>
    <row r="293" spans="1:2" x14ac:dyDescent="0.2">
      <c r="A293" s="19" t="s">
        <v>297</v>
      </c>
      <c r="B293" s="19">
        <v>44438.932080257662</v>
      </c>
    </row>
    <row r="294" spans="1:2" x14ac:dyDescent="0.2">
      <c r="A294" s="19" t="s">
        <v>298</v>
      </c>
      <c r="B294" s="19">
        <v>43845.878950946244</v>
      </c>
    </row>
    <row r="295" spans="1:2" x14ac:dyDescent="0.2">
      <c r="A295" s="19" t="s">
        <v>299</v>
      </c>
      <c r="B295" s="19">
        <v>43244.037087683413</v>
      </c>
    </row>
    <row r="296" spans="1:2" x14ac:dyDescent="0.2">
      <c r="A296" s="19" t="s">
        <v>300</v>
      </c>
      <c r="B296" s="19">
        <v>42639.903177106033</v>
      </c>
    </row>
    <row r="297" spans="1:2" x14ac:dyDescent="0.2">
      <c r="A297" s="19" t="s">
        <v>301</v>
      </c>
      <c r="B297" s="19">
        <v>42039.997050866899</v>
      </c>
    </row>
    <row r="298" spans="1:2" x14ac:dyDescent="0.2">
      <c r="A298" s="19" t="s">
        <v>302</v>
      </c>
      <c r="B298" s="19">
        <v>41450.795848596099</v>
      </c>
    </row>
    <row r="299" spans="1:2" x14ac:dyDescent="0.2">
      <c r="A299" s="19" t="s">
        <v>303</v>
      </c>
      <c r="B299" s="19">
        <v>40878.66861196512</v>
      </c>
    </row>
    <row r="300" spans="1:2" x14ac:dyDescent="0.2">
      <c r="A300" s="19" t="s">
        <v>304</v>
      </c>
      <c r="B300" s="19">
        <v>40329.811970320268</v>
      </c>
    </row>
    <row r="301" spans="1:2" x14ac:dyDescent="0.2">
      <c r="A301" s="19" t="s">
        <v>305</v>
      </c>
      <c r="B301" s="19">
        <v>39810.187567330016</v>
      </c>
    </row>
    <row r="302" spans="1:2" x14ac:dyDescent="0.2">
      <c r="A302" s="19" t="s">
        <v>306</v>
      </c>
      <c r="B302" s="19">
        <v>39325.461860509713</v>
      </c>
    </row>
    <row r="303" spans="1:2" x14ac:dyDescent="0.2">
      <c r="A303" s="19" t="s">
        <v>307</v>
      </c>
      <c r="B303" s="19">
        <v>38880.94890152599</v>
      </c>
    </row>
    <row r="304" spans="1:2" x14ac:dyDescent="0.2">
      <c r="A304" s="19" t="s">
        <v>308</v>
      </c>
      <c r="B304" s="19">
        <v>38481.556675083593</v>
      </c>
    </row>
    <row r="305" spans="1:2" x14ac:dyDescent="0.2">
      <c r="A305" s="19" t="s">
        <v>309</v>
      </c>
      <c r="B305" s="19">
        <v>38131.737538262496</v>
      </c>
    </row>
    <row r="306" spans="1:2" x14ac:dyDescent="0.2">
      <c r="A306" s="19" t="s">
        <v>310</v>
      </c>
      <c r="B306" s="19">
        <v>37835.443260767279</v>
      </c>
    </row>
    <row r="307" spans="1:2" x14ac:dyDescent="0.2">
      <c r="A307" s="19" t="s">
        <v>311</v>
      </c>
      <c r="B307" s="19">
        <v>37596.085120090887</v>
      </c>
    </row>
    <row r="308" spans="1:2" x14ac:dyDescent="0.2">
      <c r="A308" s="19" t="s">
        <v>312</v>
      </c>
      <c r="B308" s="19">
        <v>37416.499454550409</v>
      </c>
    </row>
    <row r="309" spans="1:2" x14ac:dyDescent="0.2">
      <c r="A309" s="19" t="s">
        <v>313</v>
      </c>
      <c r="B309" s="19">
        <v>37298.919022038986</v>
      </c>
    </row>
    <row r="310" spans="1:2" x14ac:dyDescent="0.2">
      <c r="A310" s="19" t="s">
        <v>314</v>
      </c>
      <c r="B310" s="19">
        <v>37244.950453712532</v>
      </c>
    </row>
    <row r="311" spans="1:2" x14ac:dyDescent="0.2">
      <c r="A311" s="19" t="s">
        <v>315</v>
      </c>
      <c r="B311" s="19">
        <v>37255.558030282831</v>
      </c>
    </row>
    <row r="312" spans="1:2" x14ac:dyDescent="0.2">
      <c r="A312" s="19" t="s">
        <v>316</v>
      </c>
      <c r="B312" s="19">
        <v>37331.053944743675</v>
      </c>
    </row>
    <row r="313" spans="1:2" x14ac:dyDescent="0.2">
      <c r="A313" s="19" t="s">
        <v>317</v>
      </c>
      <c r="B313" s="19">
        <v>37471.095149856606</v>
      </c>
    </row>
    <row r="314" spans="1:2" x14ac:dyDescent="0.2">
      <c r="A314" s="19" t="s">
        <v>318</v>
      </c>
      <c r="B314" s="19">
        <v>37674.686822230302</v>
      </c>
    </row>
    <row r="315" spans="1:2" x14ac:dyDescent="0.2">
      <c r="A315" s="19" t="s">
        <v>319</v>
      </c>
      <c r="B315" s="19">
        <v>37940.192408013369</v>
      </c>
    </row>
    <row r="316" spans="1:2" x14ac:dyDescent="0.2">
      <c r="A316" s="19" t="s">
        <v>320</v>
      </c>
      <c r="B316" s="19">
        <v>38265.350148759571</v>
      </c>
    </row>
    <row r="317" spans="1:2" x14ac:dyDescent="0.2">
      <c r="A317" s="19" t="s">
        <v>321</v>
      </c>
      <c r="B317" s="19">
        <v>38647.295920587792</v>
      </c>
    </row>
    <row r="318" spans="1:2" x14ac:dyDescent="0.2">
      <c r="A318" s="19" t="s">
        <v>322</v>
      </c>
      <c r="B318" s="19">
        <v>39082.592156007697</v>
      </c>
    </row>
    <row r="319" spans="1:2" x14ac:dyDescent="0.2">
      <c r="A319" s="19" t="s">
        <v>323</v>
      </c>
      <c r="B319" s="19">
        <v>39567.262556359579</v>
      </c>
    </row>
    <row r="320" spans="1:2" x14ac:dyDescent="0.2">
      <c r="A320" s="19" t="s">
        <v>324</v>
      </c>
      <c r="B320" s="19">
        <v>40096.832244343081</v>
      </c>
    </row>
    <row r="321" spans="1:2" x14ac:dyDescent="0.2">
      <c r="A321" s="19" t="s">
        <v>325</v>
      </c>
      <c r="B321" s="19">
        <v>40666.372951176236</v>
      </c>
    </row>
    <row r="322" spans="1:2" x14ac:dyDescent="0.2">
      <c r="A322" s="19" t="s">
        <v>326</v>
      </c>
      <c r="B322" s="19">
        <v>41270.552782086263</v>
      </c>
    </row>
    <row r="323" spans="1:2" x14ac:dyDescent="0.2">
      <c r="A323" s="19" t="s">
        <v>327</v>
      </c>
      <c r="B323" s="19">
        <v>41903.690057601896</v>
      </c>
    </row>
    <row r="324" spans="1:2" x14ac:dyDescent="0.2">
      <c r="A324" s="19" t="s">
        <v>328</v>
      </c>
      <c r="B324" s="19">
        <v>42559.810686959696</v>
      </c>
    </row>
    <row r="325" spans="1:2" x14ac:dyDescent="0.2">
      <c r="A325" s="19" t="s">
        <v>329</v>
      </c>
      <c r="B325" s="19">
        <v>43232.70849426966</v>
      </c>
    </row>
    <row r="326" spans="1:2" x14ac:dyDescent="0.2">
      <c r="A326" s="19" t="s">
        <v>330</v>
      </c>
      <c r="B326" s="19">
        <v>43916.007888268774</v>
      </c>
    </row>
    <row r="327" spans="1:2" x14ac:dyDescent="0.2">
      <c r="A327" s="19" t="s">
        <v>331</v>
      </c>
      <c r="B327" s="19">
        <v>44603.228242824734</v>
      </c>
    </row>
    <row r="328" spans="1:2" x14ac:dyDescent="0.2">
      <c r="A328" s="19" t="s">
        <v>332</v>
      </c>
      <c r="B328" s="19">
        <v>45287.849338078762</v>
      </c>
    </row>
    <row r="329" spans="1:2" x14ac:dyDescent="0.2">
      <c r="A329" s="19" t="s">
        <v>333</v>
      </c>
      <c r="B329" s="19">
        <v>45963.377201404248</v>
      </c>
    </row>
    <row r="330" spans="1:2" x14ac:dyDescent="0.2">
      <c r="A330" s="19" t="s">
        <v>334</v>
      </c>
      <c r="B330" s="19">
        <v>46623.409683321734</v>
      </c>
    </row>
    <row r="331" spans="1:2" x14ac:dyDescent="0.2">
      <c r="A331" s="19" t="s">
        <v>335</v>
      </c>
      <c r="B331" s="19">
        <v>47261.701106186978</v>
      </c>
    </row>
    <row r="332" spans="1:2" x14ac:dyDescent="0.2">
      <c r="A332" s="19" t="s">
        <v>336</v>
      </c>
      <c r="B332" s="19">
        <v>47872.225332831673</v>
      </c>
    </row>
    <row r="333" spans="1:2" x14ac:dyDescent="0.2">
      <c r="A333" s="19" t="s">
        <v>337</v>
      </c>
      <c r="B333" s="19">
        <v>48449.236618291849</v>
      </c>
    </row>
    <row r="334" spans="1:2" x14ac:dyDescent="0.2">
      <c r="A334" s="19" t="s">
        <v>338</v>
      </c>
      <c r="B334" s="19">
        <v>48987.327630145483</v>
      </c>
    </row>
    <row r="335" spans="1:2" x14ac:dyDescent="0.2">
      <c r="A335" s="19" t="s">
        <v>339</v>
      </c>
      <c r="B335" s="19">
        <v>49481.484051571671</v>
      </c>
    </row>
    <row r="336" spans="1:2" x14ac:dyDescent="0.2">
      <c r="A336" s="19" t="s">
        <v>340</v>
      </c>
      <c r="B336" s="19">
        <v>49927.135215751288</v>
      </c>
    </row>
    <row r="337" spans="1:2" x14ac:dyDescent="0.2">
      <c r="A337" s="19" t="s">
        <v>341</v>
      </c>
      <c r="B337" s="19">
        <v>50320.200260305777</v>
      </c>
    </row>
    <row r="338" spans="1:2" x14ac:dyDescent="0.2">
      <c r="A338" s="19" t="s">
        <v>342</v>
      </c>
      <c r="B338" s="19">
        <v>50657.129335706377</v>
      </c>
    </row>
    <row r="339" spans="1:2" x14ac:dyDescent="0.2">
      <c r="A339" s="19" t="s">
        <v>343</v>
      </c>
      <c r="B339" s="19">
        <v>50934.93945153449</v>
      </c>
    </row>
    <row r="340" spans="1:2" x14ac:dyDescent="0.2">
      <c r="A340" s="19" t="s">
        <v>344</v>
      </c>
      <c r="B340" s="19">
        <v>51151.244598617326</v>
      </c>
    </row>
    <row r="341" spans="1:2" x14ac:dyDescent="0.2">
      <c r="A341" s="19" t="s">
        <v>345</v>
      </c>
      <c r="B341" s="19">
        <v>51304.279842867691</v>
      </c>
    </row>
    <row r="342" spans="1:2" x14ac:dyDescent="0.2">
      <c r="A342" s="19" t="s">
        <v>346</v>
      </c>
      <c r="B342" s="19">
        <v>51392.919147528359</v>
      </c>
    </row>
    <row r="343" spans="1:2" x14ac:dyDescent="0.2">
      <c r="A343" s="19" t="s">
        <v>347</v>
      </c>
      <c r="B343" s="19">
        <v>51416.68674385301</v>
      </c>
    </row>
    <row r="344" spans="1:2" x14ac:dyDescent="0.2">
      <c r="A344" s="19" t="s">
        <v>348</v>
      </c>
      <c r="B344" s="19">
        <v>51375.761935402908</v>
      </c>
    </row>
    <row r="345" spans="1:2" x14ac:dyDescent="0.2">
      <c r="A345" s="19" t="s">
        <v>349</v>
      </c>
      <c r="B345" s="19">
        <v>51270.977287445618</v>
      </c>
    </row>
    <row r="346" spans="1:2" x14ac:dyDescent="0.2">
      <c r="A346" s="19" t="s">
        <v>350</v>
      </c>
      <c r="B346" s="19">
        <v>51103.810219739156</v>
      </c>
    </row>
    <row r="347" spans="1:2" x14ac:dyDescent="0.2">
      <c r="A347" s="19" t="s">
        <v>351</v>
      </c>
      <c r="B347" s="19">
        <v>50876.368087597592</v>
      </c>
    </row>
    <row r="348" spans="1:2" x14ac:dyDescent="0.2">
      <c r="A348" s="19" t="s">
        <v>352</v>
      </c>
      <c r="B348" s="19">
        <v>50591.366901888417</v>
      </c>
    </row>
    <row r="349" spans="1:2" x14ac:dyDescent="0.2">
      <c r="A349" s="19" t="s">
        <v>353</v>
      </c>
      <c r="B349" s="19">
        <v>50252.103902847382</v>
      </c>
    </row>
    <row r="350" spans="1:2" x14ac:dyDescent="0.2">
      <c r="A350" s="19" t="s">
        <v>354</v>
      </c>
      <c r="B350" s="19">
        <v>49862.424264658235</v>
      </c>
    </row>
    <row r="351" spans="1:2" x14ac:dyDescent="0.2">
      <c r="A351" s="19" t="s">
        <v>355</v>
      </c>
      <c r="B351" s="19">
        <v>49426.682267014548</v>
      </c>
    </row>
    <row r="352" spans="1:2" x14ac:dyDescent="0.2">
      <c r="A352" s="19" t="s">
        <v>356</v>
      </c>
      <c r="B352" s="19">
        <v>48949.697325751455</v>
      </c>
    </row>
    <row r="353" spans="1:2" x14ac:dyDescent="0.2">
      <c r="A353" s="19" t="s">
        <v>357</v>
      </c>
      <c r="B353" s="19">
        <v>48436.705326547795</v>
      </c>
    </row>
    <row r="354" spans="1:2" x14ac:dyDescent="0.2">
      <c r="A354" s="19" t="s">
        <v>358</v>
      </c>
      <c r="B354" s="19">
        <v>47893.305753130851</v>
      </c>
    </row>
    <row r="355" spans="1:2" x14ac:dyDescent="0.2">
      <c r="A355" s="19" t="s">
        <v>359</v>
      </c>
      <c r="B355" s="19">
        <v>47325.405143879318</v>
      </c>
    </row>
    <row r="356" spans="1:2" x14ac:dyDescent="0.2">
      <c r="A356" s="19" t="s">
        <v>360</v>
      </c>
      <c r="B356" s="19">
        <v>46739.157447799938</v>
      </c>
    </row>
    <row r="357" spans="1:2" x14ac:dyDescent="0.2">
      <c r="A357" s="19" t="s">
        <v>361</v>
      </c>
      <c r="B357" s="19">
        <v>46140.901882158782</v>
      </c>
    </row>
    <row r="358" spans="1:2" x14ac:dyDescent="0.2">
      <c r="A358" s="19" t="s">
        <v>362</v>
      </c>
      <c r="B358" s="19">
        <v>45537.098919281299</v>
      </c>
    </row>
    <row r="359" spans="1:2" x14ac:dyDescent="0.2">
      <c r="A359" s="19" t="s">
        <v>363</v>
      </c>
      <c r="B359" s="19">
        <v>44934.265048921559</v>
      </c>
    </row>
    <row r="360" spans="1:2" x14ac:dyDescent="0.2">
      <c r="A360" s="19" t="s">
        <v>364</v>
      </c>
      <c r="B360" s="19">
        <v>44338.906974970283</v>
      </c>
    </row>
    <row r="361" spans="1:2" x14ac:dyDescent="0.2">
      <c r="A361" s="19" t="s">
        <v>365</v>
      </c>
      <c r="B361" s="19">
        <v>43757.45591098025</v>
      </c>
    </row>
    <row r="362" spans="1:2" x14ac:dyDescent="0.2">
      <c r="A362" s="19" t="s">
        <v>366</v>
      </c>
      <c r="B362" s="19">
        <v>43196.202637989598</v>
      </c>
    </row>
    <row r="363" spans="1:2" x14ac:dyDescent="0.2">
      <c r="A363" s="19" t="s">
        <v>367</v>
      </c>
      <c r="B363" s="19">
        <v>42661.233980429279</v>
      </c>
    </row>
    <row r="364" spans="1:2" x14ac:dyDescent="0.2">
      <c r="A364" s="19" t="s">
        <v>368</v>
      </c>
      <c r="B364" s="19">
        <v>42158.37134157597</v>
      </c>
    </row>
    <row r="365" spans="1:2" x14ac:dyDescent="0.2">
      <c r="A365" s="19" t="s">
        <v>369</v>
      </c>
      <c r="B365" s="19">
        <v>41693.111919220202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56C6-A9F3-564E-8CE5-AF4AD0D89FDA}">
  <dimension ref="A1:B105"/>
  <sheetViews>
    <sheetView workbookViewId="0"/>
  </sheetViews>
  <sheetFormatPr baseColWidth="10" defaultRowHeight="15" x14ac:dyDescent="0.2"/>
  <sheetData>
    <row r="1" spans="1:2" x14ac:dyDescent="0.2">
      <c r="A1" s="19" t="s">
        <v>0</v>
      </c>
      <c r="B1" s="19" t="s">
        <v>388</v>
      </c>
    </row>
    <row r="2" spans="1:2" x14ac:dyDescent="0.2">
      <c r="A2" s="19" t="s">
        <v>266</v>
      </c>
      <c r="B2" s="19">
        <v>40299.30769482976</v>
      </c>
    </row>
    <row r="3" spans="1:2" x14ac:dyDescent="0.2">
      <c r="A3" s="19" t="s">
        <v>267</v>
      </c>
      <c r="B3" s="19">
        <v>40978.211333626561</v>
      </c>
    </row>
    <row r="4" spans="1:2" x14ac:dyDescent="0.2">
      <c r="A4" s="19" t="s">
        <v>268</v>
      </c>
      <c r="B4" s="19">
        <v>41664.285302484328</v>
      </c>
    </row>
    <row r="5" spans="1:2" x14ac:dyDescent="0.2">
      <c r="A5" s="19" t="s">
        <v>269</v>
      </c>
      <c r="B5" s="19">
        <v>42351.02095770817</v>
      </c>
    </row>
    <row r="6" spans="1:2" x14ac:dyDescent="0.2">
      <c r="A6" s="19" t="s">
        <v>270</v>
      </c>
      <c r="B6" s="19">
        <v>43031.902973916694</v>
      </c>
    </row>
    <row r="7" spans="1:2" x14ac:dyDescent="0.2">
      <c r="A7" s="19" t="s">
        <v>271</v>
      </c>
      <c r="B7" s="19">
        <v>43700.475135576467</v>
      </c>
    </row>
    <row r="8" spans="1:2" x14ac:dyDescent="0.2">
      <c r="A8" s="19" t="s">
        <v>272</v>
      </c>
      <c r="B8" s="19">
        <v>44350.405531647222</v>
      </c>
    </row>
    <row r="9" spans="1:2" x14ac:dyDescent="0.2">
      <c r="A9" s="19" t="s">
        <v>273</v>
      </c>
      <c r="B9" s="19">
        <v>44975.550495004558</v>
      </c>
    </row>
    <row r="10" spans="1:2" x14ac:dyDescent="0.2">
      <c r="A10" s="19" t="s">
        <v>274</v>
      </c>
      <c r="B10" s="19">
        <v>45570.016640981732</v>
      </c>
    </row>
    <row r="11" spans="1:2" x14ac:dyDescent="0.2">
      <c r="A11" s="19" t="s">
        <v>275</v>
      </c>
      <c r="B11" s="19">
        <v>46128.220378568025</v>
      </c>
    </row>
    <row r="12" spans="1:2" x14ac:dyDescent="0.2">
      <c r="A12" s="19" t="s">
        <v>276</v>
      </c>
      <c r="B12" s="19">
        <v>46644.944293321074</v>
      </c>
    </row>
    <row r="13" spans="1:2" x14ac:dyDescent="0.2">
      <c r="A13" s="19" t="s">
        <v>277</v>
      </c>
      <c r="B13" s="19">
        <v>47115.389832640743</v>
      </c>
    </row>
    <row r="14" spans="1:2" x14ac:dyDescent="0.2">
      <c r="A14" s="19" t="s">
        <v>278</v>
      </c>
      <c r="B14" s="19">
        <v>47535.225761390269</v>
      </c>
    </row>
    <row r="15" spans="1:2" x14ac:dyDescent="0.2">
      <c r="A15" s="19" t="s">
        <v>279</v>
      </c>
      <c r="B15" s="19">
        <v>47900.631898561602</v>
      </c>
    </row>
    <row r="16" spans="1:2" x14ac:dyDescent="0.2">
      <c r="A16" s="19" t="s">
        <v>280</v>
      </c>
      <c r="B16" s="19">
        <v>48208.337693333437</v>
      </c>
    </row>
    <row r="17" spans="1:2" x14ac:dyDescent="0.2">
      <c r="A17" s="19" t="s">
        <v>281</v>
      </c>
      <c r="B17" s="19">
        <v>48455.655250982425</v>
      </c>
    </row>
    <row r="18" spans="1:2" x14ac:dyDescent="0.2">
      <c r="A18" s="19" t="s">
        <v>282</v>
      </c>
      <c r="B18" s="19">
        <v>48640.506475152702</v>
      </c>
    </row>
    <row r="19" spans="1:2" x14ac:dyDescent="0.2">
      <c r="A19" s="19" t="s">
        <v>283</v>
      </c>
      <c r="B19" s="19">
        <v>48761.444052402352</v>
      </c>
    </row>
    <row r="20" spans="1:2" x14ac:dyDescent="0.2">
      <c r="A20" s="19" t="s">
        <v>284</v>
      </c>
      <c r="B20" s="19">
        <v>48817.666067125407</v>
      </c>
    </row>
    <row r="21" spans="1:2" x14ac:dyDescent="0.2">
      <c r="A21" s="19" t="s">
        <v>285</v>
      </c>
      <c r="B21" s="19">
        <v>48809.024099268383</v>
      </c>
    </row>
    <row r="22" spans="1:2" x14ac:dyDescent="0.2">
      <c r="A22" s="19" t="s">
        <v>286</v>
      </c>
      <c r="B22" s="19">
        <v>48736.024723070921</v>
      </c>
    </row>
    <row r="23" spans="1:2" x14ac:dyDescent="0.2">
      <c r="A23" s="19" t="s">
        <v>287</v>
      </c>
      <c r="B23" s="19">
        <v>48599.824391696355</v>
      </c>
    </row>
    <row r="24" spans="1:2" x14ac:dyDescent="0.2">
      <c r="A24" s="19" t="s">
        <v>288</v>
      </c>
      <c r="B24" s="19">
        <v>48402.217759406929</v>
      </c>
    </row>
    <row r="25" spans="1:2" x14ac:dyDescent="0.2">
      <c r="A25" s="19" t="s">
        <v>289</v>
      </c>
      <c r="B25" s="19">
        <v>48145.61955920601</v>
      </c>
    </row>
    <row r="26" spans="1:2" x14ac:dyDescent="0.2">
      <c r="A26" s="19" t="s">
        <v>290</v>
      </c>
      <c r="B26" s="19">
        <v>47833.040218946197</v>
      </c>
    </row>
    <row r="27" spans="1:2" x14ac:dyDescent="0.2">
      <c r="A27" s="19" t="s">
        <v>291</v>
      </c>
      <c r="B27" s="19">
        <v>47468.055462131189</v>
      </c>
    </row>
    <row r="28" spans="1:2" x14ac:dyDescent="0.2">
      <c r="A28" s="19" t="s">
        <v>292</v>
      </c>
      <c r="B28" s="19">
        <v>47054.770200381194</v>
      </c>
    </row>
    <row r="29" spans="1:2" x14ac:dyDescent="0.2">
      <c r="A29" s="19" t="s">
        <v>293</v>
      </c>
      <c r="B29" s="19">
        <v>46597.777082174878</v>
      </c>
    </row>
    <row r="30" spans="1:2" x14ac:dyDescent="0.2">
      <c r="A30" s="19" t="s">
        <v>294</v>
      </c>
      <c r="B30" s="19">
        <v>46102.110116440934</v>
      </c>
    </row>
    <row r="31" spans="1:2" x14ac:dyDescent="0.2">
      <c r="A31" s="19" t="s">
        <v>295</v>
      </c>
      <c r="B31" s="19">
        <v>45573.193839306929</v>
      </c>
    </row>
    <row r="32" spans="1:2" x14ac:dyDescent="0.2">
      <c r="A32" s="19" t="s">
        <v>296</v>
      </c>
      <c r="B32" s="19">
        <v>45016.788537317749</v>
      </c>
    </row>
    <row r="33" spans="1:2" x14ac:dyDescent="0.2">
      <c r="A33" s="19" t="s">
        <v>297</v>
      </c>
      <c r="B33" s="19">
        <v>44438.932080257662</v>
      </c>
    </row>
    <row r="34" spans="1:2" x14ac:dyDescent="0.2">
      <c r="A34" s="19" t="s">
        <v>298</v>
      </c>
      <c r="B34" s="19">
        <v>43845.878950946244</v>
      </c>
    </row>
    <row r="35" spans="1:2" x14ac:dyDescent="0.2">
      <c r="A35" s="19" t="s">
        <v>299</v>
      </c>
      <c r="B35" s="19">
        <v>43244.037087683413</v>
      </c>
    </row>
    <row r="36" spans="1:2" x14ac:dyDescent="0.2">
      <c r="A36" s="19" t="s">
        <v>300</v>
      </c>
      <c r="B36" s="19">
        <v>42639.903177106033</v>
      </c>
    </row>
    <row r="37" spans="1:2" x14ac:dyDescent="0.2">
      <c r="A37" s="19" t="s">
        <v>301</v>
      </c>
      <c r="B37" s="19">
        <v>42039.997050866899</v>
      </c>
    </row>
    <row r="38" spans="1:2" x14ac:dyDescent="0.2">
      <c r="A38" s="19" t="s">
        <v>302</v>
      </c>
      <c r="B38" s="19">
        <v>41450.795848596099</v>
      </c>
    </row>
    <row r="39" spans="1:2" x14ac:dyDescent="0.2">
      <c r="A39" s="19" t="s">
        <v>303</v>
      </c>
      <c r="B39" s="19">
        <v>40878.66861196512</v>
      </c>
    </row>
    <row r="40" spans="1:2" x14ac:dyDescent="0.2">
      <c r="A40" s="19" t="s">
        <v>304</v>
      </c>
      <c r="B40" s="19">
        <v>40329.811970320268</v>
      </c>
    </row>
    <row r="41" spans="1:2" x14ac:dyDescent="0.2">
      <c r="A41" s="19" t="s">
        <v>305</v>
      </c>
      <c r="B41" s="19">
        <v>39810.187567330016</v>
      </c>
    </row>
    <row r="42" spans="1:2" x14ac:dyDescent="0.2">
      <c r="A42" s="19" t="s">
        <v>306</v>
      </c>
      <c r="B42" s="19">
        <v>39325.461860509713</v>
      </c>
    </row>
    <row r="43" spans="1:2" x14ac:dyDescent="0.2">
      <c r="A43" s="19" t="s">
        <v>307</v>
      </c>
      <c r="B43" s="19">
        <v>38880.94890152599</v>
      </c>
    </row>
    <row r="44" spans="1:2" x14ac:dyDescent="0.2">
      <c r="A44" s="19" t="s">
        <v>308</v>
      </c>
      <c r="B44" s="19">
        <v>38481.556675083593</v>
      </c>
    </row>
    <row r="45" spans="1:2" x14ac:dyDescent="0.2">
      <c r="A45" s="19" t="s">
        <v>309</v>
      </c>
      <c r="B45" s="19">
        <v>38131.737538262496</v>
      </c>
    </row>
    <row r="46" spans="1:2" x14ac:dyDescent="0.2">
      <c r="A46" s="19" t="s">
        <v>310</v>
      </c>
      <c r="B46" s="19">
        <v>37835.443260767279</v>
      </c>
    </row>
    <row r="47" spans="1:2" x14ac:dyDescent="0.2">
      <c r="A47" s="19" t="s">
        <v>311</v>
      </c>
      <c r="B47" s="19">
        <v>37596.085120090887</v>
      </c>
    </row>
    <row r="48" spans="1:2" x14ac:dyDescent="0.2">
      <c r="A48" s="19" t="s">
        <v>312</v>
      </c>
      <c r="B48" s="19">
        <v>37416.499454550409</v>
      </c>
    </row>
    <row r="49" spans="1:2" x14ac:dyDescent="0.2">
      <c r="A49" s="19" t="s">
        <v>313</v>
      </c>
      <c r="B49" s="19">
        <v>37298.919022038986</v>
      </c>
    </row>
    <row r="50" spans="1:2" x14ac:dyDescent="0.2">
      <c r="A50" s="19" t="s">
        <v>314</v>
      </c>
      <c r="B50" s="19">
        <v>37244.950453712532</v>
      </c>
    </row>
    <row r="51" spans="1:2" x14ac:dyDescent="0.2">
      <c r="A51" s="19" t="s">
        <v>315</v>
      </c>
      <c r="B51" s="19">
        <v>37255.558030282831</v>
      </c>
    </row>
    <row r="52" spans="1:2" x14ac:dyDescent="0.2">
      <c r="A52" s="19" t="s">
        <v>316</v>
      </c>
      <c r="B52" s="19">
        <v>37331.053944743675</v>
      </c>
    </row>
    <row r="53" spans="1:2" x14ac:dyDescent="0.2">
      <c r="A53" s="19" t="s">
        <v>317</v>
      </c>
      <c r="B53" s="19">
        <v>37471.095149856606</v>
      </c>
    </row>
    <row r="54" spans="1:2" x14ac:dyDescent="0.2">
      <c r="A54" s="19" t="s">
        <v>318</v>
      </c>
      <c r="B54" s="19">
        <v>37674.686822230302</v>
      </c>
    </row>
    <row r="55" spans="1:2" x14ac:dyDescent="0.2">
      <c r="A55" s="19" t="s">
        <v>319</v>
      </c>
      <c r="B55" s="19">
        <v>37940.192408013369</v>
      </c>
    </row>
    <row r="56" spans="1:2" x14ac:dyDescent="0.2">
      <c r="A56" s="19" t="s">
        <v>320</v>
      </c>
      <c r="B56" s="19">
        <v>38265.350148759571</v>
      </c>
    </row>
    <row r="57" spans="1:2" x14ac:dyDescent="0.2">
      <c r="A57" s="19" t="s">
        <v>321</v>
      </c>
      <c r="B57" s="19">
        <v>38647.295920587792</v>
      </c>
    </row>
    <row r="58" spans="1:2" x14ac:dyDescent="0.2">
      <c r="A58" s="19" t="s">
        <v>322</v>
      </c>
      <c r="B58" s="19">
        <v>39082.592156007697</v>
      </c>
    </row>
    <row r="59" spans="1:2" x14ac:dyDescent="0.2">
      <c r="A59" s="19" t="s">
        <v>323</v>
      </c>
      <c r="B59" s="19">
        <v>39567.262556359579</v>
      </c>
    </row>
    <row r="60" spans="1:2" x14ac:dyDescent="0.2">
      <c r="A60" s="19" t="s">
        <v>324</v>
      </c>
      <c r="B60" s="19">
        <v>40096.832244343081</v>
      </c>
    </row>
    <row r="61" spans="1:2" x14ac:dyDescent="0.2">
      <c r="A61" s="19" t="s">
        <v>325</v>
      </c>
      <c r="B61" s="19">
        <v>40666.372951176236</v>
      </c>
    </row>
    <row r="62" spans="1:2" x14ac:dyDescent="0.2">
      <c r="A62" s="19" t="s">
        <v>326</v>
      </c>
      <c r="B62" s="19">
        <v>41270.552782086263</v>
      </c>
    </row>
    <row r="63" spans="1:2" x14ac:dyDescent="0.2">
      <c r="A63" s="19" t="s">
        <v>327</v>
      </c>
      <c r="B63" s="19">
        <v>41903.690057601896</v>
      </c>
    </row>
    <row r="64" spans="1:2" x14ac:dyDescent="0.2">
      <c r="A64" s="19" t="s">
        <v>328</v>
      </c>
      <c r="B64" s="19">
        <v>42559.810686959696</v>
      </c>
    </row>
    <row r="65" spans="1:2" x14ac:dyDescent="0.2">
      <c r="A65" s="19" t="s">
        <v>329</v>
      </c>
      <c r="B65" s="19">
        <v>43232.70849426966</v>
      </c>
    </row>
    <row r="66" spans="1:2" x14ac:dyDescent="0.2">
      <c r="A66" s="19" t="s">
        <v>330</v>
      </c>
      <c r="B66" s="19">
        <v>43916.007888268774</v>
      </c>
    </row>
    <row r="67" spans="1:2" x14ac:dyDescent="0.2">
      <c r="A67" s="19" t="s">
        <v>331</v>
      </c>
      <c r="B67" s="19">
        <v>44603.228242824734</v>
      </c>
    </row>
    <row r="68" spans="1:2" x14ac:dyDescent="0.2">
      <c r="A68" s="19" t="s">
        <v>332</v>
      </c>
      <c r="B68" s="19">
        <v>45287.849338078762</v>
      </c>
    </row>
    <row r="69" spans="1:2" x14ac:dyDescent="0.2">
      <c r="A69" s="19" t="s">
        <v>333</v>
      </c>
      <c r="B69" s="19">
        <v>45963.377201404248</v>
      </c>
    </row>
    <row r="70" spans="1:2" x14ac:dyDescent="0.2">
      <c r="A70" s="19" t="s">
        <v>334</v>
      </c>
      <c r="B70" s="19">
        <v>46623.409683321734</v>
      </c>
    </row>
    <row r="71" spans="1:2" x14ac:dyDescent="0.2">
      <c r="A71" s="19" t="s">
        <v>335</v>
      </c>
      <c r="B71" s="19">
        <v>47261.701106186978</v>
      </c>
    </row>
    <row r="72" spans="1:2" x14ac:dyDescent="0.2">
      <c r="A72" s="19" t="s">
        <v>336</v>
      </c>
      <c r="B72" s="19">
        <v>47872.225332831673</v>
      </c>
    </row>
    <row r="73" spans="1:2" x14ac:dyDescent="0.2">
      <c r="A73" s="19" t="s">
        <v>337</v>
      </c>
      <c r="B73" s="19">
        <v>48449.236618291849</v>
      </c>
    </row>
    <row r="74" spans="1:2" x14ac:dyDescent="0.2">
      <c r="A74" s="19" t="s">
        <v>338</v>
      </c>
      <c r="B74" s="19">
        <v>48987.327630145483</v>
      </c>
    </row>
    <row r="75" spans="1:2" x14ac:dyDescent="0.2">
      <c r="A75" s="19" t="s">
        <v>339</v>
      </c>
      <c r="B75" s="19">
        <v>49481.484051571671</v>
      </c>
    </row>
    <row r="76" spans="1:2" x14ac:dyDescent="0.2">
      <c r="A76" s="19" t="s">
        <v>340</v>
      </c>
      <c r="B76" s="19">
        <v>49927.135215751288</v>
      </c>
    </row>
    <row r="77" spans="1:2" x14ac:dyDescent="0.2">
      <c r="A77" s="19" t="s">
        <v>341</v>
      </c>
      <c r="B77" s="19">
        <v>50320.200260305777</v>
      </c>
    </row>
    <row r="78" spans="1:2" x14ac:dyDescent="0.2">
      <c r="A78" s="19" t="s">
        <v>342</v>
      </c>
      <c r="B78" s="19">
        <v>50657.129335706377</v>
      </c>
    </row>
    <row r="79" spans="1:2" x14ac:dyDescent="0.2">
      <c r="A79" s="19" t="s">
        <v>343</v>
      </c>
      <c r="B79" s="19">
        <v>50934.93945153449</v>
      </c>
    </row>
    <row r="80" spans="1:2" x14ac:dyDescent="0.2">
      <c r="A80" s="19" t="s">
        <v>344</v>
      </c>
      <c r="B80" s="19">
        <v>51151.244598617326</v>
      </c>
    </row>
    <row r="81" spans="1:2" x14ac:dyDescent="0.2">
      <c r="A81" s="19" t="s">
        <v>345</v>
      </c>
      <c r="B81" s="19">
        <v>51304.279842867691</v>
      </c>
    </row>
    <row r="82" spans="1:2" x14ac:dyDescent="0.2">
      <c r="A82" s="19" t="s">
        <v>346</v>
      </c>
      <c r="B82" s="19">
        <v>51392.919147528359</v>
      </c>
    </row>
    <row r="83" spans="1:2" x14ac:dyDescent="0.2">
      <c r="A83" s="19" t="s">
        <v>347</v>
      </c>
      <c r="B83" s="19">
        <v>51416.68674385301</v>
      </c>
    </row>
    <row r="84" spans="1:2" x14ac:dyDescent="0.2">
      <c r="A84" s="19" t="s">
        <v>348</v>
      </c>
      <c r="B84" s="19">
        <v>51375.761935402908</v>
      </c>
    </row>
    <row r="85" spans="1:2" x14ac:dyDescent="0.2">
      <c r="A85" s="19" t="s">
        <v>349</v>
      </c>
      <c r="B85" s="19">
        <v>51270.977287445618</v>
      </c>
    </row>
    <row r="86" spans="1:2" x14ac:dyDescent="0.2">
      <c r="A86" s="19" t="s">
        <v>350</v>
      </c>
      <c r="B86" s="19">
        <v>51103.810219739156</v>
      </c>
    </row>
    <row r="87" spans="1:2" x14ac:dyDescent="0.2">
      <c r="A87" s="19" t="s">
        <v>351</v>
      </c>
      <c r="B87" s="19">
        <v>50876.368087597592</v>
      </c>
    </row>
    <row r="88" spans="1:2" x14ac:dyDescent="0.2">
      <c r="A88" s="19" t="s">
        <v>352</v>
      </c>
      <c r="B88" s="19">
        <v>50591.366901888417</v>
      </c>
    </row>
    <row r="89" spans="1:2" x14ac:dyDescent="0.2">
      <c r="A89" s="19" t="s">
        <v>353</v>
      </c>
      <c r="B89" s="19">
        <v>50252.103902847382</v>
      </c>
    </row>
    <row r="90" spans="1:2" x14ac:dyDescent="0.2">
      <c r="A90" s="19" t="s">
        <v>354</v>
      </c>
      <c r="B90" s="19">
        <v>49862.424264658235</v>
      </c>
    </row>
    <row r="91" spans="1:2" x14ac:dyDescent="0.2">
      <c r="A91" s="19" t="s">
        <v>355</v>
      </c>
      <c r="B91" s="19">
        <v>49426.682267014548</v>
      </c>
    </row>
    <row r="92" spans="1:2" x14ac:dyDescent="0.2">
      <c r="A92" s="19" t="s">
        <v>356</v>
      </c>
      <c r="B92" s="19">
        <v>48949.697325751455</v>
      </c>
    </row>
    <row r="93" spans="1:2" x14ac:dyDescent="0.2">
      <c r="A93" s="19" t="s">
        <v>357</v>
      </c>
      <c r="B93" s="19">
        <v>48436.705326547795</v>
      </c>
    </row>
    <row r="94" spans="1:2" x14ac:dyDescent="0.2">
      <c r="A94" s="19" t="s">
        <v>358</v>
      </c>
      <c r="B94" s="19">
        <v>47893.305753130851</v>
      </c>
    </row>
    <row r="95" spans="1:2" x14ac:dyDescent="0.2">
      <c r="A95" s="19" t="s">
        <v>359</v>
      </c>
      <c r="B95" s="19">
        <v>47325.405143879318</v>
      </c>
    </row>
    <row r="96" spans="1:2" x14ac:dyDescent="0.2">
      <c r="A96" s="19" t="s">
        <v>360</v>
      </c>
      <c r="B96" s="19">
        <v>46739.157447799938</v>
      </c>
    </row>
    <row r="97" spans="1:2" x14ac:dyDescent="0.2">
      <c r="A97" s="19" t="s">
        <v>361</v>
      </c>
      <c r="B97" s="19">
        <v>46140.901882158782</v>
      </c>
    </row>
    <row r="98" spans="1:2" x14ac:dyDescent="0.2">
      <c r="A98" s="19" t="s">
        <v>362</v>
      </c>
      <c r="B98" s="19">
        <v>45537.098919281299</v>
      </c>
    </row>
    <row r="99" spans="1:2" x14ac:dyDescent="0.2">
      <c r="A99" s="19" t="s">
        <v>363</v>
      </c>
      <c r="B99" s="19">
        <v>44934.265048921559</v>
      </c>
    </row>
    <row r="100" spans="1:2" x14ac:dyDescent="0.2">
      <c r="A100" s="19" t="s">
        <v>364</v>
      </c>
      <c r="B100" s="19">
        <v>44338.906974970283</v>
      </c>
    </row>
    <row r="101" spans="1:2" x14ac:dyDescent="0.2">
      <c r="A101" s="19" t="s">
        <v>365</v>
      </c>
      <c r="B101" s="19">
        <v>43757.45591098025</v>
      </c>
    </row>
    <row r="102" spans="1:2" x14ac:dyDescent="0.2">
      <c r="A102" s="19" t="s">
        <v>366</v>
      </c>
      <c r="B102" s="19">
        <v>43196.202637989598</v>
      </c>
    </row>
    <row r="103" spans="1:2" x14ac:dyDescent="0.2">
      <c r="A103" s="19" t="s">
        <v>367</v>
      </c>
      <c r="B103" s="19">
        <v>42661.233980429279</v>
      </c>
    </row>
    <row r="104" spans="1:2" x14ac:dyDescent="0.2">
      <c r="A104" s="19" t="s">
        <v>368</v>
      </c>
      <c r="B104" s="19">
        <v>42158.37134157597</v>
      </c>
    </row>
    <row r="105" spans="1:2" x14ac:dyDescent="0.2">
      <c r="A105" s="19" t="s">
        <v>369</v>
      </c>
      <c r="B105" s="19">
        <v>41693.111919220202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Sinusodial Curve Analysis</vt:lpstr>
      <vt:lpstr>Full Demand</vt:lpstr>
      <vt:lpstr>Forecasted Demand</vt:lpstr>
      <vt:lpstr>Historical Demand Graph</vt:lpstr>
      <vt:lpstr>Seasonality Analysis Graph</vt:lpstr>
      <vt:lpstr>Sinusoidal Curve-Fitting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linn htetaung</dc:creator>
  <cp:keywords/>
  <dc:description/>
  <cp:lastModifiedBy>Kasikrit Chantharuang</cp:lastModifiedBy>
  <cp:revision/>
  <dcterms:created xsi:type="dcterms:W3CDTF">2022-01-04T05:43:47Z</dcterms:created>
  <dcterms:modified xsi:type="dcterms:W3CDTF">2022-02-20T09:41:35Z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2022-01-14T07:24:57Z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59141e55-c8f7-47c1-a44b-ab24acc2fd40</vt:lpwstr>
  </property>
  <property fmtid="{D5CDD505-2E9C-101B-9397-08002B2CF9AE}" pid="8" name="MSIP_Label_37874100-6000-43b6-a204-2d77792600b9_ContentBits">
    <vt:lpwstr>3</vt:lpwstr>
  </property>
</Properties>
</file>