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Codes (1)\Codes\1.Temp\msrc_crawl\"/>
    </mc:Choice>
  </mc:AlternateContent>
  <xr:revisionPtr revIDLastSave="0" documentId="13_ncr:1_{AA570601-EDE7-4154-AAA3-3DFC685307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<sst xmlns="http://schemas.openxmlformats.org/spreadsheetml/2006/main" count="366" uniqueCount="56">
  <si>
    <t>Product Family</t>
  </si>
  <si>
    <t>Impact</t>
  </si>
  <si>
    <t>Max Severity</t>
  </si>
  <si>
    <t>Details</t>
  </si>
  <si>
    <t>Base Server Score</t>
  </si>
  <si>
    <t>Impacted OS</t>
  </si>
  <si>
    <t>Recommendation</t>
  </si>
  <si>
    <t>Publicly Disclosed</t>
  </si>
  <si>
    <t>Exploited</t>
  </si>
  <si>
    <t>Windows</t>
  </si>
  <si>
    <t>SQL Server</t>
  </si>
  <si>
    <t>Microsoft Office</t>
  </si>
  <si>
    <t>Security Feature Bypass</t>
  </si>
  <si>
    <t>Information Disclosure</t>
  </si>
  <si>
    <t>Elevation of Privilege</t>
  </si>
  <si>
    <t>Remote Code Execution</t>
  </si>
  <si>
    <t>Denial of Service</t>
  </si>
  <si>
    <t>Important</t>
  </si>
  <si>
    <t>Moderate</t>
  </si>
  <si>
    <t>Critical</t>
  </si>
  <si>
    <t>- Windows 10 for 32-bit Systems.
- Windows 11 Version 22H2 for ARM64-based Systems.
- Windows 10 Version 1809 for 32-bit Systems.
- Windows 10 Version 21H2 for 32-bit Systems.
- Windows 11 Version 22H2 for x64-based Systems.
- Windows 10 Version 21H2 for x64-based Systems.
- Windows Server 2016.
- Windows 10 Version 22H2 for 32-bit Systems.
- Windows Server 2022 (Server Core installation).
- Windows 10 Version 22H2 for ARM64-based Systems.
- Windows Server 2016 (Server Core installation).
- Windows 11 version 21H2 for ARM64-based Systems.
- Windows 11 Version 23H2 for x64-based Systems.
- Windows 10 for x64-based Systems.
- Windows Server 2022.
- Windows 11 Version 23H2 for ARM64-based Systems.
- Windows 10 Version 21H2 for ARM64-based Systems.
- Windows Server 2019 (Server Core installation).
- Windows 10 Version 1607 for x64-based Systems.
- Windows 10 Version 1607 for 32-bit Systems.
- Windows Server 2022, 23H2 Edition (Server Core installation).
- Windows 10 Version 22H2 for x64-based Systems.
- Windows 11 version 21H2 for x64-based Systems.
- Windows 10 Version 1809 for x64-based Systems.
- Windows 10 Version 1809 for ARM64-based Systems.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</si>
  <si>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KB5037771, KB5037788, KB5037781, KB5037770, KB5037765, KB5037768</t>
    </r>
    <r>
      <rPr>
        <i/>
        <sz val="11"/>
        <color theme="1"/>
        <rFont val="Calibri"/>
        <family val="2"/>
        <scheme val="minor"/>
      </rPr>
      <t>.</t>
    </r>
  </si>
  <si>
    <t>No</t>
  </si>
  <si>
    <t>Yes</t>
  </si>
  <si>
    <t>- Windows Server 2008 for x64-based Systems Service Pack 2.
- Windows 10 for 32-bit Systems.
- Windows Server 2012.
- Windows Server 2012 (Server Core installation).
- Windows 10 Version 1809 for 32-bit Systems.
- Windows 11 Version 22H2 for ARM64-based Systems.
- Windows Server 2008 for 32-bit Systems Service Pack 2 (Server Core installation).
- Windows 10 Version 21H2 for 32-bit Systems.
- Windows 11 Version 22H2 for x64-based Systems.
- Windows Server 2016.
- Windows 10 Version 21H2 for x64-based Systems.
- Windows 10 Version 22H2 for 32-bit Systems.
- Windows 10 Version 22H2 for ARM64-based Systems.
- Windows Server 2012 R2 (Server Core installation).
- Windows Server 2016 (Server Core installation).
- Windows Server 2008 R2 for x64-based Systems Service Pack 1 (Server Core installation).
- Windows 11 version 21H2 for ARM64-based Systems.
- Windows 11 Version 23H2 for x64-based Systems.
- Windows Server 2008 for 32-bit Systems Service Pack 2.
- Windows 10 for x64-based Systems.
- Windows 11 Version 23H2 for ARM64-based Systems.
- Windows 10 Version 21H2 for ARM64-based Systems.
- Windows Server 2012 R2.
- Windows 10 Version 1607 for x64-based Systems.
- Windows 10 Version 1607 for 32-bit Systems.
- Windows Server 2022, 23H2 Edition (Server Core installation).
- Windows Server 2008 for x64-based Systems Service Pack 2 (Server Core installation).
- Windows 10 Version 22H2 for x64-based Systems.
- Windows Server 2008 R2 for x64-based Systems Service Pack 1.
- Windows 10 Version 1809 for x64-based Systems.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</si>
  <si>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KB5037763, KB5037771, KB5037778, KB5037788, KB5037781, KB5037770, KB5037780, KB5037803, KB5037823, KB5037765, KB5037768, KB5037800, KB5037836</t>
    </r>
    <r>
      <rPr>
        <i/>
        <sz val="11"/>
        <color theme="1"/>
        <rFont val="Calibri"/>
        <family val="2"/>
        <scheme val="minor"/>
      </rPr>
      <t>.</t>
    </r>
  </si>
  <si>
    <t>- Windows 10 for 32-bit Systems.
- Windows Server 2012.
- Windows Server 2012 (Server Core installation).
- Windows 11 Version 22H2 for ARM64-based Systems.
- Windows 10 Version 1809 for 32-bit Systems.
- Windows 10 Version 21H2 for 32-bit Systems.
- Windows 11 Version 22H2 for x64-based Systems.
- Windows Server 2016.
- Windows 10 Version 21H2 for x64-based Systems.
- Windows 10 Version 22H2 for 32-bit Systems.
- Windows Server 2022 (Server Core installation).
- Windows 10 Version 22H2 for ARM64-based Systems.
- Windows Server 2012 R2 (Server Core installation).
- Windows Server 2016 (Server Core installation).
- Windows 11 version 21H2 for ARM64-based Systems.
- Windows 11 Version 23H2 for x64-based Systems.
- Windows 10 for x64-based Systems.
- Windows Server 2022.
- Windows 11 Version 23H2 for ARM64-based Systems.
- Windows 10 Version 21H2 for ARM64-based Systems.
- Windows Server 2019 (Server Core installation).
- Windows Server 2012 R2.
- Windows 10 Version 1607 for x64-based Systems.
- Windows 10 Version 1607 for 32-bit Systems.
- Windows Server 2022, 23H2 Edition (Server Core installation).
- Windows 10 Version 22H2 for x64-based Systems.
- Windows 11 version 21H2 for x64-based Systems.
- Windows 10 Version 1809 for x64-based Systems.
- Windows 10 Version 1809 for ARM64-based Systems.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</si>
  <si>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KB5037771, KB5037778, KB5037788, KB5037781, KB5037770, KB5037823, KB5037765, KB5037768</t>
    </r>
    <r>
      <rPr>
        <i/>
        <sz val="11"/>
        <color theme="1"/>
        <rFont val="Calibri"/>
        <family val="2"/>
        <scheme val="minor"/>
      </rPr>
      <t>.</t>
    </r>
  </si>
  <si>
    <t>- Windows 10 for 32-bit Systems.
- Windows 11 Version 22H2 for ARM64-based Systems.
- Windows 10 Version 1809 for 32-bit Systems.
- Windows 10 Version 21H2 for 32-bit Systems.
- Windows 11 Version 22H2 for x64-based Systems.
- Windows Server 2016.
- Windows 10 Version 21H2 for x64-based Systems.
- Windows 10 Version 22H2 for 32-bit Systems.
- Windows Server 2022 (Server Core installation).
- Windows 10 Version 22H2 for ARM64-based Systems.
- Windows Server 2016 (Server Core installation).
- Windows 11 version 21H2 for ARM64-based Systems.
- Windows 11 Version 23H2 for x64-based Systems.
- Windows 10 for x64-based Systems.
- Windows Server 2022.
- Windows 11 Version 23H2 for ARM64-based Systems.
- Windows 10 Version 21H2 for ARM64-based Systems.
- Windows Server 2019 (Server Core installation).
- Windows 10 Version 1607 for x64-based Systems.
- Windows 10 Version 1607 for 32-bit Systems.
- Windows 10 Version 22H2 for x64-based Systems.
- Windows 11 version 21H2 for x64-based Systems.
- Windows 10 Version 1809 for x64-based Systems.
- Windows 10 Version 1809 for ARM64-based Systems.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</si>
  <si>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KB5037771, KB5037788, KB5037770, KB5037765, KB5037768</t>
    </r>
    <r>
      <rPr>
        <i/>
        <sz val="11"/>
        <color theme="1"/>
        <rFont val="Calibri"/>
        <family val="2"/>
        <scheme val="minor"/>
      </rPr>
      <t>.</t>
    </r>
  </si>
  <si>
    <t>- Windows Server 2008 for x64-based Systems Service Pack 2.
- Windows 10 for 32-bit Systems.
- Windows Server 2012 (Server Core installation).
- Windows 11 Version 22H2 for ARM64-based Systems.
- Windows 10 Version 1809 for 32-bit Systems.
- Windows Server 2012.
- Windows Server 2008 for 32-bit Systems Service Pack 2 (Server Core installation).
- Windows 10 Version 21H2 for 32-bit Systems.
- Windows 11 Version 22H2 for x64-based Systems.
- Windows 10 Version 21H2 for x64-based Systems.
- Windows Server 2016.
- Windows Server 2022 (Server Core installation).
- Windows Server 2012 R2 (Server Core installation).
- Windows Server 2016 (Server Core installation).
- Windows Server 2008 R2 for x64-based Systems Service Pack 1 (Server Core installation).
- Windows 11 version 21H2 for ARM64-based Systems.
- Windows Server 2008 for 32-bit Systems Service Pack 2.
- Windows 10 for x64-based Systems.
- Windows Server 2022.
- Windows 10 Version 21H2 for ARM64-based Systems.
- Windows Server 2019 (Server Core installation).
- Windows Server 2012 R2.
- Windows 10 Version 1607 for x64-based Systems.
- Windows 10 Version 1607 for 32-bit Systems.
- Windows Server 2008 for x64-based Systems Service Pack 2 (Server Core installation).
- Windows 11 version 21H2 for x64-based Systems.
- Windows Server 2008 R2 for x64-based Systems Service Pack 1.
- Windows 10 Version 1809 for x64-based Systems.
- Windows 10 Version 1809 for ARM64-based Systems.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</si>
  <si>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KB5037771, KB5037778, KB5037788, KB5037770, KB5037823, KB5037780, KB5037803, KB5037765, KB5037768, KB5037800, KB5037836</t>
    </r>
    <r>
      <rPr>
        <i/>
        <sz val="11"/>
        <color theme="1"/>
        <rFont val="Calibri"/>
        <family val="2"/>
        <scheme val="minor"/>
      </rPr>
      <t>.</t>
    </r>
  </si>
  <si>
    <t>- Microsoft SharePoint Enterprise Server 2016.
- Microsoft SharePoint Server 2019.
- Microsoft SharePoint Server Subscription Edition.</t>
  </si>
  <si>
    <t>- Microsoft Excel 2016 (32-bit edition).
- Microsoft 365 Apps for Enterprise for 32-bit Systems.
- Microsoft Excel 2016 (64-bit edition).
- Office Online Server.
- Microsoft Office LTSC 2021 for 32-bit editions.
- Microsoft Office LTSC for Mac 2021.
- Microsoft Office 2019 for 32-bit editions.
- Microsoft 365 Apps for Enterprise for 64-bit Systems.
- Microsoft Office 2019 for 64-bit editions.
- Microsoft Office LTSC 2021 for 64-bit editions.</t>
  </si>
  <si>
    <t>- Windows Server 2008 for x64-based Systems Service Pack 2.
- Windows 10 for 32-bit Systems.
- Windows Server 2012.
- Windows Server 2012 (Server Core installation).
- Windows 11 Version 22H2 for ARM64-based Systems.
- Windows Server 2008 for 32-bit Systems Service Pack 2 (Server Core installation).
- Windows 10 Version 21H2 for 32-bit Systems.
- Windows 11 Version 22H2 for x64-based Systems.
- Windows Server 2016.
- Windows 10 Version 21H2 for x64-based Systems.
- Windows 10 Version 22H2 for 32-bit Systems.
- Windows Server 2022 (Server Core installation).
- Windows 10 Version 22H2 for ARM64-based Systems.
- Windows Server 2012 R2 (Server Core installation).
- Windows Server 2016 (Server Core installation).
- Windows Server 2008 R2 for x64-based Systems Service Pack 1 (Server Core installation).
- Windows 11 version 21H2 for ARM64-based Systems.
- Windows 11 Version 23H2 for x64-based Systems.
- Windows Server 2008 for 32-bit Systems Service Pack 2.
- Windows 10 for x64-based Systems.
- Windows 11 Version 23H2 for ARM64-based Systems.
- Windows 10 Version 21H2 for ARM64-based Systems.
- Windows Server 2012 R2.
- Windows 10 Version 1607 for x64-based Systems.
- Windows 10 Version 1607 for 32-bit Systems.
- Windows Server 2022, 23H2 Edition (Server Core installation).
- Windows Server 2008 for x64-based Systems Service Pack 2 (Server Core installation).
- Windows 10 Version 22H2 for x64-based Systems.
- Windows 11 version 21H2 for x64-based Systems.
- Windows Server 2008 R2 for x64-based Systems Service Pack 1.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</si>
  <si>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KB5037771, KB5037778, KB5037788, KB5037781, KB5037770, KB5037780, KB5037803, KB5037823, KB5037768, KB5037800, KB5037836</t>
    </r>
    <r>
      <rPr>
        <i/>
        <sz val="11"/>
        <color theme="1"/>
        <rFont val="Calibri"/>
        <family val="2"/>
        <scheme val="minor"/>
      </rPr>
      <t>.</t>
    </r>
  </si>
  <si>
    <t>- Windows Server 2012 R2 (Server Core installation).
- Windows Server 2016 (Server Core installation).
- Windows Server 2008 R2 for x64-based Systems Service Pack 1 (Server Core installation).
- Windows Server 2008 for x64-based Systems Service Pack 2.
- Windows Server 2019 (Server Core installation).
- Windows Server 2012.
- Windows Server 2012 (Server Core installation).
- Windows Server 2012 R2.
- Windows Server 2016.
- Windows Server 2008 for 32-bit Systems Service Pack 2.
- Windows Server 2008 for 32-bit Systems Service Pack 2 (Server Core installation).
- Windows Server 2008 for x64-based Systems Service Pack 2 (Server Core installation).
- Windows Server 2022 (Server Core installation).
- Windows Server 2008 R2 for x64-based Systems Service Pack 1.
- Windows Server 2022.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</si>
  <si>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KB5037778, KB5037780, KB5037803, KB5037823, KB5037765, KB5037800, KB5037836</t>
    </r>
    <r>
      <rPr>
        <i/>
        <sz val="11"/>
        <color theme="1"/>
        <rFont val="Calibri"/>
        <family val="2"/>
        <scheme val="minor"/>
      </rPr>
      <t>.</t>
    </r>
  </si>
  <si>
    <t>- Windows 11 Version 22H2 for ARM64-based Systems.
- Windows 10 Version 1809 for 32-bit Systems.
- Windows 10 Version 21H2 for 32-bit Systems.
- Windows 11 Version 22H2 for x64-based Systems.
- Windows 10 Version 21H2 for x64-based Systems.
- Windows 10 Version 22H2 for 32-bit Systems.
- Windows Server 2022 (Server Core installation).
- Windows 10 Version 22H2 for ARM64-based Systems.
- Windows 11 version 21H2 for ARM64-based Systems.
- Windows 11 Version 23H2 for x64-based Systems.
- Windows Server 2022.
- Windows 11 Version 23H2 for ARM64-based Systems.
- Windows 10 Version 21H2 for ARM64-based Systems.
- Windows Server 2019 (Server Core installation).
- Windows Server 2022, 23H2 Edition (Server Core installation).
- Windows 10 Version 22H2 for x64-based Systems.
- Windows 11 version 21H2 for x64-based Systems.
- Windows 10 Version 1809 for x64-based Systems.
- Windows 10 Version 1809 for ARM64-based Systems.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</si>
  <si>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KB5037771, KB5037781, KB5037770, KB5037765, KB5037768</t>
    </r>
    <r>
      <rPr>
        <i/>
        <sz val="11"/>
        <color theme="1"/>
        <rFont val="Calibri"/>
        <family val="2"/>
        <scheme val="minor"/>
      </rPr>
      <t>.</t>
    </r>
  </si>
  <si>
    <t>- Windows 10 Version 21H2 for ARM64-based Systems.
- Windows 11 version 21H2 for ARM64-based Systems.
- Windows 11 version 21H2 for x64-based Systems.
- Windows 10 Version 21H2 for x64-based Systems.
- Windows 10 Version 22H2 for 32-bit Systems.
- Windows 10 Version 22H2 for x64-based Systems.
- Windows 10 Version 21H2 for 32-bit Systems.
- Windows Server 2022 (Server Core installation).
- Windows Server 2022.
- Windows 10 Version 22H2 for ARM64-based Systems.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</si>
  <si>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KB5037768</t>
    </r>
    <r>
      <rPr>
        <i/>
        <sz val="11"/>
        <color theme="1"/>
        <rFont val="Calibri"/>
        <family val="2"/>
        <scheme val="minor"/>
      </rPr>
      <t>.</t>
    </r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</si>
  <si>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KB5037768, KB5037782, KB5037848, KB5037770</t>
    </r>
    <r>
      <rPr>
        <i/>
        <sz val="11"/>
        <color theme="1"/>
        <rFont val="Calibri"/>
        <family val="2"/>
        <scheme val="minor"/>
      </rPr>
      <t>.</t>
    </r>
  </si>
  <si>
    <t>- Windows 10 for 32-bit Systems.
- Windows 11 Version 22H2 for ARM64-based Systems.
- Windows 10 Version 1809 for 32-bit Systems.
- Windows 10 Version 21H2 for 32-bit Systems.
- Windows 11 Version 22H2 for x64-based Systems.
- Windows Server 2016.
- Windows 10 Version 21H2 for x64-based Systems.
- Windows 10 Version 22H2 for 32-bit Systems.
- Windows Server 2022 (Server Core installation).
- Windows 10 Version 22H2 for ARM64-based Systems.
- Windows Server 2016 (Server Core installation).
- Windows 11 version 21H2 for ARM64-based Systems.
- Windows 11 Version 23H2 for x64-based Systems.
- Windows 10 for x64-based Systems.
- Windows Server 2022.
- Windows 11 Version 23H2 for ARM64-based Systems.
- Windows 10 Version 21H2 for ARM64-based Systems.
- Windows Server 2019 (Server Core installation).
- Windows 10 Version 1607 for x64-based Systems.
- Windows 10 Version 1607 for 32-bit Systems.
- Windows Server 2022, 23H2 Edition (Server Core installation).
- Windows 10 Version 22H2 for x64-based Systems.
- Windows 11 version 21H2 for x64-based Systems.
- Windows 10 Version 1809 for x64-based Systems.
- Windows 10 Version 1809 for ARM64-based Systems.
- Windows Server 2019.</t>
  </si>
  <si>
    <t>- Windows 10 Version 21H2 for 32-bit Systems.
- Windows 10 Version 21H2 for x64-based Systems.
- Windows 10 Version 22H2 for 32-bit Systems.
- Windows 10 Version 22H2 for x64-based Systems.</t>
  </si>
  <si>
    <t>- Windows Server 2012 R2 (Server Core installation).
- Windows Server 2016 (Server Core installation).
- Windows Server 2008 R2 for x64-based Systems Service Pack 1 (Server Core installation).
- Windows Server 2008 for x64-based Systems Service Pack 2.
- Windows Server 2019 (Server Core installation).
- Windows Server 2012.
- Windows Server 2012 (Server Core installation).
- Windows Server 2012 R2.
- Windows Server 2016.
- Windows Server 2008 for 32-bit Systems Service Pack 2.
- Windows Server 2008 for 32-bit Systems Service Pack 2 (Server Core installation).
- Windows Server 2022, 23H2 Edition (Server Core installation).
- Windows Server 2008 for x64-based Systems Service Pack 2 (Server Core installation).
- Windows Server 2022 (Server Core installation).
- Windows Server 2008 R2 for x64-based Systems Service Pack 1.
- Windows Server 2022.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</si>
  <si>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KB5037778, KB5037781, KB5037780, KB5037803, KB5037823, KB5037765, KB5037800, KB5037836</t>
    </r>
    <r>
      <rPr>
        <i/>
        <sz val="11"/>
        <color theme="1"/>
        <rFont val="Calibri"/>
        <family val="2"/>
        <scheme val="minor"/>
      </rPr>
      <t>.</t>
    </r>
  </si>
  <si>
    <t>- Windows Server 2016 (Server Core installation).
- Windows 11 Version 22H2 for x64-based Systems.
- Windows 11 version 21H2 for ARM64-based Systems.
- Windows 11 Version 23H2 for x64-based Systems.
- Windows Server 2019 (Server Core installation).
- Windows 11 Version 22H2 for ARM64-based Systems.
- Windows Server 2016.
- Windows 10 Version 1607 for x64-based Systems.
- Windows 10 Version 21H2 for x64-based Systems.
- Windows 10 for x64-based Systems.
- Windows Server 2022, 23H2 Edition (Server Core installation).
- Windows 10 Version 22H2 for x64-based Systems.
- Windows 11 version 21H2 for x64-based Systems.
- Windows Server 2022 (Server Core installation).
- Windows Server 2022.
- Windows 11 Version 23H2 for ARM64-based Systems.
- Windows 10 Version 1809 for x64-based Systems.
- Windows Server 2019.</t>
  </si>
  <si>
    <t>- Windows Server 2012 R2 (Server Core installation).
- Windows Server 2016 (Server Core installation).
- Windows Server 2019 (Server Core installation).
- Windows Server 2012.
- Windows Server 2012 (Server Core installation).
- Windows Server 2012 R2.
- Windows Server 2016.
- Windows Server 2022, 23H2 Edition (Server Core installation).
- Windows Server 2022 (Server Core installation).
- Windows Server 2022.
- Windows Server 2019.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</si>
  <si>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KB5037782, KB5037848, KB5037763, KB5037778, KB5037781, KB5037823, KB5037765</t>
    </r>
    <r>
      <rPr>
        <i/>
        <sz val="11"/>
        <color theme="1"/>
        <rFont val="Calibri"/>
        <family val="2"/>
        <scheme val="minor"/>
      </rPr>
      <t>.</t>
    </r>
  </si>
  <si>
    <t>- Windows Server 2022, 23H2 Edition (Server Core installation).</t>
  </si>
  <si>
    <r>
      <t xml:space="preserve">Workaround:
Solution:
- Tải các bản cập nhật bảo mật mới nhất trong tháng 05/2024 dành cho Windows, bao gồm:
</t>
    </r>
    <r>
      <rPr>
        <b/>
        <sz val="11"/>
        <color theme="1"/>
        <rFont val="Calibri"/>
        <family val="2"/>
        <scheme val="minor"/>
      </rPr>
      <t>KB5037781</t>
    </r>
    <r>
      <rPr>
        <i/>
        <sz val="11"/>
        <color theme="1"/>
        <rFont val="Calibri"/>
        <family val="2"/>
        <scheme val="minor"/>
      </rPr>
      <t>.</t>
    </r>
  </si>
  <si>
    <t xml:space="preserve">
- PowerBI-client JS SDK</t>
  </si>
  <si>
    <r>
      <t xml:space="preserve">Workaround:
Solution:
- Tải các bản cập nhật bảo mật mới nhất trong tháng 05/2024 dành cho Microsoft Office, bao gồm:
</t>
    </r>
    <r>
      <rPr>
        <b/>
        <sz val="11"/>
        <color theme="1"/>
        <rFont val="Calibri"/>
        <family val="2"/>
        <scheme val="minor"/>
      </rPr>
      <t>KB5002596, KB5002599, KB5002598</t>
    </r>
    <r>
      <rPr>
        <i/>
        <sz val="11"/>
        <color theme="1"/>
        <rFont val="Calibri"/>
        <family val="2"/>
        <scheme val="minor"/>
      </rPr>
      <t>.</t>
    </r>
  </si>
  <si>
    <r>
      <t xml:space="preserve">Workaround:
Solution:
- Tải các bản cập nhật bảo mật mới nhất trong tháng 05/2024 dành cho Microsoft Office, bao gồm:
</t>
    </r>
    <r>
      <rPr>
        <b/>
        <sz val="11"/>
        <color theme="1"/>
        <rFont val="Calibri"/>
        <family val="2"/>
        <scheme val="minor"/>
      </rPr>
      <t>KB5002503, KB5002587</t>
    </r>
    <r>
      <rPr>
        <i/>
        <sz val="11"/>
        <color theme="1"/>
        <rFont val="Calibri"/>
        <family val="2"/>
        <scheme val="minor"/>
      </rPr>
      <t>.</t>
    </r>
  </si>
  <si>
    <t>Workaround:
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</si>
</sst>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D2" sqref="D2"/>
    </sheetView>
  </sheetViews>
  <sheetFormatPr defaultRowHeight="15" x14ac:dyDescent="0.25"/>
  <cols>
    <col min="1" max="1" width="15.85546875" style="1" customWidth="1"/>
    <col min="2" max="2" width="27.140625" style="1" customWidth="1"/>
    <col min="3" max="3" width="14.5703125" style="1" customWidth="1"/>
    <col min="4" max="4" width="18.5703125" style="1" customWidth="1"/>
    <col min="5" max="5" width="16.5703125" style="9" customWidth="1"/>
    <col min="6" max="6" width="50.5703125" style="1" customWidth="1"/>
    <col min="7" max="7" width="33.5703125" style="1" customWidth="1"/>
    <col min="8" max="8" width="13.5703125" style="1" customWidth="1"/>
    <col min="9" max="9" width="12.7109375" style="1" customWidth="1"/>
    <col min="10" max="16384" width="9.140625" style="1"/>
  </cols>
  <sheetData>
    <row r="1" spans="1:9" s="6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405" x14ac:dyDescent="0.25">
      <c r="A2" s="2" t="s">
        <v>9</v>
      </c>
      <c r="B2" s="2" t="s">
        <v>12</v>
      </c>
      <c r="C2" s="2" t="s">
        <v>17</v>
      </c>
      <c r="D2" s="3" t="str">
        <f>HYPERLINK("https://msrc.microsoft.com/update-guide/vulnerability/CVE-2024-30040","CVE-2024-30040")</f>
        <v>CVE-2024-30040</v>
      </c>
      <c r="E2" s="8">
        <v>8.8000000000000007</v>
      </c>
      <c r="F2" s="2" t="s">
        <v>20</v>
      </c>
      <c r="G2" s="4" t="s">
        <v>21</v>
      </c>
      <c r="H2" s="2" t="s">
        <v>22</v>
      </c>
      <c r="I2" s="2" t="s">
        <v>23</v>
      </c>
    </row>
    <row r="3" spans="1:9" ht="409.5" x14ac:dyDescent="0.25">
      <c r="A3" s="2" t="s">
        <v>9</v>
      </c>
      <c r="B3" s="2" t="s">
        <v>13</v>
      </c>
      <c r="C3" s="2" t="s">
        <v>17</v>
      </c>
      <c r="D3" s="3" t="str">
        <f>HYPERLINK("https://msrc.microsoft.com/update-guide/vulnerability/CVE-2024-30039","CVE-2024-30039")</f>
        <v>CVE-2024-30039</v>
      </c>
      <c r="E3" s="8">
        <v>5.5</v>
      </c>
      <c r="F3" s="2" t="s">
        <v>24</v>
      </c>
      <c r="G3" s="4" t="s">
        <v>25</v>
      </c>
      <c r="H3" s="2" t="s">
        <v>22</v>
      </c>
      <c r="I3" s="2" t="s">
        <v>22</v>
      </c>
    </row>
    <row r="4" spans="1:9" ht="409.5" x14ac:dyDescent="0.25">
      <c r="A4" s="2" t="s">
        <v>9</v>
      </c>
      <c r="B4" s="2" t="s">
        <v>14</v>
      </c>
      <c r="C4" s="2" t="s">
        <v>17</v>
      </c>
      <c r="D4" s="3" t="str">
        <f>HYPERLINK("https://msrc.microsoft.com/update-guide/vulnerability/CVE-2024-30038","CVE-2024-30038")</f>
        <v>CVE-2024-30038</v>
      </c>
      <c r="E4" s="8">
        <v>7.8</v>
      </c>
      <c r="F4" s="2" t="s">
        <v>26</v>
      </c>
      <c r="G4" s="4" t="s">
        <v>27</v>
      </c>
      <c r="H4" s="2" t="s">
        <v>22</v>
      </c>
      <c r="I4" s="2" t="s">
        <v>22</v>
      </c>
    </row>
    <row r="5" spans="1:9" ht="30" x14ac:dyDescent="0.25">
      <c r="A5" s="2" t="s">
        <v>10</v>
      </c>
      <c r="B5" s="2" t="s">
        <v>13</v>
      </c>
      <c r="C5" s="2" t="s">
        <v>17</v>
      </c>
      <c r="D5" s="3" t="str">
        <f>HYPERLINK("https://msrc.microsoft.com/update-guide/vulnerability/CVE-2024-30054","CVE-2024-30054")</f>
        <v>CVE-2024-30054</v>
      </c>
      <c r="E5" s="8">
        <v>6.5</v>
      </c>
      <c r="F5" s="2" t="s">
        <v>52</v>
      </c>
      <c r="G5" s="4" t="s">
        <v>55</v>
      </c>
      <c r="H5" s="2" t="s">
        <v>22</v>
      </c>
      <c r="I5" s="2" t="s">
        <v>22</v>
      </c>
    </row>
    <row r="6" spans="1:9" ht="375" x14ac:dyDescent="0.25">
      <c r="A6" s="2" t="s">
        <v>9</v>
      </c>
      <c r="B6" s="2" t="s">
        <v>14</v>
      </c>
      <c r="C6" s="2" t="s">
        <v>17</v>
      </c>
      <c r="D6" s="3" t="str">
        <f>HYPERLINK("https://msrc.microsoft.com/update-guide/vulnerability/CVE-2024-30051","CVE-2024-30051")</f>
        <v>CVE-2024-30051</v>
      </c>
      <c r="E6" s="8">
        <v>7.8</v>
      </c>
      <c r="F6" s="2" t="s">
        <v>28</v>
      </c>
      <c r="G6" s="4" t="s">
        <v>29</v>
      </c>
      <c r="H6" s="2" t="s">
        <v>23</v>
      </c>
      <c r="I6" s="2" t="s">
        <v>23</v>
      </c>
    </row>
    <row r="7" spans="1:9" ht="409.5" x14ac:dyDescent="0.25">
      <c r="A7" s="2" t="s">
        <v>9</v>
      </c>
      <c r="B7" s="2" t="s">
        <v>14</v>
      </c>
      <c r="C7" s="2" t="s">
        <v>17</v>
      </c>
      <c r="D7" s="3" t="str">
        <f>HYPERLINK("https://msrc.microsoft.com/update-guide/vulnerability/CVE-2024-30049","CVE-2024-30049")</f>
        <v>CVE-2024-30049</v>
      </c>
      <c r="E7" s="8">
        <v>7.8</v>
      </c>
      <c r="F7" s="2" t="s">
        <v>30</v>
      </c>
      <c r="G7" s="4" t="s">
        <v>31</v>
      </c>
      <c r="H7" s="2" t="s">
        <v>22</v>
      </c>
      <c r="I7" s="2" t="s">
        <v>22</v>
      </c>
    </row>
    <row r="8" spans="1:9" ht="90" x14ac:dyDescent="0.25">
      <c r="A8" s="2" t="s">
        <v>11</v>
      </c>
      <c r="B8" s="2" t="s">
        <v>13</v>
      </c>
      <c r="C8" s="2" t="s">
        <v>17</v>
      </c>
      <c r="D8" s="3" t="str">
        <f>HYPERLINK("https://msrc.microsoft.com/update-guide/vulnerability/CVE-2024-30043","CVE-2024-30043")</f>
        <v>CVE-2024-30043</v>
      </c>
      <c r="E8" s="8">
        <v>6.5</v>
      </c>
      <c r="F8" s="2" t="s">
        <v>32</v>
      </c>
      <c r="G8" s="4" t="s">
        <v>53</v>
      </c>
      <c r="H8" s="2" t="s">
        <v>22</v>
      </c>
      <c r="I8" s="2" t="s">
        <v>22</v>
      </c>
    </row>
    <row r="9" spans="1:9" ht="150" x14ac:dyDescent="0.25">
      <c r="A9" s="2" t="s">
        <v>11</v>
      </c>
      <c r="B9" s="2" t="s">
        <v>15</v>
      </c>
      <c r="C9" s="2" t="s">
        <v>17</v>
      </c>
      <c r="D9" s="3" t="str">
        <f>HYPERLINK("https://msrc.microsoft.com/update-guide/vulnerability/CVE-2024-30042","CVE-2024-30042")</f>
        <v>CVE-2024-30042</v>
      </c>
      <c r="E9" s="8">
        <v>7.8</v>
      </c>
      <c r="F9" s="2" t="s">
        <v>33</v>
      </c>
      <c r="G9" s="4" t="s">
        <v>54</v>
      </c>
      <c r="H9" s="2" t="s">
        <v>22</v>
      </c>
      <c r="I9" s="2" t="s">
        <v>22</v>
      </c>
    </row>
    <row r="10" spans="1:9" ht="409.5" x14ac:dyDescent="0.25">
      <c r="A10" s="2" t="s">
        <v>9</v>
      </c>
      <c r="B10" s="2" t="s">
        <v>14</v>
      </c>
      <c r="C10" s="2" t="s">
        <v>17</v>
      </c>
      <c r="D10" s="3" t="str">
        <f>HYPERLINK("https://msrc.microsoft.com/update-guide/vulnerability/CVE-2024-30037","CVE-2024-30037")</f>
        <v>CVE-2024-30037</v>
      </c>
      <c r="E10" s="8">
        <v>7.5</v>
      </c>
      <c r="F10" s="2" t="s">
        <v>34</v>
      </c>
      <c r="G10" s="4" t="s">
        <v>35</v>
      </c>
      <c r="H10" s="2" t="s">
        <v>22</v>
      </c>
      <c r="I10" s="2" t="s">
        <v>22</v>
      </c>
    </row>
    <row r="11" spans="1:9" ht="330" x14ac:dyDescent="0.25">
      <c r="A11" s="2" t="s">
        <v>9</v>
      </c>
      <c r="B11" s="2" t="s">
        <v>13</v>
      </c>
      <c r="C11" s="2" t="s">
        <v>17</v>
      </c>
      <c r="D11" s="3" t="str">
        <f>HYPERLINK("https://msrc.microsoft.com/update-guide/vulnerability/CVE-2024-30036","CVE-2024-30036")</f>
        <v>CVE-2024-30036</v>
      </c>
      <c r="E11" s="8">
        <v>6.5</v>
      </c>
      <c r="F11" s="2" t="s">
        <v>36</v>
      </c>
      <c r="G11" s="4" t="s">
        <v>37</v>
      </c>
      <c r="H11" s="2" t="s">
        <v>22</v>
      </c>
      <c r="I11" s="2" t="s">
        <v>22</v>
      </c>
    </row>
    <row r="12" spans="1:9" ht="315" x14ac:dyDescent="0.25">
      <c r="A12" s="2" t="s">
        <v>9</v>
      </c>
      <c r="B12" s="2" t="s">
        <v>14</v>
      </c>
      <c r="C12" s="2" t="s">
        <v>17</v>
      </c>
      <c r="D12" s="3" t="str">
        <f>HYPERLINK("https://msrc.microsoft.com/update-guide/vulnerability/CVE-2024-30035","CVE-2024-30035")</f>
        <v>CVE-2024-30035</v>
      </c>
      <c r="E12" s="8">
        <v>7.8</v>
      </c>
      <c r="F12" s="2" t="s">
        <v>38</v>
      </c>
      <c r="G12" s="4" t="s">
        <v>39</v>
      </c>
      <c r="H12" s="2" t="s">
        <v>22</v>
      </c>
      <c r="I12" s="2" t="s">
        <v>22</v>
      </c>
    </row>
    <row r="13" spans="1:9" ht="315" x14ac:dyDescent="0.25">
      <c r="A13" s="2" t="s">
        <v>9</v>
      </c>
      <c r="B13" s="2" t="s">
        <v>13</v>
      </c>
      <c r="C13" s="2" t="s">
        <v>17</v>
      </c>
      <c r="D13" s="3" t="str">
        <f>HYPERLINK("https://msrc.microsoft.com/update-guide/vulnerability/CVE-2024-30034","CVE-2024-30034")</f>
        <v>CVE-2024-30034</v>
      </c>
      <c r="E13" s="8">
        <v>5.5</v>
      </c>
      <c r="F13" s="2" t="s">
        <v>38</v>
      </c>
      <c r="G13" s="4" t="s">
        <v>39</v>
      </c>
      <c r="H13" s="2" t="s">
        <v>22</v>
      </c>
      <c r="I13" s="2" t="s">
        <v>22</v>
      </c>
    </row>
    <row r="14" spans="1:9" ht="150" x14ac:dyDescent="0.25">
      <c r="A14" s="2" t="s">
        <v>9</v>
      </c>
      <c r="B14" s="2" t="s">
        <v>14</v>
      </c>
      <c r="C14" s="2" t="s">
        <v>17</v>
      </c>
      <c r="D14" s="3" t="str">
        <f>HYPERLINK("https://msrc.microsoft.com/update-guide/vulnerability/CVE-2024-30033","CVE-2024-30033")</f>
        <v>CVE-2024-30033</v>
      </c>
      <c r="E14" s="8">
        <v>7</v>
      </c>
      <c r="F14" s="2" t="s">
        <v>40</v>
      </c>
      <c r="G14" s="4" t="s">
        <v>42</v>
      </c>
      <c r="H14" s="2" t="s">
        <v>22</v>
      </c>
      <c r="I14" s="2" t="s">
        <v>22</v>
      </c>
    </row>
    <row r="15" spans="1:9" ht="405" x14ac:dyDescent="0.25">
      <c r="A15" s="2" t="s">
        <v>9</v>
      </c>
      <c r="B15" s="2" t="s">
        <v>14</v>
      </c>
      <c r="C15" s="2" t="s">
        <v>17</v>
      </c>
      <c r="D15" s="3" t="str">
        <f>HYPERLINK("https://msrc.microsoft.com/update-guide/vulnerability/CVE-2024-30032","CVE-2024-30032")</f>
        <v>CVE-2024-30032</v>
      </c>
      <c r="E15" s="8">
        <v>7.8</v>
      </c>
      <c r="F15" s="2" t="s">
        <v>43</v>
      </c>
      <c r="G15" s="4" t="s">
        <v>21</v>
      </c>
      <c r="H15" s="2" t="s">
        <v>22</v>
      </c>
      <c r="I15" s="2" t="s">
        <v>22</v>
      </c>
    </row>
    <row r="16" spans="1:9" ht="409.5" x14ac:dyDescent="0.25">
      <c r="A16" s="2" t="s">
        <v>9</v>
      </c>
      <c r="B16" s="2" t="s">
        <v>14</v>
      </c>
      <c r="C16" s="2" t="s">
        <v>17</v>
      </c>
      <c r="D16" s="3" t="str">
        <f>HYPERLINK("https://msrc.microsoft.com/update-guide/vulnerability/CVE-2024-30031","CVE-2024-30031")</f>
        <v>CVE-2024-30031</v>
      </c>
      <c r="E16" s="8">
        <v>7.8</v>
      </c>
      <c r="F16" s="2" t="s">
        <v>34</v>
      </c>
      <c r="G16" s="4" t="s">
        <v>35</v>
      </c>
      <c r="H16" s="2" t="s">
        <v>22</v>
      </c>
      <c r="I16" s="2" t="s">
        <v>22</v>
      </c>
    </row>
    <row r="17" spans="1:9" ht="409.5" x14ac:dyDescent="0.25">
      <c r="A17" s="2" t="s">
        <v>9</v>
      </c>
      <c r="B17" s="2" t="s">
        <v>15</v>
      </c>
      <c r="C17" s="2" t="s">
        <v>17</v>
      </c>
      <c r="D17" s="3" t="str">
        <f>HYPERLINK("https://msrc.microsoft.com/update-guide/vulnerability/CVE-2024-30029","CVE-2024-30029")</f>
        <v>CVE-2024-30029</v>
      </c>
      <c r="E17" s="8">
        <v>7.5</v>
      </c>
      <c r="F17" s="2" t="s">
        <v>34</v>
      </c>
      <c r="G17" s="4" t="s">
        <v>35</v>
      </c>
      <c r="H17" s="2" t="s">
        <v>22</v>
      </c>
      <c r="I17" s="2" t="s">
        <v>22</v>
      </c>
    </row>
    <row r="18" spans="1:9" ht="409.5" x14ac:dyDescent="0.25">
      <c r="A18" s="2" t="s">
        <v>9</v>
      </c>
      <c r="B18" s="2" t="s">
        <v>14</v>
      </c>
      <c r="C18" s="2" t="s">
        <v>17</v>
      </c>
      <c r="D18" s="3" t="str">
        <f>HYPERLINK("https://msrc.microsoft.com/update-guide/vulnerability/CVE-2024-30028","CVE-2024-30028")</f>
        <v>CVE-2024-30028</v>
      </c>
      <c r="E18" s="8">
        <v>7.8</v>
      </c>
      <c r="F18" s="2" t="s">
        <v>34</v>
      </c>
      <c r="G18" s="4" t="s">
        <v>35</v>
      </c>
      <c r="H18" s="2" t="s">
        <v>22</v>
      </c>
      <c r="I18" s="2" t="s">
        <v>22</v>
      </c>
    </row>
    <row r="19" spans="1:9" ht="409.5" x14ac:dyDescent="0.25">
      <c r="A19" s="2" t="s">
        <v>9</v>
      </c>
      <c r="B19" s="2" t="s">
        <v>14</v>
      </c>
      <c r="C19" s="2" t="s">
        <v>17</v>
      </c>
      <c r="D19" s="3" t="str">
        <f>HYPERLINK("https://msrc.microsoft.com/update-guide/vulnerability/CVE-2024-30027","CVE-2024-30027")</f>
        <v>CVE-2024-30027</v>
      </c>
      <c r="E19" s="8">
        <v>7.8</v>
      </c>
      <c r="F19" s="2" t="s">
        <v>34</v>
      </c>
      <c r="G19" s="4" t="s">
        <v>35</v>
      </c>
      <c r="H19" s="2" t="s">
        <v>22</v>
      </c>
      <c r="I19" s="2" t="s">
        <v>22</v>
      </c>
    </row>
    <row r="20" spans="1:9" ht="409.5" x14ac:dyDescent="0.25">
      <c r="A20" s="2" t="s">
        <v>9</v>
      </c>
      <c r="B20" s="2" t="s">
        <v>14</v>
      </c>
      <c r="C20" s="2" t="s">
        <v>17</v>
      </c>
      <c r="D20" s="3" t="str">
        <f>HYPERLINK("https://msrc.microsoft.com/update-guide/vulnerability/CVE-2024-30025","CVE-2024-30025")</f>
        <v>CVE-2024-30025</v>
      </c>
      <c r="E20" s="8">
        <v>7.8</v>
      </c>
      <c r="F20" s="2" t="s">
        <v>34</v>
      </c>
      <c r="G20" s="4" t="s">
        <v>35</v>
      </c>
      <c r="H20" s="2" t="s">
        <v>22</v>
      </c>
      <c r="I20" s="2" t="s">
        <v>22</v>
      </c>
    </row>
    <row r="21" spans="1:9" ht="409.5" x14ac:dyDescent="0.25">
      <c r="A21" s="2" t="s">
        <v>9</v>
      </c>
      <c r="B21" s="2" t="s">
        <v>15</v>
      </c>
      <c r="C21" s="2" t="s">
        <v>17</v>
      </c>
      <c r="D21" s="3" t="str">
        <f>HYPERLINK("https://msrc.microsoft.com/update-guide/vulnerability/CVE-2024-30024","CVE-2024-30024")</f>
        <v>CVE-2024-30024</v>
      </c>
      <c r="E21" s="8">
        <v>7.5</v>
      </c>
      <c r="F21" s="2" t="s">
        <v>34</v>
      </c>
      <c r="G21" s="4" t="s">
        <v>35</v>
      </c>
      <c r="H21" s="2" t="s">
        <v>22</v>
      </c>
      <c r="I21" s="2" t="s">
        <v>22</v>
      </c>
    </row>
    <row r="22" spans="1:9" ht="315" x14ac:dyDescent="0.25">
      <c r="A22" s="2" t="s">
        <v>9</v>
      </c>
      <c r="B22" s="2" t="s">
        <v>14</v>
      </c>
      <c r="C22" s="2" t="s">
        <v>17</v>
      </c>
      <c r="D22" s="3" t="str">
        <f>HYPERLINK("https://msrc.microsoft.com/update-guide/vulnerability/CVE-2024-29994","CVE-2024-29994")</f>
        <v>CVE-2024-29994</v>
      </c>
      <c r="E22" s="8">
        <v>7.8</v>
      </c>
      <c r="F22" s="2" t="s">
        <v>38</v>
      </c>
      <c r="G22" s="4" t="s">
        <v>39</v>
      </c>
      <c r="H22" s="2" t="s">
        <v>22</v>
      </c>
      <c r="I22" s="2" t="s">
        <v>22</v>
      </c>
    </row>
    <row r="23" spans="1:9" ht="90" x14ac:dyDescent="0.25">
      <c r="A23" s="2" t="s">
        <v>9</v>
      </c>
      <c r="B23" s="2" t="s">
        <v>14</v>
      </c>
      <c r="C23" s="2" t="s">
        <v>17</v>
      </c>
      <c r="D23" s="3" t="str">
        <f>HYPERLINK("https://msrc.microsoft.com/update-guide/vulnerability/CVE-2024-26238","CVE-2024-26238")</f>
        <v>CVE-2024-26238</v>
      </c>
      <c r="E23" s="8">
        <v>7.8</v>
      </c>
      <c r="F23" s="2" t="s">
        <v>44</v>
      </c>
      <c r="G23" s="4" t="s">
        <v>41</v>
      </c>
      <c r="H23" s="2" t="s">
        <v>22</v>
      </c>
      <c r="I23" s="2" t="s">
        <v>22</v>
      </c>
    </row>
    <row r="24" spans="1:9" ht="409.5" x14ac:dyDescent="0.25">
      <c r="A24" s="2" t="s">
        <v>9</v>
      </c>
      <c r="B24" s="2" t="s">
        <v>12</v>
      </c>
      <c r="C24" s="2" t="s">
        <v>18</v>
      </c>
      <c r="D24" s="3" t="str">
        <f>HYPERLINK("https://msrc.microsoft.com/update-guide/vulnerability/CVE-2024-30050","CVE-2024-30050")</f>
        <v>CVE-2024-30050</v>
      </c>
      <c r="E24" s="8">
        <v>5.4</v>
      </c>
      <c r="F24" s="2" t="s">
        <v>34</v>
      </c>
      <c r="G24" s="4" t="s">
        <v>35</v>
      </c>
      <c r="H24" s="2" t="s">
        <v>22</v>
      </c>
      <c r="I24" s="2" t="s">
        <v>22</v>
      </c>
    </row>
    <row r="25" spans="1:9" ht="90" x14ac:dyDescent="0.25">
      <c r="A25" s="2" t="s">
        <v>11</v>
      </c>
      <c r="B25" s="2" t="s">
        <v>15</v>
      </c>
      <c r="C25" s="2" t="s">
        <v>19</v>
      </c>
      <c r="D25" s="3" t="str">
        <f>HYPERLINK("https://msrc.microsoft.com/update-guide/vulnerability/CVE-2024-30044","CVE-2024-30044")</f>
        <v>CVE-2024-30044</v>
      </c>
      <c r="E25" s="8">
        <v>7.2</v>
      </c>
      <c r="F25" s="2" t="s">
        <v>32</v>
      </c>
      <c r="G25" s="4" t="s">
        <v>53</v>
      </c>
      <c r="H25" s="2" t="s">
        <v>22</v>
      </c>
      <c r="I25" s="2" t="s">
        <v>22</v>
      </c>
    </row>
    <row r="26" spans="1:9" ht="409.5" x14ac:dyDescent="0.25">
      <c r="A26" s="2" t="s">
        <v>9</v>
      </c>
      <c r="B26" s="2" t="s">
        <v>15</v>
      </c>
      <c r="C26" s="2" t="s">
        <v>17</v>
      </c>
      <c r="D26" s="3" t="str">
        <f>HYPERLINK("https://msrc.microsoft.com/update-guide/vulnerability/CVE-2024-30023","CVE-2024-30023")</f>
        <v>CVE-2024-30023</v>
      </c>
      <c r="E26" s="8">
        <v>7.5</v>
      </c>
      <c r="F26" s="2" t="s">
        <v>34</v>
      </c>
      <c r="G26" s="4" t="s">
        <v>35</v>
      </c>
      <c r="H26" s="2" t="s">
        <v>22</v>
      </c>
      <c r="I26" s="2" t="s">
        <v>22</v>
      </c>
    </row>
    <row r="27" spans="1:9" ht="409.5" x14ac:dyDescent="0.25">
      <c r="A27" s="2" t="s">
        <v>9</v>
      </c>
      <c r="B27" s="2" t="s">
        <v>15</v>
      </c>
      <c r="C27" s="2" t="s">
        <v>17</v>
      </c>
      <c r="D27" s="3" t="str">
        <f>HYPERLINK("https://msrc.microsoft.com/update-guide/vulnerability/CVE-2024-30022","CVE-2024-30022")</f>
        <v>CVE-2024-30022</v>
      </c>
      <c r="E27" s="8">
        <v>7.5</v>
      </c>
      <c r="F27" s="2" t="s">
        <v>34</v>
      </c>
      <c r="G27" s="4" t="s">
        <v>35</v>
      </c>
      <c r="H27" s="2" t="s">
        <v>22</v>
      </c>
      <c r="I27" s="2" t="s">
        <v>22</v>
      </c>
    </row>
    <row r="28" spans="1:9" ht="315" x14ac:dyDescent="0.25">
      <c r="A28" s="2" t="s">
        <v>9</v>
      </c>
      <c r="B28" s="2" t="s">
        <v>15</v>
      </c>
      <c r="C28" s="2" t="s">
        <v>17</v>
      </c>
      <c r="D28" s="3" t="str">
        <f>HYPERLINK("https://msrc.microsoft.com/update-guide/vulnerability/CVE-2024-30021","CVE-2024-30021")</f>
        <v>CVE-2024-30021</v>
      </c>
      <c r="E28" s="8">
        <v>6.8</v>
      </c>
      <c r="F28" s="2" t="s">
        <v>38</v>
      </c>
      <c r="G28" s="4" t="s">
        <v>39</v>
      </c>
      <c r="H28" s="2" t="s">
        <v>22</v>
      </c>
      <c r="I28" s="2" t="s">
        <v>22</v>
      </c>
    </row>
    <row r="29" spans="1:9" ht="409.5" x14ac:dyDescent="0.25">
      <c r="A29" s="2" t="s">
        <v>9</v>
      </c>
      <c r="B29" s="2" t="s">
        <v>15</v>
      </c>
      <c r="C29" s="2" t="s">
        <v>17</v>
      </c>
      <c r="D29" s="3" t="str">
        <f>HYPERLINK("https://msrc.microsoft.com/update-guide/vulnerability/CVE-2024-30020","CVE-2024-30020")</f>
        <v>CVE-2024-30020</v>
      </c>
      <c r="E29" s="8">
        <v>8.1</v>
      </c>
      <c r="F29" s="2" t="s">
        <v>34</v>
      </c>
      <c r="G29" s="4" t="s">
        <v>35</v>
      </c>
      <c r="H29" s="2" t="s">
        <v>22</v>
      </c>
      <c r="I29" s="2" t="s">
        <v>22</v>
      </c>
    </row>
    <row r="30" spans="1:9" ht="360" x14ac:dyDescent="0.25">
      <c r="A30" s="2" t="s">
        <v>9</v>
      </c>
      <c r="B30" s="2" t="s">
        <v>16</v>
      </c>
      <c r="C30" s="2" t="s">
        <v>17</v>
      </c>
      <c r="D30" s="3" t="str">
        <f>HYPERLINK("https://msrc.microsoft.com/update-guide/vulnerability/CVE-2024-30019","CVE-2024-30019")</f>
        <v>CVE-2024-30019</v>
      </c>
      <c r="E30" s="8">
        <v>6.5</v>
      </c>
      <c r="F30" s="2" t="s">
        <v>45</v>
      </c>
      <c r="G30" s="4" t="s">
        <v>46</v>
      </c>
      <c r="H30" s="2" t="s">
        <v>22</v>
      </c>
      <c r="I30" s="2" t="s">
        <v>22</v>
      </c>
    </row>
    <row r="31" spans="1:9" ht="315" x14ac:dyDescent="0.25">
      <c r="A31" s="2" t="s">
        <v>9</v>
      </c>
      <c r="B31" s="2" t="s">
        <v>14</v>
      </c>
      <c r="C31" s="2" t="s">
        <v>17</v>
      </c>
      <c r="D31" s="3" t="str">
        <f>HYPERLINK("https://msrc.microsoft.com/update-guide/vulnerability/CVE-2024-30018","CVE-2024-30018")</f>
        <v>CVE-2024-30018</v>
      </c>
      <c r="E31" s="8">
        <v>7.8</v>
      </c>
      <c r="F31" s="2" t="s">
        <v>38</v>
      </c>
      <c r="G31" s="4" t="s">
        <v>39</v>
      </c>
      <c r="H31" s="2" t="s">
        <v>22</v>
      </c>
      <c r="I31" s="2" t="s">
        <v>22</v>
      </c>
    </row>
    <row r="32" spans="1:9" ht="285" x14ac:dyDescent="0.25">
      <c r="A32" s="2" t="s">
        <v>9</v>
      </c>
      <c r="B32" s="2" t="s">
        <v>15</v>
      </c>
      <c r="C32" s="2" t="s">
        <v>17</v>
      </c>
      <c r="D32" s="3" t="str">
        <f>HYPERLINK("https://msrc.microsoft.com/update-guide/vulnerability/CVE-2024-30017","CVE-2024-30017")</f>
        <v>CVE-2024-30017</v>
      </c>
      <c r="E32" s="8">
        <v>8.8000000000000007</v>
      </c>
      <c r="F32" s="2" t="s">
        <v>47</v>
      </c>
      <c r="G32" s="4" t="s">
        <v>21</v>
      </c>
      <c r="H32" s="2" t="s">
        <v>22</v>
      </c>
      <c r="I32" s="2" t="s">
        <v>22</v>
      </c>
    </row>
    <row r="33" spans="1:9" ht="409.5" x14ac:dyDescent="0.25">
      <c r="A33" s="2" t="s">
        <v>9</v>
      </c>
      <c r="B33" s="2" t="s">
        <v>13</v>
      </c>
      <c r="C33" s="2" t="s">
        <v>17</v>
      </c>
      <c r="D33" s="3" t="str">
        <f>HYPERLINK("https://msrc.microsoft.com/update-guide/vulnerability/CVE-2024-30016","CVE-2024-30016")</f>
        <v>CVE-2024-30016</v>
      </c>
      <c r="E33" s="8">
        <v>5.5</v>
      </c>
      <c r="F33" s="2" t="s">
        <v>34</v>
      </c>
      <c r="G33" s="4" t="s">
        <v>35</v>
      </c>
      <c r="H33" s="2" t="s">
        <v>22</v>
      </c>
      <c r="I33" s="2" t="s">
        <v>22</v>
      </c>
    </row>
    <row r="34" spans="1:9" ht="409.5" x14ac:dyDescent="0.25">
      <c r="A34" s="2" t="s">
        <v>9</v>
      </c>
      <c r="B34" s="2" t="s">
        <v>15</v>
      </c>
      <c r="C34" s="2" t="s">
        <v>17</v>
      </c>
      <c r="D34" s="3" t="str">
        <f>HYPERLINK("https://msrc.microsoft.com/update-guide/vulnerability/CVE-2024-30015","CVE-2024-30015")</f>
        <v>CVE-2024-30015</v>
      </c>
      <c r="E34" s="8">
        <v>7.5</v>
      </c>
      <c r="F34" s="2" t="s">
        <v>34</v>
      </c>
      <c r="G34" s="4" t="s">
        <v>35</v>
      </c>
      <c r="H34" s="2" t="s">
        <v>22</v>
      </c>
      <c r="I34" s="2" t="s">
        <v>22</v>
      </c>
    </row>
    <row r="35" spans="1:9" ht="409.5" x14ac:dyDescent="0.25">
      <c r="A35" s="2" t="s">
        <v>9</v>
      </c>
      <c r="B35" s="2" t="s">
        <v>15</v>
      </c>
      <c r="C35" s="2" t="s">
        <v>17</v>
      </c>
      <c r="D35" s="3" t="str">
        <f>HYPERLINK("https://msrc.microsoft.com/update-guide/vulnerability/CVE-2024-30014","CVE-2024-30014")</f>
        <v>CVE-2024-30014</v>
      </c>
      <c r="E35" s="8">
        <v>7.5</v>
      </c>
      <c r="F35" s="2" t="s">
        <v>34</v>
      </c>
      <c r="G35" s="4" t="s">
        <v>35</v>
      </c>
      <c r="H35" s="2" t="s">
        <v>22</v>
      </c>
      <c r="I35" s="2" t="s">
        <v>22</v>
      </c>
    </row>
    <row r="36" spans="1:9" ht="315" x14ac:dyDescent="0.25">
      <c r="A36" s="2" t="s">
        <v>9</v>
      </c>
      <c r="B36" s="2" t="s">
        <v>15</v>
      </c>
      <c r="C36" s="2" t="s">
        <v>17</v>
      </c>
      <c r="D36" s="3" t="str">
        <f>HYPERLINK("https://msrc.microsoft.com/update-guide/vulnerability/CVE-2024-30012","CVE-2024-30012")</f>
        <v>CVE-2024-30012</v>
      </c>
      <c r="E36" s="8">
        <v>6.8</v>
      </c>
      <c r="F36" s="2" t="s">
        <v>38</v>
      </c>
      <c r="G36" s="4" t="s">
        <v>39</v>
      </c>
      <c r="H36" s="2" t="s">
        <v>22</v>
      </c>
      <c r="I36" s="2" t="s">
        <v>22</v>
      </c>
    </row>
    <row r="37" spans="1:9" ht="180" x14ac:dyDescent="0.25">
      <c r="A37" s="2" t="s">
        <v>9</v>
      </c>
      <c r="B37" s="2" t="s">
        <v>16</v>
      </c>
      <c r="C37" s="2" t="s">
        <v>17</v>
      </c>
      <c r="D37" s="3" t="str">
        <f>HYPERLINK("https://msrc.microsoft.com/update-guide/vulnerability/CVE-2024-30011","CVE-2024-30011")</f>
        <v>CVE-2024-30011</v>
      </c>
      <c r="E37" s="8">
        <v>6.5</v>
      </c>
      <c r="F37" s="2" t="s">
        <v>48</v>
      </c>
      <c r="G37" s="4" t="s">
        <v>49</v>
      </c>
      <c r="H37" s="2" t="s">
        <v>22</v>
      </c>
      <c r="I37" s="2" t="s">
        <v>22</v>
      </c>
    </row>
    <row r="38" spans="1:9" ht="180" x14ac:dyDescent="0.25">
      <c r="A38" s="2" t="s">
        <v>9</v>
      </c>
      <c r="B38" s="2" t="s">
        <v>15</v>
      </c>
      <c r="C38" s="2" t="s">
        <v>17</v>
      </c>
      <c r="D38" s="3" t="str">
        <f>HYPERLINK("https://msrc.microsoft.com/update-guide/vulnerability/CVE-2024-30010","CVE-2024-30010")</f>
        <v>CVE-2024-30010</v>
      </c>
      <c r="E38" s="8">
        <v>8.8000000000000007</v>
      </c>
      <c r="F38" s="2" t="s">
        <v>48</v>
      </c>
      <c r="G38" s="4" t="s">
        <v>49</v>
      </c>
      <c r="H38" s="2" t="s">
        <v>22</v>
      </c>
      <c r="I38" s="2" t="s">
        <v>22</v>
      </c>
    </row>
    <row r="39" spans="1:9" ht="409.5" x14ac:dyDescent="0.25">
      <c r="A39" s="2" t="s">
        <v>9</v>
      </c>
      <c r="B39" s="2" t="s">
        <v>15</v>
      </c>
      <c r="C39" s="2" t="s">
        <v>17</v>
      </c>
      <c r="D39" s="3" t="str">
        <f>HYPERLINK("https://msrc.microsoft.com/update-guide/vulnerability/CVE-2024-30009","CVE-2024-30009")</f>
        <v>CVE-2024-30009</v>
      </c>
      <c r="E39" s="8">
        <v>8.8000000000000007</v>
      </c>
      <c r="F39" s="2" t="s">
        <v>34</v>
      </c>
      <c r="G39" s="4" t="s">
        <v>35</v>
      </c>
      <c r="H39" s="2" t="s">
        <v>22</v>
      </c>
      <c r="I39" s="2" t="s">
        <v>22</v>
      </c>
    </row>
    <row r="40" spans="1:9" ht="405" x14ac:dyDescent="0.25">
      <c r="A40" s="2" t="s">
        <v>9</v>
      </c>
      <c r="B40" s="2" t="s">
        <v>13</v>
      </c>
      <c r="C40" s="2" t="s">
        <v>17</v>
      </c>
      <c r="D40" s="3" t="str">
        <f>HYPERLINK("https://msrc.microsoft.com/update-guide/vulnerability/CVE-2024-30008","CVE-2024-30008")</f>
        <v>CVE-2024-30008</v>
      </c>
      <c r="E40" s="8">
        <v>5.5</v>
      </c>
      <c r="F40" s="2" t="s">
        <v>43</v>
      </c>
      <c r="G40" s="4" t="s">
        <v>21</v>
      </c>
      <c r="H40" s="2" t="s">
        <v>22</v>
      </c>
      <c r="I40" s="2" t="s">
        <v>22</v>
      </c>
    </row>
    <row r="41" spans="1:9" ht="90" x14ac:dyDescent="0.25">
      <c r="A41" s="2" t="s">
        <v>9</v>
      </c>
      <c r="B41" s="2" t="s">
        <v>14</v>
      </c>
      <c r="C41" s="2" t="s">
        <v>17</v>
      </c>
      <c r="D41" s="3" t="str">
        <f>HYPERLINK("https://msrc.microsoft.com/update-guide/vulnerability/CVE-2024-30007","CVE-2024-30007")</f>
        <v>CVE-2024-30007</v>
      </c>
      <c r="E41" s="8">
        <v>8.8000000000000007</v>
      </c>
      <c r="F41" s="2" t="s">
        <v>50</v>
      </c>
      <c r="G41" s="4" t="s">
        <v>51</v>
      </c>
      <c r="H41" s="2" t="s">
        <v>22</v>
      </c>
      <c r="I41" s="2" t="s">
        <v>22</v>
      </c>
    </row>
    <row r="42" spans="1:9" ht="409.5" x14ac:dyDescent="0.25">
      <c r="A42" s="2" t="s">
        <v>9</v>
      </c>
      <c r="B42" s="2" t="s">
        <v>15</v>
      </c>
      <c r="C42" s="2" t="s">
        <v>17</v>
      </c>
      <c r="D42" s="3" t="str">
        <f>HYPERLINK("https://msrc.microsoft.com/update-guide/vulnerability/CVE-2024-30006","CVE-2024-30006")</f>
        <v>CVE-2024-30006</v>
      </c>
      <c r="E42" s="8">
        <v>8.8000000000000007</v>
      </c>
      <c r="F42" s="2" t="s">
        <v>34</v>
      </c>
      <c r="G42" s="4" t="s">
        <v>35</v>
      </c>
      <c r="H42" s="2" t="s">
        <v>22</v>
      </c>
      <c r="I42" s="2" t="s">
        <v>22</v>
      </c>
    </row>
    <row r="43" spans="1:9" ht="315" x14ac:dyDescent="0.25">
      <c r="A43" s="2" t="s">
        <v>9</v>
      </c>
      <c r="B43" s="2" t="s">
        <v>15</v>
      </c>
      <c r="C43" s="2" t="s">
        <v>17</v>
      </c>
      <c r="D43" s="3" t="str">
        <f>HYPERLINK("https://msrc.microsoft.com/update-guide/vulnerability/CVE-2024-30005","CVE-2024-30005")</f>
        <v>CVE-2024-30005</v>
      </c>
      <c r="E43" s="8">
        <v>6.8</v>
      </c>
      <c r="F43" s="2" t="s">
        <v>38</v>
      </c>
      <c r="G43" s="4" t="s">
        <v>39</v>
      </c>
      <c r="H43" s="2" t="s">
        <v>22</v>
      </c>
      <c r="I43" s="2" t="s">
        <v>22</v>
      </c>
    </row>
    <row r="44" spans="1:9" ht="315" x14ac:dyDescent="0.25">
      <c r="A44" s="2" t="s">
        <v>9</v>
      </c>
      <c r="B44" s="2" t="s">
        <v>15</v>
      </c>
      <c r="C44" s="2" t="s">
        <v>17</v>
      </c>
      <c r="D44" s="3" t="str">
        <f>HYPERLINK("https://msrc.microsoft.com/update-guide/vulnerability/CVE-2024-30004","CVE-2024-30004")</f>
        <v>CVE-2024-30004</v>
      </c>
      <c r="E44" s="8">
        <v>6.8</v>
      </c>
      <c r="F44" s="2" t="s">
        <v>38</v>
      </c>
      <c r="G44" s="4" t="s">
        <v>39</v>
      </c>
      <c r="H44" s="2" t="s">
        <v>22</v>
      </c>
      <c r="I44" s="2" t="s">
        <v>22</v>
      </c>
    </row>
    <row r="45" spans="1:9" ht="315" x14ac:dyDescent="0.25">
      <c r="A45" s="2" t="s">
        <v>9</v>
      </c>
      <c r="B45" s="2" t="s">
        <v>15</v>
      </c>
      <c r="C45" s="2" t="s">
        <v>17</v>
      </c>
      <c r="D45" s="3" t="str">
        <f>HYPERLINK("https://msrc.microsoft.com/update-guide/vulnerability/CVE-2024-30003","CVE-2024-30003")</f>
        <v>CVE-2024-30003</v>
      </c>
      <c r="E45" s="8">
        <v>6.8</v>
      </c>
      <c r="F45" s="2" t="s">
        <v>38</v>
      </c>
      <c r="G45" s="4" t="s">
        <v>39</v>
      </c>
      <c r="H45" s="2" t="s">
        <v>22</v>
      </c>
      <c r="I45" s="2" t="s">
        <v>22</v>
      </c>
    </row>
    <row r="46" spans="1:9" ht="315" x14ac:dyDescent="0.25">
      <c r="A46" s="2" t="s">
        <v>9</v>
      </c>
      <c r="B46" s="2" t="s">
        <v>15</v>
      </c>
      <c r="C46" s="2" t="s">
        <v>17</v>
      </c>
      <c r="D46" s="3" t="str">
        <f>HYPERLINK("https://msrc.microsoft.com/update-guide/vulnerability/CVE-2024-30002","CVE-2024-30002")</f>
        <v>CVE-2024-30002</v>
      </c>
      <c r="E46" s="8">
        <v>6.8</v>
      </c>
      <c r="F46" s="2" t="s">
        <v>38</v>
      </c>
      <c r="G46" s="4" t="s">
        <v>39</v>
      </c>
      <c r="H46" s="2" t="s">
        <v>22</v>
      </c>
      <c r="I46" s="2" t="s">
        <v>22</v>
      </c>
    </row>
    <row r="47" spans="1:9" ht="315" x14ac:dyDescent="0.25">
      <c r="A47" s="2" t="s">
        <v>9</v>
      </c>
      <c r="B47" s="2" t="s">
        <v>15</v>
      </c>
      <c r="C47" s="2" t="s">
        <v>17</v>
      </c>
      <c r="D47" s="3" t="str">
        <f>HYPERLINK("https://msrc.microsoft.com/update-guide/vulnerability/CVE-2024-30001","CVE-2024-30001")</f>
        <v>CVE-2024-30001</v>
      </c>
      <c r="E47" s="8">
        <v>6.8</v>
      </c>
      <c r="F47" s="2" t="s">
        <v>38</v>
      </c>
      <c r="G47" s="4" t="s">
        <v>39</v>
      </c>
      <c r="H47" s="2" t="s">
        <v>22</v>
      </c>
      <c r="I47" s="2" t="s">
        <v>22</v>
      </c>
    </row>
    <row r="48" spans="1:9" ht="315" x14ac:dyDescent="0.25">
      <c r="A48" s="2" t="s">
        <v>9</v>
      </c>
      <c r="B48" s="2" t="s">
        <v>15</v>
      </c>
      <c r="C48" s="2" t="s">
        <v>17</v>
      </c>
      <c r="D48" s="3" t="str">
        <f>HYPERLINK("https://msrc.microsoft.com/update-guide/vulnerability/CVE-2024-30000","CVE-2024-30000")</f>
        <v>CVE-2024-30000</v>
      </c>
      <c r="E48" s="8">
        <v>6.8</v>
      </c>
      <c r="F48" s="2" t="s">
        <v>38</v>
      </c>
      <c r="G48" s="4" t="s">
        <v>39</v>
      </c>
      <c r="H48" s="2" t="s">
        <v>22</v>
      </c>
      <c r="I48" s="2" t="s">
        <v>22</v>
      </c>
    </row>
    <row r="49" spans="1:9" ht="315" x14ac:dyDescent="0.25">
      <c r="A49" s="2" t="s">
        <v>9</v>
      </c>
      <c r="B49" s="2" t="s">
        <v>15</v>
      </c>
      <c r="C49" s="2" t="s">
        <v>17</v>
      </c>
      <c r="D49" s="3" t="str">
        <f>HYPERLINK("https://msrc.microsoft.com/update-guide/vulnerability/CVE-2024-29999","CVE-2024-29999")</f>
        <v>CVE-2024-29999</v>
      </c>
      <c r="E49" s="8">
        <v>6.8</v>
      </c>
      <c r="F49" s="2" t="s">
        <v>38</v>
      </c>
      <c r="G49" s="4" t="s">
        <v>39</v>
      </c>
      <c r="H49" s="2" t="s">
        <v>22</v>
      </c>
      <c r="I49" s="2" t="s">
        <v>22</v>
      </c>
    </row>
    <row r="50" spans="1:9" ht="315" x14ac:dyDescent="0.25">
      <c r="A50" s="2" t="s">
        <v>9</v>
      </c>
      <c r="B50" s="2" t="s">
        <v>15</v>
      </c>
      <c r="C50" s="2" t="s">
        <v>17</v>
      </c>
      <c r="D50" s="3" t="str">
        <f>HYPERLINK("https://msrc.microsoft.com/update-guide/vulnerability/CVE-2024-29998","CVE-2024-29998")</f>
        <v>CVE-2024-29998</v>
      </c>
      <c r="E50" s="8">
        <v>6.8</v>
      </c>
      <c r="F50" s="2" t="s">
        <v>38</v>
      </c>
      <c r="G50" s="4" t="s">
        <v>39</v>
      </c>
      <c r="H50" s="2" t="s">
        <v>22</v>
      </c>
      <c r="I50" s="2" t="s">
        <v>22</v>
      </c>
    </row>
    <row r="51" spans="1:9" ht="315" x14ac:dyDescent="0.25">
      <c r="A51" s="2" t="s">
        <v>9</v>
      </c>
      <c r="B51" s="2" t="s">
        <v>15</v>
      </c>
      <c r="C51" s="2" t="s">
        <v>17</v>
      </c>
      <c r="D51" s="3" t="str">
        <f>HYPERLINK("https://msrc.microsoft.com/update-guide/vulnerability/CVE-2024-29997","CVE-2024-29997")</f>
        <v>CVE-2024-29997</v>
      </c>
      <c r="E51" s="8">
        <v>6.8</v>
      </c>
      <c r="F51" s="2" t="s">
        <v>38</v>
      </c>
      <c r="G51" s="4" t="s">
        <v>39</v>
      </c>
      <c r="H51" s="2" t="s">
        <v>22</v>
      </c>
      <c r="I51" s="2" t="s">
        <v>22</v>
      </c>
    </row>
    <row r="52" spans="1:9" ht="409.5" x14ac:dyDescent="0.25">
      <c r="A52" s="2" t="s">
        <v>9</v>
      </c>
      <c r="B52" s="2" t="s">
        <v>14</v>
      </c>
      <c r="C52" s="2" t="s">
        <v>17</v>
      </c>
      <c r="D52" s="3" t="str">
        <f>HYPERLINK("https://msrc.microsoft.com/update-guide/vulnerability/CVE-2024-29996","CVE-2024-29996")</f>
        <v>CVE-2024-29996</v>
      </c>
      <c r="E52" s="8">
        <v>7.8</v>
      </c>
      <c r="F52" s="2" t="s">
        <v>34</v>
      </c>
      <c r="G52" s="4" t="s">
        <v>35</v>
      </c>
      <c r="H52" s="2" t="s">
        <v>22</v>
      </c>
      <c r="I52" s="2" t="s">
        <v>22</v>
      </c>
    </row>
  </sheetData>
  <autoFilter ref="A1:I5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Mai</cp:lastModifiedBy>
  <dcterms:created xsi:type="dcterms:W3CDTF">2024-05-17T09:12:14Z</dcterms:created>
  <dcterms:modified xsi:type="dcterms:W3CDTF">2024-05-26T16:32:39Z</dcterms:modified>
</cp:coreProperties>
</file>