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ntimex\Bieu mau chuan 2016\DIEU CHINH\KTTH-DIEU CHINH_05102016\"/>
    </mc:Choice>
  </mc:AlternateContent>
  <bookViews>
    <workbookView xWindow="0" yWindow="0" windowWidth="15345" windowHeight="4635" tabRatio="679" firstSheet="5" activeTab="8"/>
  </bookViews>
  <sheets>
    <sheet name="~         " sheetId="13" state="hidden" r:id="rId1"/>
    <sheet name="00000000" sheetId="14" state="veryHidden" r:id="rId2"/>
    <sheet name="P.XKG - QUY-NAM" sheetId="36" r:id="rId3"/>
    <sheet name="TTTMVP- QUY-NAM" sheetId="43" r:id="rId4"/>
    <sheet name="P.XNK-QUY-NAM" sheetId="37" r:id="rId5"/>
    <sheet name="CNBMT-QUY-NAM" sheetId="38" r:id="rId6"/>
    <sheet name="CNTN-QUY-NAM" sheetId="39" r:id="rId7"/>
    <sheet name="CNDAKMIL QUY- NAM" sheetId="40" r:id="rId8"/>
    <sheet name="TTTM BMT QUy - Nam" sheetId="41" r:id="rId9"/>
    <sheet name="CNTL-QUY-NAM" sheetId="42" r:id="rId10"/>
  </sheets>
  <externalReferences>
    <externalReference r:id="rId11"/>
  </externalReferences>
  <definedNames>
    <definedName name="\T" localSheetId="0">#REF!</definedName>
    <definedName name="__Count" localSheetId="0">4</definedName>
    <definedName name="__cuc2" hidden="1">{"'Sheet1'!$L$16"}</definedName>
    <definedName name="_1" localSheetId="0">#N/A</definedName>
    <definedName name="_1000A01" localSheetId="0">#N/A</definedName>
    <definedName name="_10ÑÔN_GIAÙ" localSheetId="0">#REF!</definedName>
    <definedName name="_11SOÁ_CTÖØ" localSheetId="0">#REF!</definedName>
    <definedName name="_12SOÁ_LÖÔÏNG" localSheetId="0">#REF!</definedName>
    <definedName name="_14TEÂN_KHAÙCH_HAØ" localSheetId="0">#REF!</definedName>
    <definedName name="_15THAØNH_TIEÀN" localSheetId="0">#REF!</definedName>
    <definedName name="_16TRÒ_GIAÙ" localSheetId="0">#REF!</definedName>
    <definedName name="_17TRÒ_GIAÙ__VAT" localSheetId="0">#REF!</definedName>
    <definedName name="_2" localSheetId="0">#N/A</definedName>
    <definedName name="_8MAÕ_HAØNG" localSheetId="0">#REF!</definedName>
    <definedName name="_9MAÕ_SOÁ_THUEÁ" localSheetId="0">#REF!</definedName>
    <definedName name="_CON1" localSheetId="0">#REF!</definedName>
    <definedName name="_CON2" localSheetId="0">#REF!</definedName>
    <definedName name="_Count" localSheetId="0">4</definedName>
    <definedName name="_cuc2" localSheetId="0" hidden="1">{"'Sheet1'!$L$16"}</definedName>
    <definedName name="_cuc2" hidden="1">{"'Sheet1'!$L$16"}</definedName>
    <definedName name="_cuc2_1" hidden="1">{"'Sheet1'!$L$16"}</definedName>
    <definedName name="_E99999" localSheetId="0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ap1" localSheetId="0">#REF!</definedName>
    <definedName name="_lap2" localSheetId="0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02" localSheetId="0">{"Book1"}</definedName>
    <definedName name="A01_" localSheetId="0">#N/A</definedName>
    <definedName name="A01AC" localSheetId="0">#N/A</definedName>
    <definedName name="A01CAT" localSheetId="0">#N/A</definedName>
    <definedName name="A01CODE" localSheetId="0">#N/A</definedName>
    <definedName name="A01DATA" localSheetId="0">#N/A</definedName>
    <definedName name="A01MI" localSheetId="0">#N/A</definedName>
    <definedName name="A01TO" localSheetId="0">#N/A</definedName>
    <definedName name="AA" localSheetId="0">#REF!</definedName>
    <definedName name="Address" localSheetId="0">#REF!</definedName>
    <definedName name="All_Item" localSheetId="0">#REF!</definedName>
    <definedName name="ALPIN" localSheetId="0">#N/A</definedName>
    <definedName name="ALPJYOU" localSheetId="0">#N/A</definedName>
    <definedName name="ALPTOI" localSheetId="0">#N/A</definedName>
    <definedName name="Bang_cly" localSheetId="0">#REF!</definedName>
    <definedName name="Bang_CVC" localSheetId="0">#REF!</definedName>
    <definedName name="bang_gia" localSheetId="0">#REF!</definedName>
    <definedName name="Bang_travl" localSheetId="0">#REF!</definedName>
    <definedName name="BarData" localSheetId="0">#REF!</definedName>
    <definedName name="BB" localSheetId="0">#REF!</definedName>
    <definedName name="BLOCK1" localSheetId="0">#REF!</definedName>
    <definedName name="BLOCK2" localSheetId="0">#REF!</definedName>
    <definedName name="BLOCK3" localSheetId="0">#REF!</definedName>
    <definedName name="BookName" localSheetId="0">"bao cao tuan 40 PKD.xls"</definedName>
    <definedName name="BOQ" localSheetId="0">#REF!</definedName>
    <definedName name="BVCISUMMARY" localSheetId="0">#REF!</definedName>
    <definedName name="cap" localSheetId="0">#REF!</definedName>
    <definedName name="cap0.7" localSheetId="0">#REF!</definedName>
    <definedName name="Category_All" localSheetId="0">#REF!</definedName>
    <definedName name="CATIN" localSheetId="0">#N/A</definedName>
    <definedName name="CATJYOU" localSheetId="0">#N/A</definedName>
    <definedName name="CATREC" localSheetId="0">#N/A</definedName>
    <definedName name="CATSYU" localSheetId="0">#N/A</definedName>
    <definedName name="City" localSheetId="0">#REF!</definedName>
    <definedName name="CL" localSheetId="0">#REF!</definedName>
    <definedName name="Co" localSheetId="0">#REF!</definedName>
    <definedName name="Code" localSheetId="0" hidden="1">#REF!</definedName>
    <definedName name="Code" hidden="1">#REF!</definedName>
    <definedName name="COMMON" localSheetId="0">#REF!</definedName>
    <definedName name="Company" localSheetId="0">#REF!</definedName>
    <definedName name="CON_EQP_COS" localSheetId="0">#REF!</definedName>
    <definedName name="CON_EQP_COST" localSheetId="0">#REF!</definedName>
    <definedName name="Cong_HM_DTCT" localSheetId="0">#REF!</definedName>
    <definedName name="Cong_M_DTCT" localSheetId="0">#REF!</definedName>
    <definedName name="Cong_NC_DTCT" localSheetId="0">#REF!</definedName>
    <definedName name="Cong_VL_DTCT" localSheetId="0">#REF!</definedName>
    <definedName name="CONST_EQ" localSheetId="0">#REF!</definedName>
    <definedName name="Country" localSheetId="0">#REF!</definedName>
    <definedName name="COVER" localSheetId="0">#REF!</definedName>
    <definedName name="CRITINST" localSheetId="0">#REF!</definedName>
    <definedName name="CRITPURC" localSheetId="0">#REF!</definedName>
    <definedName name="CS_10" localSheetId="0">#REF!</definedName>
    <definedName name="CS_100" localSheetId="0">#REF!</definedName>
    <definedName name="CS_10S" localSheetId="0">#REF!</definedName>
    <definedName name="CS_120" localSheetId="0">#REF!</definedName>
    <definedName name="CS_140" localSheetId="0">#REF!</definedName>
    <definedName name="CS_160" localSheetId="0">#REF!</definedName>
    <definedName name="CS_20" localSheetId="0">#REF!</definedName>
    <definedName name="CS_30" localSheetId="0">#REF!</definedName>
    <definedName name="CS_40" localSheetId="0">#REF!</definedName>
    <definedName name="CS_40S" localSheetId="0">#REF!</definedName>
    <definedName name="CS_5S" localSheetId="0">#REF!</definedName>
    <definedName name="CS_60" localSheetId="0">#REF!</definedName>
    <definedName name="CS_80" localSheetId="0">#REF!</definedName>
    <definedName name="CS_80S" localSheetId="0">#REF!</definedName>
    <definedName name="CS_STD" localSheetId="0">#REF!</definedName>
    <definedName name="CS_XS" localSheetId="0">#REF!</definedName>
    <definedName name="CS_XXS" localSheetId="0">#REF!</definedName>
    <definedName name="ctdn9697" localSheetId="0">#REF!</definedName>
    <definedName name="ctiep" localSheetId="0">#REF!</definedName>
    <definedName name="cuc" localSheetId="0" hidden="1">{#N/A,#N/A,FALSE,"Chi tiÆt"}</definedName>
    <definedName name="cuc" hidden="1">{#N/A,#N/A,FALSE,"Chi tiÆt"}</definedName>
    <definedName name="cuc_1" hidden="1">{#N/A,#N/A,FALSE,"Chi tiÆt"}</definedName>
    <definedName name="CURRENCY" localSheetId="0">#REF!</definedName>
    <definedName name="D_7101A_B" localSheetId="0">#REF!</definedName>
    <definedName name="data" localSheetId="0">#REF!</definedName>
    <definedName name="DATA_DATA2_List" localSheetId="0">#REF!</definedName>
    <definedName name="data1" localSheetId="0" hidden="1">#REF!</definedName>
    <definedName name="data1" hidden="1">#REF!</definedName>
    <definedName name="Data11" localSheetId="0">#REF!</definedName>
    <definedName name="data2" localSheetId="0" hidden="1">#REF!</definedName>
    <definedName name="data2" hidden="1">#REF!</definedName>
    <definedName name="data3" localSheetId="0" hidden="1">#REF!</definedName>
    <definedName name="data3" hidden="1">#REF!</definedName>
    <definedName name="Data41" localSheetId="0">#REF!</definedName>
    <definedName name="_xlnm.Database" localSheetId="0">#REF!</definedName>
    <definedName name="DAY" localSheetId="0">'~         '!DAY</definedName>
    <definedName name="DDAY" localSheetId="0">#REF!</definedName>
    <definedName name="den_bu" localSheetId="0">#REF!</definedName>
    <definedName name="DGCTI592" localSheetId="0">#REF!</definedName>
    <definedName name="Discount" localSheetId="0" hidden="1">#REF!</definedName>
    <definedName name="Discount" hidden="1">#REF!</definedName>
    <definedName name="display_area_2" localSheetId="0" hidden="1">#REF!</definedName>
    <definedName name="display_area_2" hidden="1">#REF!</definedName>
    <definedName name="DM" localSheetId="0">#REF!</definedName>
    <definedName name="dobt" localSheetId="0">#REF!</definedName>
    <definedName name="Document_array" localSheetId="0">{"Book1"}</definedName>
    <definedName name="DSTD_Clear" localSheetId="0">'~         '!DSTD_Clear</definedName>
    <definedName name="DSUMDATA" localSheetId="0">#REF!</definedName>
    <definedName name="dyrdy" localSheetId="0">#REF!</definedName>
    <definedName name="Email" localSheetId="0">#REF!</definedName>
    <definedName name="End_1" localSheetId="0">#REF!</definedName>
    <definedName name="End_10" localSheetId="0">#REF!</definedName>
    <definedName name="End_11" localSheetId="0">#REF!</definedName>
    <definedName name="End_12" localSheetId="0">#REF!</definedName>
    <definedName name="End_13" localSheetId="0">#REF!</definedName>
    <definedName name="End_2" localSheetId="0">#REF!</definedName>
    <definedName name="End_3" localSheetId="0">#REF!</definedName>
    <definedName name="End_4" localSheetId="0">#REF!</definedName>
    <definedName name="End_5" localSheetId="0">#REF!</definedName>
    <definedName name="End_6" localSheetId="0">#REF!</definedName>
    <definedName name="End_7" localSheetId="0">#REF!</definedName>
    <definedName name="End_8" localSheetId="0">#REF!</definedName>
    <definedName name="End_9" localSheetId="0">#REF!</definedName>
    <definedName name="FACTOR" localSheetId="0">#REF!</definedName>
    <definedName name="Fax" localSheetId="0">#REF!</definedName>
    <definedName name="FCode" localSheetId="0" hidden="1">#REF!</definedName>
    <definedName name="FCode" hidden="1">#REF!</definedName>
    <definedName name="fgsdfg" hidden="1">{#N/A,#N/A,FALSE,"Chi tiÆt"}</definedName>
    <definedName name="fgsdfg_1" hidden="1">{#N/A,#N/A,FALSE,"Chi tiÆt"}</definedName>
    <definedName name="gdsfg" hidden="1">{#N/A,#N/A,TRUE,"BT M200 da 10x20"}</definedName>
    <definedName name="gdsfg_1" hidden="1">{#N/A,#N/A,TRUE,"BT M200 da 10x20"}</definedName>
    <definedName name="gia_tien" localSheetId="0">#REF!</definedName>
    <definedName name="gia_tien_BTN" localSheetId="0">#REF!</definedName>
    <definedName name="GTXL" localSheetId="0">#REF!</definedName>
    <definedName name="h" localSheetId="0" hidden="1">{"'Sheet1'!$L$16"}</definedName>
    <definedName name="h" hidden="1">{"'Sheet1'!$L$16"}</definedName>
    <definedName name="h_1" hidden="1">{"'Sheet1'!$L$16"}</definedName>
    <definedName name="HiddenRows" localSheetId="0" hidden="1">#REF!</definedName>
    <definedName name="HiddenRows" hidden="1">#REF!</definedName>
    <definedName name="hien" localSheetId="0">#REF!</definedName>
    <definedName name="HIEU" localSheetId="0" hidden="1">{"'Sheet1'!$L$16"}</definedName>
    <definedName name="HIEU" hidden="1">{"'Sheet1'!$L$16"}</definedName>
    <definedName name="HIEU_1" hidden="1">{"'Sheet1'!$L$16"}</definedName>
    <definedName name="HOME_MANP" localSheetId="0">#REF!</definedName>
    <definedName name="HOMEOFFICE_COST" localSheetId="0">#REF!</definedName>
    <definedName name="hoten" localSheetId="0">#REF!</definedName>
    <definedName name="Hoü_vaì_tãn" localSheetId="0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huy_1" hidden="1">{"'Sheet1'!$L$16"}</definedName>
    <definedName name="I" localSheetId="0">#REF!</definedName>
    <definedName name="iCount" localSheetId="0">3</definedName>
    <definedName name="IDLAB_COST" localSheetId="0">#REF!</definedName>
    <definedName name="IND_LAB" localSheetId="0">#REF!</definedName>
    <definedName name="INDMANP" localSheetId="0">#REF!</definedName>
    <definedName name="j356C8" localSheetId="0">#REF!</definedName>
    <definedName name="jkljk" localSheetId="0" hidden="1">{"'Sheet1'!$L$16"}</definedName>
    <definedName name="jkljk" hidden="1">{"'Sheet1'!$L$16"}</definedName>
    <definedName name="jkljk_1" hidden="1">{"'Sheet1'!$L$16"}</definedName>
    <definedName name="K" localSheetId="0">#REF!</definedName>
    <definedName name="kcong" localSheetId="0">#REF!</definedName>
    <definedName name="kn">#REF!</definedName>
    <definedName name="KVC" localSheetId="0">#REF!</definedName>
    <definedName name="L" localSheetId="0">#REF!</definedName>
    <definedName name="lan" localSheetId="0" hidden="1">{#N/A,#N/A,TRUE,"BT M200 da 10x20"}</definedName>
    <definedName name="lan" hidden="1">{#N/A,#N/A,TRUE,"BT M200 da 10x20"}</definedName>
    <definedName name="lan_1" hidden="1">{#N/A,#N/A,TRUE,"BT M200 da 10x20"}</definedName>
    <definedName name="list" localSheetId="0">#REF!</definedName>
    <definedName name="lVC" localSheetId="0">#REF!</definedName>
    <definedName name="m" localSheetId="0">#REF!</definedName>
    <definedName name="ma" localSheetId="0">#REF!</definedName>
    <definedName name="MAJ_CON_EQP" localSheetId="0">#REF!</definedName>
    <definedName name="MG_A" localSheetId="0">#REF!</definedName>
    <definedName name="Name" localSheetId="0">#REF!</definedName>
    <definedName name="NCcap0.7" localSheetId="0">#REF!</definedName>
    <definedName name="NCcap1" localSheetId="0">#REF!</definedName>
    <definedName name="NET" localSheetId="0">#REF!</definedName>
    <definedName name="NET_ANA" localSheetId="0">#REF!</definedName>
    <definedName name="NGAØY" localSheetId="0">#REF!</definedName>
    <definedName name="NH" localSheetId="0">#REF!</definedName>
    <definedName name="NHAÂN_COÂNG" localSheetId="0">[1]!BTRAM</definedName>
    <definedName name="Nhapsolieu" localSheetId="0">#REF!</definedName>
    <definedName name="NHot" localSheetId="0">#REF!</definedName>
    <definedName name="No" localSheetId="0">#REF!</definedName>
    <definedName name="nsl" localSheetId="0">#REF!</definedName>
    <definedName name="OrderTable" localSheetId="0" hidden="1">#REF!</definedName>
    <definedName name="OrderTable" hidden="1">#REF!</definedName>
    <definedName name="Phone" localSheetId="0">#REF!</definedName>
    <definedName name="phu_luc_vua" localSheetId="0">#REF!</definedName>
    <definedName name="pl">#REF!</definedName>
    <definedName name="PRICE" localSheetId="0">#REF!</definedName>
    <definedName name="PRICE1" localSheetId="0">#REF!</definedName>
    <definedName name="_xlnm.Print_Area" localSheetId="0">'~         '!$A$1</definedName>
    <definedName name="_xlnm.Print_Titles" localSheetId="0">#N/A</definedName>
    <definedName name="Print_Titles_MI" localSheetId="0">#REF!</definedName>
    <definedName name="PRINTA" localSheetId="0">#REF!</definedName>
    <definedName name="PRINTB" localSheetId="0">#REF!</definedName>
    <definedName name="PRINTC" localSheetId="0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POSAL" localSheetId="0">#REF!</definedName>
    <definedName name="PT_Duong" localSheetId="0">#REF!</definedName>
    <definedName name="ptdg" localSheetId="0">#REF!</definedName>
    <definedName name="PTDG_cau" localSheetId="0">#REF!</definedName>
    <definedName name="PtichDTL" localSheetId="0">'~         '!PtichDTL</definedName>
    <definedName name="RCArea" localSheetId="0" hidden="1">#REF!</definedName>
    <definedName name="RCArea" hidden="1">#REF!</definedName>
    <definedName name="rdyr" localSheetId="0">'~         '!$C$1</definedName>
    <definedName name="RECOUT" localSheetId="0">#N/A</definedName>
    <definedName name="RFP003A" localSheetId="0">#REF!</definedName>
    <definedName name="RFP003B" localSheetId="0">#REF!</definedName>
    <definedName name="RFP003C" localSheetId="0">#REF!</definedName>
    <definedName name="RFP003D" localSheetId="0">#REF!</definedName>
    <definedName name="RFP003E" localSheetId="0">#REF!</definedName>
    <definedName name="RFP003F" localSheetId="0">#REF!</definedName>
    <definedName name="SCH" localSheetId="0">#REF!</definedName>
    <definedName name="Sheet1" localSheetId="0">#REF!</definedName>
    <definedName name="SheetName" localSheetId="0">"[bao cao tuan 40 PKD.xls]Sheet3"</definedName>
    <definedName name="SIZE" localSheetId="0">#REF!</definedName>
    <definedName name="SORT" localSheetId="0">#REF!</definedName>
    <definedName name="SPEC" localSheetId="0">#REF!</definedName>
    <definedName name="SpecialPrice" localSheetId="0" hidden="1">#REF!</definedName>
    <definedName name="SpecialPrice" hidden="1">#REF!</definedName>
    <definedName name="SPECSUMMARY" localSheetId="0">#REF!</definedName>
    <definedName name="Start_1" localSheetId="0">#REF!</definedName>
    <definedName name="Start_10" localSheetId="0">#REF!</definedName>
    <definedName name="Start_11" localSheetId="0">#REF!</definedName>
    <definedName name="Start_12" localSheetId="0">#REF!</definedName>
    <definedName name="Start_13" localSheetId="0">#REF!</definedName>
    <definedName name="Start_2" localSheetId="0">#REF!</definedName>
    <definedName name="Start_3" localSheetId="0">#REF!</definedName>
    <definedName name="Start_4" localSheetId="0">#REF!</definedName>
    <definedName name="Start_5" localSheetId="0">#REF!</definedName>
    <definedName name="Start_6" localSheetId="0">#REF!</definedName>
    <definedName name="Start_7" localSheetId="0">#REF!</definedName>
    <definedName name="Start_8" localSheetId="0">#REF!</definedName>
    <definedName name="Start_9" localSheetId="0">#REF!</definedName>
    <definedName name="State" localSheetId="0">#REF!</definedName>
    <definedName name="SUMMARY" localSheetId="0">#REF!</definedName>
    <definedName name="T" localSheetId="0">#REF!</definedName>
    <definedName name="TAM" localSheetId="0">'~         '!TAM</definedName>
    <definedName name="TAMTINH" localSheetId="0">#REF!</definedName>
    <definedName name="tbl_ProdInfo" localSheetId="0" hidden="1">#REF!</definedName>
    <definedName name="tbl_ProdInfo" hidden="1">#REF!</definedName>
    <definedName name="TG" localSheetId="0">#REF!</definedName>
    <definedName name="Tien" localSheetId="0">#REF!</definedName>
    <definedName name="Tle" localSheetId="0">#REF!</definedName>
    <definedName name="tluong" localSheetId="0">#REF!</definedName>
    <definedName name="TM" localSheetId="0">[1]!BTRAM</definedName>
    <definedName name="TOP" localSheetId="0">#REF!</definedName>
    <definedName name="total" localSheetId="0">#REF!</definedName>
    <definedName name="totald" localSheetId="0">#REF!</definedName>
    <definedName name="TPLRP" localSheetId="0">#REF!</definedName>
    <definedName name="Tra_DM_su_dung" localSheetId="0">#REF!</definedName>
    <definedName name="Tra_don_gia_KS" localSheetId="0">#REF!</definedName>
    <definedName name="Tra_DTCT" localSheetId="0">#REF!</definedName>
    <definedName name="Tra_tim_hang_mucPT_trung" localSheetId="0">#REF!</definedName>
    <definedName name="Tra_TL" localSheetId="0">#REF!</definedName>
    <definedName name="Tra_ty_le2" localSheetId="0">#REF!</definedName>
    <definedName name="Tra_ty_le3" localSheetId="0">#REF!</definedName>
    <definedName name="Tra_ty_le4" localSheetId="0">#REF!</definedName>
    <definedName name="Tra_ty_le5" localSheetId="0">#REF!</definedName>
    <definedName name="TRADE2" localSheetId="0">#REF!</definedName>
    <definedName name="TRAM" localSheetId="0">#REF!</definedName>
    <definedName name="ttbt" localSheetId="0">#REF!</definedName>
    <definedName name="tthi" localSheetId="0">#REF!</definedName>
    <definedName name="TXL" localSheetId="0">'~         '!TXL</definedName>
    <definedName name="ty_le" localSheetId="0">#REF!</definedName>
    <definedName name="ty_le_BTN" localSheetId="0">#REF!</definedName>
    <definedName name="Ty_le1" localSheetId="0">#REF!</definedName>
    <definedName name="tyût" localSheetId="0" hidden="1">{#N/A,#N/A,FALSE,"Chi tiÆt"}</definedName>
    <definedName name="tyût" hidden="1">{#N/A,#N/A,FALSE,"Chi tiÆt"}</definedName>
    <definedName name="tyût_1" hidden="1">{#N/A,#N/A,FALSE,"Chi tiÆt"}</definedName>
    <definedName name="VARIINST" localSheetId="0">#REF!</definedName>
    <definedName name="VARIPURC" localSheetId="0">#REF!</definedName>
    <definedName name="vccot" localSheetId="0">#REF!</definedName>
    <definedName name="vctb" localSheetId="0">#REF!</definedName>
    <definedName name="Vlcap0.7" localSheetId="0">#REF!</definedName>
    <definedName name="VLcap1" localSheetId="0">#REF!</definedName>
    <definedName name="vuv" localSheetId="0">[1]!BTRAM</definedName>
    <definedName name="W" localSheetId="0">#REF!</definedName>
    <definedName name="wrn.chi._.tiÆt." localSheetId="0" hidden="1">{#N/A,#N/A,FALSE,"Chi tiÆt"}</definedName>
    <definedName name="wrn.chi._.tiÆt." hidden="1">{#N/A,#N/A,FALSE,"Chi tiÆt"}</definedName>
    <definedName name="wrn.chi._.tiÆt._1" hidden="1">{#N/A,#N/A,FALSE,"Chi tiÆt"}</definedName>
    <definedName name="wrn.vd." localSheetId="0" hidden="1">{#N/A,#N/A,TRUE,"BT M200 da 10x20"}</definedName>
    <definedName name="wrn.vd." hidden="1">{#N/A,#N/A,TRUE,"BT M200 da 10x20"}</definedName>
    <definedName name="wrn.vd._1" hidden="1">{#N/A,#N/A,TRUE,"BT M200 da 10x20"}</definedName>
    <definedName name="X" localSheetId="0">#REF!</definedName>
    <definedName name="xh" localSheetId="0">#REF!</definedName>
    <definedName name="xn" localSheetId="0">#REF!</definedName>
    <definedName name="Zip" localSheetId="0">#REF!</definedName>
    <definedName name="ZYX" localSheetId="0">#REF!</definedName>
    <definedName name="ZZZ" localSheetId="0">#REF!</definedName>
  </definedNames>
  <calcPr calcId="152511"/>
</workbook>
</file>

<file path=xl/calcChain.xml><?xml version="1.0" encoding="utf-8"?>
<calcChain xmlns="http://schemas.openxmlformats.org/spreadsheetml/2006/main">
  <c r="AO38" i="43" l="1"/>
  <c r="AN38" i="43"/>
  <c r="AM38" i="43"/>
  <c r="AL38" i="43"/>
  <c r="AK38" i="43"/>
  <c r="AJ38" i="43"/>
  <c r="AI38" i="43"/>
  <c r="AH38" i="43"/>
  <c r="AG38" i="43"/>
  <c r="AF38" i="43"/>
  <c r="AE38" i="43"/>
  <c r="AD38" i="43"/>
  <c r="AC38" i="43"/>
  <c r="AB38" i="43"/>
  <c r="AA38" i="43"/>
  <c r="Z38" i="43"/>
  <c r="Y38" i="43"/>
  <c r="X38" i="43"/>
  <c r="W38" i="43"/>
  <c r="V38" i="43"/>
  <c r="U38" i="43"/>
  <c r="T38" i="43"/>
  <c r="S38" i="43"/>
  <c r="R38" i="43"/>
  <c r="Q38" i="43"/>
  <c r="P38" i="43"/>
  <c r="O37" i="43"/>
  <c r="N37" i="43"/>
  <c r="O36" i="43"/>
  <c r="N36" i="43"/>
  <c r="O35" i="43"/>
  <c r="O38" i="43" s="1"/>
  <c r="N35" i="43"/>
  <c r="N38" i="43" l="1"/>
  <c r="D47" i="43"/>
  <c r="C47" i="43" l="1"/>
  <c r="D46" i="43" l="1"/>
  <c r="C46" i="43" l="1"/>
  <c r="D45" i="43" l="1"/>
  <c r="D48" i="43" s="1"/>
  <c r="C45" i="43" l="1"/>
  <c r="C48" i="43" s="1"/>
  <c r="D55" i="41" l="1"/>
  <c r="B55" i="41"/>
  <c r="U87" i="41"/>
  <c r="U88" i="41"/>
  <c r="U91" i="42"/>
  <c r="U88" i="42"/>
  <c r="V11" i="40" l="1"/>
  <c r="B48" i="40"/>
  <c r="J42" i="40"/>
  <c r="B50" i="40"/>
  <c r="F39" i="40"/>
  <c r="E39" i="40"/>
  <c r="D42" i="40"/>
  <c r="G42" i="40" l="1"/>
  <c r="B46" i="40" s="1"/>
  <c r="E36" i="39"/>
  <c r="W18" i="39"/>
  <c r="W17" i="39"/>
  <c r="W16" i="39"/>
  <c r="W15" i="39"/>
  <c r="M14" i="39"/>
  <c r="M19" i="39" s="1"/>
  <c r="W19" i="39" s="1"/>
  <c r="W13" i="39"/>
  <c r="U13" i="39"/>
  <c r="U59" i="39"/>
  <c r="U58" i="39"/>
  <c r="U75" i="39"/>
  <c r="W14" i="39" l="1"/>
  <c r="D56" i="39"/>
  <c r="H28" i="39"/>
  <c r="M26" i="39"/>
  <c r="B25" i="39"/>
  <c r="B28" i="39" s="1"/>
  <c r="J51" i="38"/>
  <c r="F48" i="38"/>
  <c r="U79" i="38"/>
  <c r="U80" i="38"/>
  <c r="U96" i="38"/>
  <c r="G51" i="38" l="1"/>
  <c r="B55" i="38" l="1"/>
  <c r="B56" i="38" s="1"/>
  <c r="B54" i="38"/>
  <c r="T113" i="37" l="1"/>
  <c r="T29" i="37" l="1"/>
  <c r="U182" i="37"/>
  <c r="D152" i="37" l="1"/>
  <c r="D151" i="37"/>
  <c r="U146" i="37"/>
  <c r="C161" i="37" l="1"/>
  <c r="D150" i="37"/>
  <c r="D161" i="37" s="1"/>
  <c r="T140" i="37"/>
  <c r="T139" i="37"/>
  <c r="T138" i="37"/>
  <c r="C138" i="37"/>
  <c r="B138" i="37"/>
  <c r="T137" i="37"/>
  <c r="T136" i="37"/>
  <c r="T135" i="37"/>
  <c r="T134" i="37"/>
  <c r="T133" i="37"/>
  <c r="T131" i="37"/>
  <c r="C131" i="37"/>
  <c r="B131" i="37"/>
  <c r="T128" i="37"/>
  <c r="T127" i="37"/>
  <c r="T126" i="37"/>
  <c r="T125" i="37"/>
  <c r="T124" i="37"/>
  <c r="T123" i="37"/>
  <c r="T122" i="37"/>
  <c r="T121" i="37"/>
  <c r="T120" i="37"/>
  <c r="T119" i="37"/>
  <c r="C119" i="37"/>
  <c r="B123" i="37"/>
  <c r="T112" i="37"/>
  <c r="T111" i="37"/>
  <c r="T110" i="37"/>
  <c r="T109" i="37"/>
  <c r="C109" i="37"/>
  <c r="T108" i="37"/>
  <c r="T107" i="37"/>
  <c r="T106" i="37"/>
  <c r="T105" i="37"/>
  <c r="T104" i="37"/>
  <c r="T102" i="37"/>
  <c r="T101" i="37"/>
  <c r="T98" i="37"/>
  <c r="T97" i="37"/>
  <c r="T96" i="37"/>
  <c r="T95" i="37"/>
  <c r="T94" i="37"/>
  <c r="T92" i="37"/>
  <c r="T91" i="37"/>
  <c r="T88" i="37"/>
  <c r="T87" i="37"/>
  <c r="T86" i="37"/>
  <c r="T85" i="37"/>
  <c r="T84" i="37"/>
  <c r="T83" i="37"/>
  <c r="T82" i="37"/>
  <c r="B82" i="37"/>
  <c r="T75" i="37"/>
  <c r="T74" i="37"/>
  <c r="T73" i="37"/>
  <c r="T72" i="37"/>
  <c r="T71" i="37"/>
  <c r="T70" i="37"/>
  <c r="T69" i="37"/>
  <c r="T68" i="37"/>
  <c r="T67" i="37"/>
  <c r="T66" i="37"/>
  <c r="T65" i="37"/>
  <c r="T64" i="37"/>
  <c r="T63" i="37"/>
  <c r="T62" i="37"/>
  <c r="T61" i="37"/>
  <c r="T60" i="37"/>
  <c r="T59" i="37"/>
  <c r="T58" i="37"/>
  <c r="C123" i="37" l="1"/>
  <c r="T57" i="37"/>
  <c r="T56" i="37"/>
  <c r="T54" i="37" l="1"/>
  <c r="T53" i="37"/>
  <c r="T52" i="37"/>
  <c r="T51" i="37"/>
  <c r="T50" i="37"/>
  <c r="T49" i="37"/>
  <c r="T48" i="37"/>
  <c r="T47" i="37"/>
  <c r="T46" i="37"/>
  <c r="T45" i="37"/>
  <c r="T44" i="37"/>
  <c r="T43" i="37"/>
  <c r="T42" i="37"/>
  <c r="T41" i="37"/>
  <c r="T40" i="37"/>
  <c r="T39" i="37"/>
  <c r="T38" i="37"/>
  <c r="T37" i="37"/>
  <c r="T36" i="37"/>
  <c r="T35" i="37" l="1"/>
  <c r="T33" i="37"/>
  <c r="T30" i="37"/>
  <c r="T28" i="37"/>
  <c r="T27" i="37"/>
  <c r="T26" i="37"/>
  <c r="T25" i="37"/>
  <c r="T24" i="37"/>
  <c r="T23" i="37"/>
  <c r="T22" i="37"/>
  <c r="T21" i="37"/>
  <c r="T20" i="37"/>
  <c r="T19" i="37" l="1"/>
  <c r="T18" i="37"/>
  <c r="T17" i="37"/>
  <c r="T16" i="37"/>
  <c r="T15" i="37" l="1"/>
  <c r="T14" i="37"/>
  <c r="AF13" i="37"/>
  <c r="T13" i="37"/>
  <c r="X11" i="37"/>
  <c r="W11" i="37"/>
  <c r="Z4" i="37" l="1"/>
  <c r="AB8" i="37" s="1"/>
  <c r="U44" i="36"/>
  <c r="U46" i="36"/>
  <c r="U158" i="37"/>
  <c r="E22" i="13" l="1"/>
  <c r="C22" i="13"/>
  <c r="A22" i="13"/>
  <c r="E21" i="13"/>
  <c r="C21" i="13"/>
  <c r="A21" i="13"/>
  <c r="E20" i="13"/>
  <c r="E19" i="13"/>
  <c r="E18" i="13"/>
  <c r="E17" i="13"/>
  <c r="E15" i="13"/>
  <c r="E14" i="13"/>
  <c r="E13" i="13"/>
  <c r="E12" i="13"/>
  <c r="E11" i="13"/>
  <c r="E10" i="13"/>
  <c r="E9" i="13"/>
  <c r="E8" i="13"/>
  <c r="A7" i="13"/>
  <c r="E6" i="13"/>
  <c r="A6" i="13"/>
  <c r="E5" i="13"/>
  <c r="C5" i="13"/>
  <c r="A5" i="13"/>
  <c r="E4" i="13"/>
  <c r="C4" i="13"/>
  <c r="A4" i="13"/>
  <c r="E3" i="13"/>
  <c r="C3" i="13"/>
  <c r="A3" i="13"/>
  <c r="E2" i="13"/>
  <c r="C2" i="13"/>
  <c r="A2" i="13"/>
  <c r="U29" i="37"/>
  <c r="U47" i="37"/>
  <c r="U28" i="37"/>
  <c r="U14" i="37"/>
  <c r="U157" i="37"/>
  <c r="U82" i="37"/>
  <c r="U57" i="37"/>
  <c r="U49" i="37"/>
  <c r="U41" i="37"/>
  <c r="AB7" i="37"/>
  <c r="U64" i="37"/>
  <c r="U42" i="37"/>
  <c r="U23" i="37"/>
  <c r="U150" i="37"/>
  <c r="U147" i="37"/>
  <c r="U68" i="37"/>
  <c r="U53" i="37"/>
  <c r="U45" i="37"/>
  <c r="U153" i="37"/>
  <c r="U44" i="37"/>
  <c r="U20" i="37"/>
  <c r="U19" i="37"/>
  <c r="U51" i="37"/>
  <c r="U24" i="37"/>
  <c r="U17" i="37"/>
  <c r="U160" i="37"/>
  <c r="U83" i="37"/>
  <c r="U52" i="37"/>
  <c r="U54" i="37"/>
  <c r="U159" i="37"/>
  <c r="U152" i="37"/>
  <c r="AC82" i="37"/>
  <c r="U66" i="37"/>
  <c r="U26" i="37"/>
  <c r="AD7" i="37"/>
  <c r="U155" i="37"/>
  <c r="U70" i="37"/>
  <c r="U13" i="37"/>
  <c r="U163" i="37"/>
  <c r="U156" i="37"/>
  <c r="U149" i="37"/>
  <c r="U71" i="37"/>
  <c r="U67" i="37"/>
  <c r="U39" i="37"/>
  <c r="U38" i="37"/>
  <c r="U148" i="37"/>
  <c r="U43" i="37"/>
  <c r="U56" i="37"/>
  <c r="U40" i="37"/>
  <c r="U21" i="37"/>
  <c r="U164" i="37"/>
  <c r="U25" i="37"/>
  <c r="U18" i="37"/>
  <c r="AC7" i="37"/>
  <c r="U161" i="37"/>
  <c r="U154" i="37"/>
  <c r="AB82" i="37"/>
  <c r="U50" i="37"/>
  <c r="U35" i="37"/>
  <c r="U16" i="37"/>
  <c r="U33" i="37"/>
  <c r="U22" i="37"/>
  <c r="U15" i="37"/>
  <c r="U181" i="37"/>
  <c r="U151" i="37"/>
  <c r="U46" i="37"/>
  <c r="U27" i="37"/>
  <c r="U162" i="37"/>
  <c r="U37" i="37"/>
  <c r="U36" i="37"/>
</calcChain>
</file>

<file path=xl/comments1.xml><?xml version="1.0" encoding="utf-8"?>
<comments xmlns="http://schemas.openxmlformats.org/spreadsheetml/2006/main">
  <authors>
    <author>Admin</author>
  </authors>
  <commentList>
    <comment ref="B2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trừ 3000 tan do huy HĐ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tru 1000 do huy HD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53" authorId="0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chua tinh 3 lo xuat hang tra ve</t>
        </r>
      </text>
    </comment>
    <comment ref="C54" authorId="0" shapeId="0">
      <text>
        <r>
          <rPr>
            <sz val="8"/>
            <color indexed="81"/>
            <rFont val="Tahoma"/>
            <family val="2"/>
          </rPr>
          <t xml:space="preserve">LN theo PAKD
</t>
        </r>
      </text>
    </comment>
  </commentList>
</comments>
</file>

<file path=xl/comments3.xml><?xml version="1.0" encoding="utf-8"?>
<comments xmlns="http://schemas.openxmlformats.org/spreadsheetml/2006/main">
  <authors>
    <author>MyPC</author>
    <author>TH01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MyPC:</t>
        </r>
        <r>
          <rPr>
            <sz val="9"/>
            <color indexed="81"/>
            <rFont val="Tahoma"/>
            <family val="2"/>
          </rPr>
          <t xml:space="preserve">
Lợi nhuận kế toán</t>
        </r>
      </text>
    </comment>
    <comment ref="E51" authorId="1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51" authorId="1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</commentList>
</comments>
</file>

<file path=xl/comments4.xml><?xml version="1.0" encoding="utf-8"?>
<comments xmlns="http://schemas.openxmlformats.org/spreadsheetml/2006/main">
  <authors>
    <author>TH01</author>
  </authors>
  <commentList>
    <comment ref="E42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</commentList>
</comments>
</file>

<file path=xl/sharedStrings.xml><?xml version="1.0" encoding="utf-8"?>
<sst xmlns="http://schemas.openxmlformats.org/spreadsheetml/2006/main" count="1184" uniqueCount="401">
  <si>
    <t>*** Khoi dau ***</t>
  </si>
  <si>
    <t>*** Dong lai ***</t>
  </si>
  <si>
    <t>*** Doan macro sao chep ***</t>
  </si>
  <si>
    <t xml:space="preserve">~         </t>
  </si>
  <si>
    <t/>
  </si>
  <si>
    <t>[MacroVirus.xls]~         !$E$26</t>
  </si>
  <si>
    <t>BC tuan 40-09.xls</t>
  </si>
  <si>
    <t>bao cao tuan 40 PKD.xls</t>
  </si>
  <si>
    <t>Ghi chú</t>
  </si>
  <si>
    <t>Mặt hàng</t>
  </si>
  <si>
    <t>Khách hàng</t>
  </si>
  <si>
    <t>Cà phê</t>
  </si>
  <si>
    <t>Hạt điều</t>
  </si>
  <si>
    <t>TỔNG CỘNG</t>
  </si>
  <si>
    <t>Độc lập - Tự do - Hạnh phúc</t>
  </si>
  <si>
    <t>KIM NGẠCH XUẤT NHẬP KHẨU (USD)</t>
  </si>
  <si>
    <t>Lũy kế</t>
  </si>
  <si>
    <t>Tổng cộng</t>
  </si>
  <si>
    <t>CỘNG HÒA XÃ HỘI CHỦ NGHĨA VIỆT NAM</t>
  </si>
  <si>
    <t>CÔNG TY CP TẬP ĐOÀN INTIMEX</t>
  </si>
  <si>
    <t>Số lượng
 (tấn)</t>
  </si>
  <si>
    <t>Cộng</t>
  </si>
  <si>
    <t>Số lượng</t>
  </si>
  <si>
    <t>- Cà phê</t>
  </si>
  <si>
    <t>- Hồ tiêu</t>
  </si>
  <si>
    <t>(ký tên, đóng dấu)</t>
  </si>
  <si>
    <t>Công việc theo chỉ đạo</t>
  </si>
  <si>
    <t>Ngày giao</t>
  </si>
  <si>
    <t>Công việc còn phải thực hiện</t>
  </si>
  <si>
    <t>- Thép</t>
  </si>
  <si>
    <t>Vướng mắc, đề xuất và kiến nghị</t>
  </si>
  <si>
    <t>Hồ tiêu</t>
  </si>
  <si>
    <t>Báo cáo công việc thực hiện</t>
  </si>
  <si>
    <t>GIÁM ĐỐC</t>
  </si>
  <si>
    <t>Loại khiếu nại</t>
  </si>
  <si>
    <t>Giá trị
(USD)</t>
  </si>
  <si>
    <t>Trong hạn</t>
  </si>
  <si>
    <t>Quá hạn</t>
  </si>
  <si>
    <t>Số lượng khiếu nại đang giải quyết</t>
  </si>
  <si>
    <t>Thời gian 
hoàn thành</t>
  </si>
  <si>
    <t xml:space="preserve"> - Hạt điều</t>
  </si>
  <si>
    <t>- Thực phẩm đông lạnh</t>
  </si>
  <si>
    <t>Kim ngạch
 (USD)</t>
  </si>
  <si>
    <t>Doanh thu 
(Tỷ đồng)</t>
  </si>
  <si>
    <t>1. Xuất khẩu</t>
  </si>
  <si>
    <t>….</t>
  </si>
  <si>
    <t>2. Nhập khẩu</t>
  </si>
  <si>
    <t>3. Nội địa</t>
  </si>
  <si>
    <t>2. Hàng hóa nhập khẩu</t>
  </si>
  <si>
    <t>3. Hàng hóa nội địa</t>
  </si>
  <si>
    <t>- ?  khiếu nại trọng  lượng rơi tập trung vào  các cảng nào.</t>
  </si>
  <si>
    <t>-? khiếu nại chất lượng , khách hàng nào, lý do bị khiếu nại</t>
  </si>
  <si>
    <t>- Số tiền thanh toán khiếu nại nhận được:</t>
  </si>
  <si>
    <t>VI . CÁC CÔNG VIỆC THEO CHỈ ĐẠO CỦA BAN TGĐ</t>
  </si>
  <si>
    <t>Người lập</t>
  </si>
  <si>
    <t>+ Điện tử</t>
  </si>
  <si>
    <t>+ Điện lạnh</t>
  </si>
  <si>
    <t>+ Điện gia dụng</t>
  </si>
  <si>
    <t>3.1 Nông sản:</t>
  </si>
  <si>
    <t>% so với KH năm</t>
  </si>
  <si>
    <t>DOANH THU (tỷ đồng)</t>
  </si>
  <si>
    <t>+ TM</t>
  </si>
  <si>
    <t>+ SX</t>
  </si>
  <si>
    <t>Tình trạng thanh toán</t>
  </si>
  <si>
    <t>Kế hoạch 2016</t>
  </si>
  <si>
    <t xml:space="preserve">Số lượng  </t>
  </si>
  <si>
    <t>KN</t>
  </si>
  <si>
    <t>DT</t>
  </si>
  <si>
    <t>I. SỐ LIỆU KINH DOANH :</t>
  </si>
  <si>
    <t>II. TÌNH HÌNH KINH DOANH</t>
  </si>
  <si>
    <t>- R2</t>
  </si>
  <si>
    <t>SL
(tấn)</t>
  </si>
  <si>
    <t xml:space="preserve">Trị giá 
</t>
  </si>
  <si>
    <t>Hàng hóa</t>
  </si>
  <si>
    <t>- R1</t>
  </si>
  <si>
    <t>1. Hàng hóa xuất khẩu</t>
  </si>
  <si>
    <t>1.1 Xuất khẩu trực tiếp</t>
  </si>
  <si>
    <t>1.1 Xuất khẩu ủy thác</t>
  </si>
  <si>
    <t>2.1 Nhập khẩu trực tiếp</t>
  </si>
  <si>
    <t>2.1 Nhập khẩu ủy thác</t>
  </si>
  <si>
    <t>Fix giá hợp đồng</t>
  </si>
  <si>
    <t>1. Cà phê</t>
  </si>
  <si>
    <t>+ Nhập khẩu</t>
  </si>
  <si>
    <t>+ Tiêu thụ</t>
  </si>
  <si>
    <t>tuần này</t>
  </si>
  <si>
    <t>% so tuần trước</t>
  </si>
  <si>
    <t>- Điện gia dụng</t>
  </si>
  <si>
    <t>- Điện lạnh</t>
  </si>
  <si>
    <t>- Điện tử</t>
  </si>
  <si>
    <t>Số lượng
(tấn)</t>
  </si>
  <si>
    <t>Lợi nhuận
(triệu đồng)</t>
  </si>
  <si>
    <t>+  TM</t>
  </si>
  <si>
    <t>+  SX</t>
  </si>
  <si>
    <t>- Mặt hàng khác</t>
  </si>
  <si>
    <t>- Siêu thị</t>
  </si>
  <si>
    <t>2. Hợp đồng</t>
  </si>
  <si>
    <t>a. Ký kết hợp đồng</t>
  </si>
  <si>
    <t xml:space="preserve">Mua hàng </t>
  </si>
  <si>
    <t>OUTRIGHT</t>
  </si>
  <si>
    <t>…</t>
  </si>
  <si>
    <t>2. Ký kết hợp đồng</t>
  </si>
  <si>
    <t>HĐ MUA (Tấn)</t>
  </si>
  <si>
    <t>HĐ BÁN (TẤN)</t>
  </si>
  <si>
    <t>Chênh lệch</t>
  </si>
  <si>
    <t xml:space="preserve"> SL đã ký</t>
  </si>
  <si>
    <t>Đã giao</t>
  </si>
  <si>
    <t>Chưa giao</t>
  </si>
  <si>
    <t>3.Trễ hạn giao hàng</t>
  </si>
  <si>
    <t>Bán hàng(tấn)</t>
  </si>
  <si>
    <t>Lý do trễ, hướng giải quyết</t>
  </si>
  <si>
    <t>2. Nội địa</t>
  </si>
  <si>
    <t>……</t>
  </si>
  <si>
    <t>HÀNG HÓA (tấn)</t>
  </si>
  <si>
    <t>…..</t>
  </si>
  <si>
    <t>Đơn vị giám định</t>
  </si>
  <si>
    <t>- Về chất lượng</t>
  </si>
  <si>
    <t>- Về trọng lượng</t>
  </si>
  <si>
    <t>A. Theo tính chất</t>
  </si>
  <si>
    <t>B. Theo khách hàng bán</t>
  </si>
  <si>
    <t>C. Theo khách hàng mua</t>
  </si>
  <si>
    <t>tuan hien tai</t>
  </si>
  <si>
    <t>solg</t>
  </si>
  <si>
    <t>k/n</t>
  </si>
  <si>
    <t>dthu</t>
  </si>
  <si>
    <t>- PVC</t>
  </si>
  <si>
    <t>- Bóng đèn</t>
  </si>
  <si>
    <t>LŨY KÊ</t>
  </si>
  <si>
    <t>MUA</t>
  </si>
  <si>
    <t>BAN</t>
  </si>
  <si>
    <t>Mua hàng (tấn)</t>
  </si>
  <si>
    <t>Chênh lệch
chưa giao</t>
  </si>
  <si>
    <t>Đã ký</t>
  </si>
  <si>
    <t>Mua hàng</t>
  </si>
  <si>
    <t>Tiêu</t>
  </si>
  <si>
    <t>Điều</t>
  </si>
  <si>
    <t>- Gà</t>
  </si>
  <si>
    <t>- Thịt trâu</t>
  </si>
  <si>
    <t>Trưởng phòng XNK</t>
  </si>
  <si>
    <r>
      <t>Phò</t>
    </r>
    <r>
      <rPr>
        <b/>
        <u/>
        <sz val="12"/>
        <color theme="1"/>
        <rFont val="Times New Roman"/>
        <family val="1"/>
      </rPr>
      <t>ng Xuất Nhập K</t>
    </r>
    <r>
      <rPr>
        <b/>
        <sz val="12"/>
        <color theme="1"/>
        <rFont val="Times New Roman"/>
        <family val="1"/>
      </rPr>
      <t>hẩu</t>
    </r>
  </si>
  <si>
    <t>-  Khác…</t>
  </si>
  <si>
    <t>3.2 Khác…</t>
  </si>
  <si>
    <t xml:space="preserve">DOANH THU (tỷ đồng) </t>
  </si>
  <si>
    <t>Bán hàng (tấn)</t>
  </si>
  <si>
    <t>3. Hàng  tồn kho</t>
  </si>
  <si>
    <t>CHI CHÚ</t>
  </si>
  <si>
    <t>KHÁCH HÀNG/ KHO</t>
  </si>
  <si>
    <t>TỔNG LƯỢNG
(TẤN)</t>
  </si>
  <si>
    <t>Int Xuân Lộc</t>
  </si>
  <si>
    <t>1. CÀ PHÊ</t>
  </si>
  <si>
    <t>a. HĐ mua chưa giao hàng</t>
  </si>
  <si>
    <t>2. HỒ TIÊU</t>
  </si>
  <si>
    <t>3. HẠT ĐIỀU</t>
  </si>
  <si>
    <t>b. Tồn kho dịch vụ</t>
  </si>
  <si>
    <t>3.1 Nông sản</t>
  </si>
  <si>
    <t>Tổng SL</t>
  </si>
  <si>
    <t>Đã Fix</t>
  </si>
  <si>
    <t>tấn</t>
  </si>
  <si>
    <t>1. Hàng hóa nội địa</t>
  </si>
  <si>
    <t>Sữa Vinamilk</t>
  </si>
  <si>
    <t>Mì ăn liền</t>
  </si>
  <si>
    <t xml:space="preserve">Hàng CNP </t>
  </si>
  <si>
    <t>Khác (dầu ăn, nước mắm, bột ngọt…)</t>
  </si>
  <si>
    <t>GIÁ TRỊ TỒN KHO (tỷ đồng)</t>
  </si>
  <si>
    <t>So với tiêu chí tồn kho tối thiểu của nhà cung cấp</t>
  </si>
  <si>
    <t>- Sữa Vinamilk</t>
  </si>
  <si>
    <t>- Mì ăn liền</t>
  </si>
  <si>
    <t>1.1 Nông sản:</t>
  </si>
  <si>
    <t>1.2 Bán buôn</t>
  </si>
  <si>
    <t xml:space="preserve">Chênh lệch
</t>
  </si>
  <si>
    <t>+ Siêu thị</t>
  </si>
  <si>
    <t>- R-XÔ</t>
  </si>
  <si>
    <t>b. Hợp đồng gửi kho chưa chốt giá mặt hàng cà phê.</t>
  </si>
  <si>
    <t>Hợp đồng gửi kho đầu vào</t>
  </si>
  <si>
    <t>Hợp đồng gửi kho đầu ra</t>
  </si>
  <si>
    <t xml:space="preserve">Giá TB 
</t>
  </si>
  <si>
    <t>3.Trễ hạn giao hàng mặt hàng cà phê</t>
  </si>
  <si>
    <t>Tổng tồn hàng hóa</t>
  </si>
  <si>
    <t xml:space="preserve">Trong đó: Hàng chậm luân chuyển </t>
  </si>
  <si>
    <t xml:space="preserve"> Trong đó: Hàng cận date</t>
  </si>
  <si>
    <t>CHI NHÁNH ĐẮK MIL</t>
  </si>
  <si>
    <t>2. TTTM</t>
  </si>
  <si>
    <t>+ Hàng Midea</t>
  </si>
  <si>
    <t>4. Tồn kho TTTM</t>
  </si>
  <si>
    <t>Biện pháp xử lý</t>
  </si>
  <si>
    <t>- Midea</t>
  </si>
  <si>
    <t>-  Cà phê</t>
  </si>
  <si>
    <t>CỘNG HÒA XÃ HỘI CHỦ NGHĨA VIỆT NAM</t>
  </si>
  <si>
    <t>Luỹ kế</t>
  </si>
  <si>
    <t>Trị giá</t>
  </si>
  <si>
    <t>( Tấn )</t>
  </si>
  <si>
    <t>2. Hàng tồn kho</t>
  </si>
  <si>
    <t xml:space="preserve">TỒN ĐẦU         </t>
  </si>
  <si>
    <t xml:space="preserve">NHẬP             </t>
  </si>
  <si>
    <t xml:space="preserve">XUẤT               </t>
  </si>
  <si>
    <t xml:space="preserve">TỒN CUỐI         </t>
  </si>
  <si>
    <t>Giá trị</t>
  </si>
  <si>
    <t>( Tỷ VNĐ )</t>
  </si>
  <si>
    <t>Doanh thu</t>
  </si>
  <si>
    <t>GIÁM ĐỐC TTTM</t>
  </si>
  <si>
    <t>HÀNG HOÁ (tấn)</t>
  </si>
  <si>
    <t>Hợp đồng gửi kho 
đầu vào</t>
  </si>
  <si>
    <t>Hợp đồng gửi kho 
đầu ra</t>
  </si>
  <si>
    <t>Khách gửi</t>
  </si>
  <si>
    <t>Tổng tồn kho hồ tiêu</t>
  </si>
  <si>
    <t>Tổng tồn kho  cà phê</t>
  </si>
  <si>
    <t>Tổng tồn kho hạt điều</t>
  </si>
  <si>
    <t>1. Lợi nhuận</t>
  </si>
  <si>
    <t xml:space="preserve">Lượng hàng hóa đơn vị đang có </t>
  </si>
  <si>
    <t>Lượng hàng hóa phải giao,  phải trả</t>
  </si>
  <si>
    <t>Cân đối 
nguồn hàng</t>
  </si>
  <si>
    <t>Các hợp đồng đã giao chưa chốt giá</t>
  </si>
  <si>
    <t>Chi tiết</t>
  </si>
  <si>
    <t>Số lượng (tấn)</t>
  </si>
  <si>
    <t>XK</t>
  </si>
  <si>
    <t>Nội địa</t>
  </si>
  <si>
    <t xml:space="preserve">- Hàng tồn kho </t>
  </si>
  <si>
    <t>Hợp đồng bán
chưa chốt giá</t>
  </si>
  <si>
    <t>Hợp đồng mua chưa chốt giá</t>
  </si>
  <si>
    <t>Cân đối</t>
  </si>
  <si>
    <t>+ Đã chốt  giá</t>
  </si>
  <si>
    <t>+ Đã chốt giá</t>
  </si>
  <si>
    <t>+ Chưa chốt giá trừ lùi
(không tính HĐ trừ lùi gửi kho) (4)</t>
  </si>
  <si>
    <t xml:space="preserve">Cộng </t>
  </si>
  <si>
    <t>(1)</t>
  </si>
  <si>
    <t>(2)</t>
  </si>
  <si>
    <t>(3)</t>
  </si>
  <si>
    <t>Kết luận:</t>
  </si>
  <si>
    <t xml:space="preserve">- Hàng khách hàng gửi kho 
</t>
  </si>
  <si>
    <t>+ Hàng tồn kho đơn vị</t>
  </si>
  <si>
    <t>+ Gửi tại kho đơn vị</t>
  </si>
  <si>
    <t>+ Hàng gửi kho DV
 ( Đồng Tiến, Sóng Thần)…)</t>
  </si>
  <si>
    <t>+ Gửi tại kho khác</t>
  </si>
  <si>
    <t xml:space="preserve">- Hàng đi mượn </t>
  </si>
  <si>
    <t>- Hợp đồng mua  chưa giao hàng</t>
  </si>
  <si>
    <t>+ Chưa chốt giá (5)</t>
  </si>
  <si>
    <t>= (1) - (2)</t>
  </si>
  <si>
    <t>1. Bán trước chưa mua = (1) - (2)</t>
  </si>
  <si>
    <t>2. Đã mua đầu cơ chưa fix
 = (1 )-( 2) -(3) -(4) +(5)</t>
  </si>
  <si>
    <t xml:space="preserve">tấn </t>
  </si>
  <si>
    <t>3. Đã fix chưa mua</t>
  </si>
  <si>
    <t>% so với kế hoạch năm</t>
  </si>
  <si>
    <t>% so với kế hoạch</t>
  </si>
  <si>
    <t>2. Cân đối mua bán  mặt hàng cà phê đến thời điểm báo cáo:</t>
  </si>
  <si>
    <t>GA</t>
  </si>
  <si>
    <t>1. Thực phẩm đông lạnh</t>
  </si>
  <si>
    <t>+ Thịt gà</t>
  </si>
  <si>
    <t>TRAU</t>
  </si>
  <si>
    <t>+ Thịt trâu</t>
  </si>
  <si>
    <t>XBO</t>
  </si>
  <si>
    <t>+ Xương bò</t>
  </si>
  <si>
    <t>CỘNG</t>
  </si>
  <si>
    <t xml:space="preserve">Phát sinh </t>
  </si>
  <si>
    <t>( Triệu VNĐ)</t>
  </si>
  <si>
    <t>V. CÁC CÔNG VIỆC THEO CHỈ ĐẠO CỦA BAN TGĐ</t>
  </si>
  <si>
    <t xml:space="preserve">Số lượng </t>
  </si>
  <si>
    <t>Phòng XKG</t>
  </si>
  <si>
    <t>Mặt hàng gạo</t>
  </si>
  <si>
    <t>% so với 
cùng kì năm trước</t>
  </si>
  <si>
    <t>Trị giá 
(*)</t>
  </si>
  <si>
    <t>Xuất khẩu trực tiếp</t>
  </si>
  <si>
    <t>Xuất nội địa</t>
  </si>
  <si>
    <t>Quý 1</t>
  </si>
  <si>
    <t xml:space="preserve">% so với 
cùng kì năm trước </t>
  </si>
  <si>
    <t xml:space="preserve">Số lượng
</t>
  </si>
  <si>
    <t xml:space="preserve">Lợi nhuận
</t>
  </si>
  <si>
    <t xml:space="preserve"> Xuất khẩu</t>
  </si>
  <si>
    <t xml:space="preserve"> Nội địa</t>
  </si>
  <si>
    <t>2. Cân đối mua bán  đến thời điểm báo cáo:</t>
  </si>
  <si>
    <t>IV. ĐÁNH GIÁ TÌNH HÌNH KINH DOANH , THỰC HIỆN KẾ HOẠCH VÀ KIẾN NGHỊ :</t>
  </si>
  <si>
    <t xml:space="preserve">- Đánh giá các chỉ tiêu kế hoạch được giao, kết quả đạt được, những tồn tại, khó khăn vướng mắc và biện pháp khắc phục. 
</t>
  </si>
  <si>
    <r>
      <rPr>
        <i/>
        <u/>
        <sz val="12"/>
        <color indexed="8"/>
        <rFont val="Times New Roman"/>
        <family val="1"/>
      </rPr>
      <t>(</t>
    </r>
    <r>
      <rPr>
        <i/>
        <sz val="12"/>
        <color indexed="8"/>
        <rFont val="Times New Roman"/>
        <family val="1"/>
      </rPr>
      <t xml:space="preserve">Phân tích đánh giá hoạt động KD của đơn vị có sự so sánh với các đơn vị có cùng ngành nghề kinh doanh trong và ngoài Tập đoàn).
</t>
    </r>
  </si>
  <si>
    <t>IV. KẾ HỌACH KINH DOANH QUÝ TIẾP THEO :</t>
  </si>
  <si>
    <t>- Gạo</t>
  </si>
  <si>
    <t>Tp.HCM, ngày  31 tháng 03 năm 2016</t>
  </si>
  <si>
    <t>KT. TRƯỞNG PHÒNG XK GẠO</t>
  </si>
  <si>
    <t>Phạm Thụy Thúy Nga</t>
  </si>
  <si>
    <t>BÁO CÁO  TÌNH HÌNH HOẠT ĐỘNG  KINH DOANH QUÝ /NĂM …</t>
  </si>
  <si>
    <t>kỳ</t>
  </si>
  <si>
    <t>ky truoc</t>
  </si>
  <si>
    <t>% so với cùng kì năm trước</t>
  </si>
  <si>
    <t>- Điều thô</t>
  </si>
  <si>
    <t>Thực tế thực hiện</t>
  </si>
  <si>
    <t>PA PS</t>
  </si>
  <si>
    <t>PA TH</t>
  </si>
  <si>
    <t>LN</t>
  </si>
  <si>
    <t xml:space="preserve"> - Hàng nông sản XK</t>
  </si>
  <si>
    <t xml:space="preserve"> - Hàng nông sản Nội địa</t>
  </si>
  <si>
    <t>- Bóng đèn (cái )</t>
  </si>
  <si>
    <t>Int Dakmin</t>
  </si>
  <si>
    <t>Int Bảo Lộc</t>
  </si>
  <si>
    <t>Đồng Tiến</t>
  </si>
  <si>
    <t>Sóng Thần</t>
  </si>
  <si>
    <t>III.ĐÁNH GIÁ TÌNH HÌNH KINH DOANH ,THỰC HIÊN KẾ HOẠCH VÀ KIẾN NGHỊ</t>
  </si>
  <si>
    <t xml:space="preserve">Kiến nghi.: </t>
  </si>
  <si>
    <t>IV. KẾ HỌACH KINH DOANH QUÍ TIẾP THEO :</t>
  </si>
  <si>
    <t>Phạm Thị Huệ</t>
  </si>
  <si>
    <t xml:space="preserve">BÁO CÁO  TÌNH HÌNH HOẠT ĐỘNG  KINH DOANH QUÍ /NĂM ... </t>
  </si>
  <si>
    <t xml:space="preserve"> giao tháng ..</t>
  </si>
  <si>
    <r>
      <rPr>
        <b/>
        <sz val="12"/>
        <color theme="1"/>
        <rFont val="Times New Roman"/>
        <family val="1"/>
      </rPr>
      <t xml:space="preserve">3.2  Tồn kho Thép: Hàng tồn thực tế: ... tấn  </t>
    </r>
    <r>
      <rPr>
        <sz val="12"/>
        <color theme="1"/>
        <rFont val="Times New Roman"/>
        <family val="1"/>
      </rPr>
      <t>( trong đó ...tấn</t>
    </r>
  </si>
  <si>
    <t xml:space="preserve">
</t>
  </si>
  <si>
    <t>Tp.HCM, ngày ...  tháng  …. Năm….</t>
  </si>
  <si>
    <t>Quý /năm</t>
  </si>
  <si>
    <t>Giao hàng T..</t>
  </si>
  <si>
    <t>1. Lợi nhuận thực tế :</t>
  </si>
  <si>
    <t>INTIMEX BUÔN MA THUỘT</t>
  </si>
  <si>
    <t>(*): Trị giá theo Invoice, final Invoice và Propvisional Invoice</t>
  </si>
  <si>
    <t>1. Lợi nhuận thực tế</t>
  </si>
  <si>
    <t>+ Cho mượn (gửi đầu ra)</t>
  </si>
  <si>
    <t>- Hợp đồng bán 
chưa giao(**)</t>
  </si>
  <si>
    <t>1. Bán chưa mua = (1) - (2)</t>
  </si>
  <si>
    <t>2. Mua chờ fix
 = (1 )-( 2) -(3) -(4) +(5)</t>
  </si>
  <si>
    <r>
      <t xml:space="preserve">(**):SL hàng phải giao các tháng (tấn):
    </t>
    </r>
    <r>
      <rPr>
        <i/>
        <sz val="11"/>
        <color theme="1"/>
        <rFont val="Times New Roman"/>
        <family val="1"/>
      </rPr>
      <t xml:space="preserve">  </t>
    </r>
  </si>
  <si>
    <t>IV. ĐÁNH GIÁ TÌNH HÌNH KINH DOANH, THỰC HIỆN KẾ HOẠCH VÀ KIẾN NGHỊ :</t>
  </si>
  <si>
    <t>1. Kinh doanh:</t>
  </si>
  <si>
    <t>2. Tình hình sử dụng vốn, tài chính:</t>
  </si>
  <si>
    <t>3. Các công tác phụ trợ khác:</t>
  </si>
  <si>
    <t>Phát sinh trong quý ..</t>
  </si>
  <si>
    <t>Giải quyết trong quý ..</t>
  </si>
  <si>
    <t>% so với 
quý trước</t>
  </si>
  <si>
    <t>Trong quý 1 đã giải quyết tất cả khiếu nại</t>
  </si>
  <si>
    <t>Dự án UTZ</t>
  </si>
  <si>
    <t>Dự án 4C</t>
  </si>
  <si>
    <t>Dự án phát triển 
cà phê bền vững</t>
  </si>
  <si>
    <t>Buôn Ma Thuột, ngày 31 tháng 03 năm 2016</t>
  </si>
  <si>
    <t>BÁO CÁO  TÌNH HÌNH HOẠT ĐỘNG  KINH DOANH QUÝ /NĂM…</t>
  </si>
  <si>
    <t xml:space="preserve">+ Gửi tại kho đơn vị: </t>
  </si>
  <si>
    <t>- Của đơn vị:...
- Của bản Việt:…</t>
  </si>
  <si>
    <r>
      <t xml:space="preserve">- </t>
    </r>
    <r>
      <rPr>
        <sz val="12"/>
        <color rgb="FFFF0000"/>
        <rFont val="Times New Roman"/>
        <family val="1"/>
      </rPr>
      <t xml:space="preserve">Tình hình kinh doanh </t>
    </r>
    <r>
      <rPr>
        <sz val="12"/>
        <color theme="1"/>
        <rFont val="Times New Roman"/>
        <family val="1"/>
      </rPr>
      <t xml:space="preserve">
- </t>
    </r>
    <r>
      <rPr>
        <sz val="12"/>
        <color rgb="FFFF0000"/>
        <rFont val="Times New Roman"/>
        <family val="1"/>
      </rPr>
      <t>Thuận lợi</t>
    </r>
    <r>
      <rPr>
        <sz val="12"/>
        <color theme="1"/>
        <rFont val="Times New Roman"/>
        <family val="1"/>
      </rPr>
      <t xml:space="preserve">: 
- </t>
    </r>
    <r>
      <rPr>
        <sz val="12"/>
        <color rgb="FFFF0000"/>
        <rFont val="Times New Roman"/>
        <family val="1"/>
      </rPr>
      <t>Khó khăn:</t>
    </r>
    <r>
      <rPr>
        <sz val="12"/>
        <color theme="1"/>
        <rFont val="Times New Roman"/>
        <family val="1"/>
      </rPr>
      <t xml:space="preserve"> 
</t>
    </r>
  </si>
  <si>
    <t>CN TÂY NINH</t>
  </si>
  <si>
    <t>- Hạt điều</t>
  </si>
  <si>
    <t>- Hợp đồng bán chưa giao(**)</t>
  </si>
  <si>
    <t>1. Nội địa</t>
  </si>
  <si>
    <t xml:space="preserve">Trong quý ….  có : </t>
  </si>
  <si>
    <t>Tây Ninh, ngày 31 tháng 3 năm 2016</t>
  </si>
  <si>
    <t>Vũ Đình Chương</t>
  </si>
  <si>
    <t>Nguyễn Hồng Anh</t>
  </si>
  <si>
    <t>BÁO CÁO  TÌNH HÌNH HOẠT ĐỘNG  KINH DOANH QUÝ / NĂM …</t>
  </si>
  <si>
    <t>- Bán buôn</t>
  </si>
  <si>
    <t>- Khác</t>
  </si>
  <si>
    <t>2. Tồn kho:</t>
  </si>
  <si>
    <t>Quý/năm</t>
  </si>
  <si>
    <t xml:space="preserve">2. Tình hình sử dụng vốn, tài chính: </t>
  </si>
  <si>
    <t>IV. KẾ HỌACH KINH DOANH KÌ TIẾP THEO :</t>
  </si>
  <si>
    <t xml:space="preserve">V. Tình hình khiếu nại hàng hóa: </t>
  </si>
  <si>
    <t>BÁO CÁO  TÌNH HÌNH HOẠT ĐỘNG  KINH DOANH QUÝ I/NĂM 2016</t>
  </si>
  <si>
    <t>Các hợp đồng đã giao 
chưa chốt giá</t>
  </si>
  <si>
    <t>Ghi chú:</t>
  </si>
  <si>
    <r>
      <t xml:space="preserve">(*):SL hàng phải giao các tháng (tấn):
    </t>
    </r>
    <r>
      <rPr>
        <i/>
        <sz val="11"/>
        <color indexed="8"/>
        <rFont val="Times New Roman"/>
        <family val="1"/>
      </rPr>
      <t xml:space="preserve">  </t>
    </r>
  </si>
  <si>
    <t>…..., ngày .. tháng ... năm ..</t>
  </si>
  <si>
    <t>2. Siêu thị</t>
  </si>
  <si>
    <t xml:space="preserve">Lượng hàng hóa tại đơn vị  </t>
  </si>
  <si>
    <r>
      <t xml:space="preserve">- </t>
    </r>
    <r>
      <rPr>
        <b/>
        <sz val="13"/>
        <color indexed="8"/>
        <rFont val="Times New Roman"/>
        <family val="1"/>
      </rPr>
      <t xml:space="preserve">Tình hình thị trường :  </t>
    </r>
    <r>
      <rPr>
        <sz val="13"/>
        <color indexed="8"/>
        <rFont val="Times New Roman"/>
        <family val="1"/>
      </rPr>
      <t/>
    </r>
  </si>
  <si>
    <t xml:space="preserve"> Cà phê</t>
  </si>
  <si>
    <t>4. Kiến nghị</t>
  </si>
  <si>
    <t>Giao tháng…</t>
  </si>
  <si>
    <t>% so với cùng kỳ năm trước</t>
  </si>
  <si>
    <t>1 Cà phê</t>
  </si>
  <si>
    <t>+ NH Game</t>
  </si>
  <si>
    <t>+ Rạp phim</t>
  </si>
  <si>
    <r>
      <t>TTT</t>
    </r>
    <r>
      <rPr>
        <b/>
        <u/>
        <sz val="12"/>
        <color indexed="8"/>
        <rFont val="Times New Roman"/>
        <family val="1"/>
      </rPr>
      <t>M BUÔN MA TH</t>
    </r>
    <r>
      <rPr>
        <b/>
        <sz val="12"/>
        <color indexed="8"/>
        <rFont val="Times New Roman"/>
        <family val="1"/>
      </rPr>
      <t>UỘT</t>
    </r>
  </si>
  <si>
    <t>Lợi nhuận 
(triệu đồng)</t>
  </si>
  <si>
    <t>V. KẾ HOẠCH KINH DOANH KỲ TIẾP THEO :</t>
  </si>
  <si>
    <t>V. KẾ HỌACH KINH DOANH KỲ TIẾP THEO :</t>
  </si>
  <si>
    <t>V. KẾ HỌACH KINH DOANH QUÝ TIẾP THEO :</t>
  </si>
  <si>
    <t xml:space="preserve">VI. Tình hình khiếu nại hàng hóa: </t>
  </si>
  <si>
    <t>VII . CÁC CÔNG VIỆC THEO CHỈ ĐẠO CỦA BAN TGĐ</t>
  </si>
  <si>
    <t>BÁO CÁO  TÌNH HÌNH HOẠT ĐỘNG  KINH DOANH QUÝ / NĂM ...</t>
  </si>
  <si>
    <t>Giao tháng ...</t>
  </si>
  <si>
    <t>Không có</t>
  </si>
  <si>
    <t>3. Các công tác phụ trợ khác: không phát sinh mới và không có thay đổi</t>
  </si>
  <si>
    <r>
      <t xml:space="preserve"> INT</t>
    </r>
    <r>
      <rPr>
        <b/>
        <u/>
        <sz val="12"/>
        <color indexed="8"/>
        <rFont val="Times New Roman"/>
        <family val="1"/>
      </rPr>
      <t>IMEX THANG L</t>
    </r>
    <r>
      <rPr>
        <b/>
        <sz val="12"/>
        <color indexed="8"/>
        <rFont val="Times New Roman"/>
        <family val="1"/>
      </rPr>
      <t>ONG</t>
    </r>
  </si>
  <si>
    <t>III. KẾ HỌACH KINH DOANH KỲ TIẾP THEO :</t>
  </si>
  <si>
    <t>Hà Nội, ngày   tháng   năm</t>
  </si>
  <si>
    <t>I. TÌNH HÌNH KINH DOANH</t>
  </si>
  <si>
    <t>% so với KH năm 2016</t>
  </si>
  <si>
    <r>
      <t xml:space="preserve">LỢI NHUẬN THỰC HIỆN ( </t>
    </r>
    <r>
      <rPr>
        <i/>
        <sz val="11"/>
        <color theme="1"/>
        <rFont val="Times New Roman"/>
        <family val="1"/>
      </rPr>
      <t>Triệu VNĐ )</t>
    </r>
  </si>
  <si>
    <t xml:space="preserve">Luỹ kế PAKD </t>
  </si>
  <si>
    <t>PAKD đã ký kết</t>
  </si>
  <si>
    <t>Tháng 01</t>
  </si>
  <si>
    <t>Tháng 02</t>
  </si>
  <si>
    <t>Tuần 3</t>
  </si>
  <si>
    <t>Tuần 4</t>
  </si>
  <si>
    <t>Tuần 5</t>
  </si>
  <si>
    <t>Tuần 6</t>
  </si>
  <si>
    <t>Tuần 07</t>
  </si>
  <si>
    <t>Tuần 08</t>
  </si>
  <si>
    <t xml:space="preserve">Tuần </t>
  </si>
  <si>
    <t>SL</t>
  </si>
  <si>
    <t>1. TPDL</t>
  </si>
  <si>
    <t xml:space="preserve"> + Thịt gà </t>
  </si>
  <si>
    <t xml:space="preserve"> + Thịt trâu </t>
  </si>
  <si>
    <t xml:space="preserve"> + Xương bò </t>
  </si>
  <si>
    <t>III. ĐÁNH GIÁ TÌNH HÌNH THỊ TRƯỜNG, TÌNH HÌNH KINH DOANH TRONG TUẦN, CÁC THUẬN LỢI , KHÓ KHĂN VÀ KIẾN NGHỊ .</t>
  </si>
  <si>
    <r>
      <t>TRU</t>
    </r>
    <r>
      <rPr>
        <b/>
        <u/>
        <sz val="12"/>
        <color theme="1"/>
        <rFont val="Times New Roman"/>
        <family val="1"/>
      </rPr>
      <t>NG TÂM THƯƠNG</t>
    </r>
    <r>
      <rPr>
        <b/>
        <sz val="12"/>
        <color theme="1"/>
        <rFont val="Times New Roman"/>
        <family val="1"/>
      </rPr>
      <t xml:space="preserve"> MẠI</t>
    </r>
  </si>
  <si>
    <t xml:space="preserve">            BÁO CÁO TÌNH HÌNH HOẠT ĐỘNG KINH DOANH QUÝ / NĂM ...</t>
  </si>
  <si>
    <t>I. SỐ LiỆU KINH DOANH</t>
  </si>
  <si>
    <t>1. Lợi nhuận thực hiện</t>
  </si>
  <si>
    <t>trong kỳ</t>
  </si>
  <si>
    <r>
      <t xml:space="preserve">  </t>
    </r>
    <r>
      <rPr>
        <b/>
        <sz val="12"/>
        <color theme="1"/>
        <rFont val="Times New Roman"/>
        <family val="1"/>
      </rPr>
      <t xml:space="preserve">+ Tình hình thị trường trong nước : </t>
    </r>
    <r>
      <rPr>
        <sz val="12"/>
        <color theme="1"/>
        <rFont val="Times New Roman"/>
        <family val="1"/>
      </rPr>
      <t xml:space="preserve">
 </t>
    </r>
    <r>
      <rPr>
        <b/>
        <sz val="12"/>
        <color theme="1"/>
        <rFont val="Times New Roman"/>
        <family val="1"/>
      </rPr>
      <t xml:space="preserve"> + Tình hình thị trường ngoài nước :</t>
    </r>
    <r>
      <rPr>
        <sz val="12"/>
        <color theme="1"/>
        <rFont val="Times New Roman"/>
        <family val="1"/>
      </rPr>
      <t xml:space="preserve">
  </t>
    </r>
    <r>
      <rPr>
        <b/>
        <sz val="12"/>
        <color theme="1"/>
        <rFont val="Times New Roman"/>
        <family val="1"/>
      </rPr>
      <t>+ Giá bán trong nước :</t>
    </r>
    <r>
      <rPr>
        <sz val="12"/>
        <color theme="1"/>
        <rFont val="Times New Roman"/>
        <family val="1"/>
      </rPr>
      <t xml:space="preserve">
 </t>
    </r>
    <r>
      <rPr>
        <b/>
        <sz val="12"/>
        <color theme="1"/>
        <rFont val="Times New Roman"/>
        <family val="1"/>
      </rPr>
      <t xml:space="preserve"> + Giá mua nước ngoài :
  + Các khó khăn, thuận lợi:
  + Kiến nghị:</t>
    </r>
    <r>
      <rPr>
        <sz val="12"/>
        <color theme="1"/>
        <rFont val="Times New Roman"/>
        <family val="1"/>
      </rPr>
      <t xml:space="preserve">
</t>
    </r>
  </si>
  <si>
    <t>IV. KẾ HOẠCH KINH DOANH KỲ TIẾP THEO</t>
  </si>
  <si>
    <t>, ngày ...tháng...năm...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</si>
</sst>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"/>
    <numFmt numFmtId="168" formatCode="_(* #,##0_);_(* \(#,##0\);_(* &quot;-&quot;??_);_(@_)"/>
    <numFmt numFmtId="169" formatCode="_(* #,##0.000_);_(* \(#,##0.000\);_(* &quot;-&quot;??_);_(@_)"/>
    <numFmt numFmtId="170" formatCode="_(* #,##0.0000_);_(* \(#,##0.0000\);_(* &quot;-&quot;??_);_(@_)"/>
    <numFmt numFmtId="171" formatCode="_(* #,##0.0_);_(* \(#,##0.0\);_(* &quot;-&quot;??_);_(@_)"/>
    <numFmt numFmtId="172" formatCode="&quot;\&quot;#,##0;[Red]&quot;\&quot;\-#,##0"/>
    <numFmt numFmtId="173" formatCode="&quot;\&quot;#,##0.00;[Red]&quot;\&quot;\-#,##0.00"/>
    <numFmt numFmtId="174" formatCode="\$#,##0\ ;\(\$#,##0\)"/>
    <numFmt numFmtId="175" formatCode="&quot;VND&quot;#,##0_);[Red]\(&quot;VND&quot;#,##0\)"/>
    <numFmt numFmtId="176" formatCode="_-&quot;F&quot;* #,##0_-;\-&quot;F&quot;* #,##0_-;_-&quot;F&quot;* &quot;-&quot;_-;_-@_-"/>
    <numFmt numFmtId="177" formatCode="&quot;F&quot;\ #,##0;[Red]&quot;F&quot;\ \-#,##0"/>
    <numFmt numFmtId="178" formatCode="_-&quot;F&quot;* #,##0.00_-;\-&quot;F&quot;* #,##0.00_-;_-&quot;F&quot;* &quot;-&quot;??_-;_-@_-"/>
    <numFmt numFmtId="179" formatCode="_-&quot;$&quot;* #,##0_-;\-&quot;$&quot;* #,##0_-;_-&quot;$&quot;* &quot;-&quot;_-;_-@_-"/>
    <numFmt numFmtId="180" formatCode="_-* #,##0\ _V_N_D_-;\-* #,##0\ _V_N_D_-;_-* &quot;-&quot;\ _V_N_D_-;_-@_-"/>
    <numFmt numFmtId="181" formatCode="_-* #,##0.00\ _V_N_D_-;\-* #,##0.00\ _V_N_D_-;_-* &quot;-&quot;??\ _V_N_D_-;_-@_-"/>
    <numFmt numFmtId="182" formatCode="&quot;SFr.&quot;\ #,##0.00;&quot;SFr.&quot;\ \-#,##0.00"/>
    <numFmt numFmtId="183" formatCode="_ * #,##0_ ;_ * \-#,##0_ ;_ * &quot;-&quot;_ ;_ @_ "/>
    <numFmt numFmtId="184" formatCode="_ * #,##0.00_ ;_ * \-#,##0.00_ ;_ * &quot;-&quot;??_ ;_ @_ "/>
    <numFmt numFmtId="185" formatCode="_-* #,##0\ &quot;DM&quot;_-;\-* #,##0\ &quot;DM&quot;_-;_-* &quot;-&quot;\ &quot;DM&quot;_-;_-@_-"/>
    <numFmt numFmtId="186" formatCode="_-* #,##0\ _D_M_-;\-* #,##0\ _D_M_-;_-* &quot;-&quot;\ _D_M_-;_-@_-"/>
    <numFmt numFmtId="187" formatCode="_-* #,##0.00\ &quot;DM&quot;_-;\-* #,##0.00\ &quot;DM&quot;_-;_-* &quot;-&quot;??\ &quot;DM&quot;_-;_-@_-"/>
    <numFmt numFmtId="188" formatCode="_-* #,##0.00\ _D_M_-;\-* #,##0.00\ _D_M_-;_-* &quot;-&quot;??\ _D_M_-;_-@_-"/>
    <numFmt numFmtId="189" formatCode="#."/>
    <numFmt numFmtId="190" formatCode="_-* #,##0\ &quot;$&quot;_-;\-* #,##0\ &quot;$&quot;_-;_-* &quot;-&quot;\ &quot;$&quot;_-;_-@_-"/>
    <numFmt numFmtId="191" formatCode="_-* #,##0\ _$_-;\-* #,##0\ _$_-;_-* &quot;-&quot;\ _$_-;_-@_-"/>
    <numFmt numFmtId="192" formatCode="#,##0\ &quot;F&quot;;\-#,##0\ &quot;F&quot;"/>
    <numFmt numFmtId="193" formatCode="_-* #,##0.00\ _F_-;\-* #,##0.00\ _F_-;_-* &quot;-&quot;??\ _F_-;_-@_-"/>
    <numFmt numFmtId="194" formatCode="&quot;$&quot;\ #,##0.00;&quot;$&quot;\ \-#,##0.00"/>
    <numFmt numFmtId="195" formatCode="_ * #,##0.00_)\ &quot;F&quot;_ ;_ * \(#,##0.00\)\ &quot;F&quot;_ ;_ * &quot;-&quot;??_)\ &quot;F&quot;_ ;_ @_ "/>
    <numFmt numFmtId="196" formatCode="_-* #,##0\ &quot;F&quot;_-;\-* #,##0\ &quot;F&quot;_-;_-* &quot;-&quot;\ &quot;F&quot;_-;_-@_-"/>
    <numFmt numFmtId="197" formatCode="_-* #,##0\ _F_-;\-* #,##0\ _F_-;_-* &quot;-&quot;\ _F_-;_-@_-"/>
    <numFmt numFmtId="198" formatCode="_-* #,##0.00\ &quot;F&quot;_-;\-* #,##0.00\ &quot;F&quot;_-;_-* &quot;-&quot;??\ &quot;F&quot;_-;_-@_-"/>
    <numFmt numFmtId="199" formatCode="_ &quot;\&quot;* #,##0.00_ ;_ &quot;\&quot;* \-#,##0.00_ ;_ &quot;\&quot;* &quot;-&quot;??_ ;_ @_ "/>
    <numFmt numFmtId="200" formatCode="_(&quot;$&quot;\ * #,##0_);_(&quot;$&quot;\ * \(#,##0\);_(&quot;$&quot;\ * &quot;-&quot;_);_(@_)"/>
    <numFmt numFmtId="201" formatCode="_-* #,##0.0\ _F_-;\-* #,##0.0\ _F_-;_-* &quot;-&quot;?\ _F_-;_-@_-"/>
    <numFmt numFmtId="202" formatCode="_-* #,##0\ &quot;ñ&quot;_-;\-* #,##0\ &quot;ñ&quot;_-;_-* &quot;-&quot;\ &quot;ñ&quot;_-;_-@_-"/>
    <numFmt numFmtId="203" formatCode="_-* #,##0\ _ñ_-;\-* #,##0\ _ñ_-;_-* &quot;-&quot;\ _ñ_-;_-@_-"/>
    <numFmt numFmtId="204" formatCode="_-* #,##0.00\ _ñ_-;\-* #,##0.00\ _ñ_-;_-* &quot;-&quot;??\ _ñ_-;_-@_-"/>
    <numFmt numFmtId="205" formatCode="_-&quot;ñ&quot;* #,##0_-;\-&quot;ñ&quot;* #,##0_-;_-&quot;ñ&quot;* &quot;-&quot;_-;_-@_-"/>
    <numFmt numFmtId="206" formatCode="#,##0.00\ &quot;F&quot;;[Red]\-#,##0.00\ &quot;F&quot;"/>
    <numFmt numFmtId="207" formatCode="0.0%"/>
    <numFmt numFmtId="208" formatCode="00000"/>
    <numFmt numFmtId="209" formatCode="_(* #,##0.000_);_(* \(#,##0.000\);_(* &quot;-&quot;???_);_(@_)"/>
    <numFmt numFmtId="210" formatCode="_(* #,##0.0000000_);_(* \(#,##0.0000000\);_(* &quot;-&quot;??_);_(@_)"/>
    <numFmt numFmtId="211" formatCode="#,##0.000_);\(#,##0.000\)"/>
    <numFmt numFmtId="212" formatCode="&quot;TP.HCM,ngày &quot;dd\ &quot; tháng &quot;mm\ &quot; năm &quot;\ yyyy"/>
    <numFmt numFmtId="213" formatCode="dd\-mm\-yy"/>
  </numFmts>
  <fonts count="145">
    <font>
      <sz val="12"/>
      <name val="Times New Roman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VNI-Times"/>
    </font>
    <font>
      <sz val="12"/>
      <name val="VNI-Times"/>
    </font>
    <font>
      <sz val="10"/>
      <name val="Arial"/>
      <family val="2"/>
    </font>
    <font>
      <sz val="8"/>
      <name val="Arial"/>
      <family val="2"/>
    </font>
    <font>
      <sz val="10"/>
      <name val=".VnTime"/>
      <family val="2"/>
    </font>
    <font>
      <b/>
      <sz val="12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Arial"/>
      <family val="2"/>
    </font>
    <font>
      <sz val="12"/>
      <name val="VNtimes new roman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9"/>
      <name val="VNI-Helve-Condense"/>
    </font>
    <font>
      <sz val="11"/>
      <color indexed="60"/>
      <name val="Calibri"/>
      <family val="2"/>
    </font>
    <font>
      <b/>
      <sz val="12"/>
      <name val="VN-NTime"/>
    </font>
    <font>
      <sz val="10"/>
      <name val="VNtimes new roman"/>
    </font>
    <font>
      <b/>
      <sz val="11"/>
      <color indexed="63"/>
      <name val="Calibri"/>
      <family val="2"/>
    </font>
    <font>
      <sz val="13"/>
      <name val=".VnTime"/>
      <family val="2"/>
    </font>
    <font>
      <b/>
      <sz val="18"/>
      <color indexed="56"/>
      <name val="Cambria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1"/>
      <color indexed="8"/>
      <name val="Cambria"/>
      <family val="2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2"/>
      <name val="VNtimes new roman"/>
      <family val="2"/>
    </font>
    <font>
      <sz val="10"/>
      <name val="VNtimes new roman"/>
      <family val="2"/>
    </font>
    <font>
      <b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b/>
      <i/>
      <sz val="14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7030A0"/>
      <name val="Times New Roman"/>
      <family val="1"/>
    </font>
    <font>
      <i/>
      <sz val="12"/>
      <name val="Times New Roman"/>
      <family val="1"/>
    </font>
    <font>
      <b/>
      <sz val="11"/>
      <color rgb="FFFF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0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u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u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i/>
      <u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2"/>
      <name val="Times New Roman"/>
      <family val="1"/>
    </font>
    <font>
      <b/>
      <sz val="12"/>
      <color theme="2"/>
      <name val="Times New Roman"/>
      <family val="1"/>
    </font>
    <font>
      <b/>
      <sz val="12"/>
      <color theme="6" tint="0.79998168889431442"/>
      <name val="Times New Roman"/>
      <family val="1"/>
    </font>
    <font>
      <i/>
      <sz val="11"/>
      <color indexed="8"/>
      <name val="Times New Roman"/>
      <family val="1"/>
    </font>
    <font>
      <sz val="13"/>
      <color indexed="8"/>
      <name val="Times New Roman"/>
      <family val="1"/>
    </font>
    <font>
      <sz val="10"/>
      <color rgb="FFFF0000"/>
      <name val="Times New Roman"/>
      <family val="1"/>
    </font>
    <font>
      <b/>
      <sz val="12"/>
      <color indexed="8"/>
      <name val="Arial"/>
      <family val="2"/>
    </font>
    <font>
      <b/>
      <i/>
      <sz val="14"/>
      <color indexed="8"/>
      <name val="Times New Roman"/>
      <family val="1"/>
    </font>
    <font>
      <b/>
      <u/>
      <sz val="12"/>
      <color indexed="8"/>
      <name val="Arial"/>
      <family val="2"/>
    </font>
    <font>
      <sz val="12"/>
      <color indexed="36"/>
      <name val="Times New Roman"/>
      <family val="1"/>
    </font>
    <font>
      <b/>
      <sz val="10"/>
      <color indexed="8"/>
      <name val="Times New Roman"/>
      <family val="1"/>
    </font>
    <font>
      <i/>
      <sz val="1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1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8">
    <xf numFmtId="0" fontId="0" fillId="0" borderId="0"/>
    <xf numFmtId="205" fontId="35" fillId="0" borderId="0" applyFont="0" applyFill="0" applyBorder="0" applyAlignment="0" applyProtection="0"/>
    <xf numFmtId="168" fontId="35" fillId="0" borderId="1" applyFont="0" applyBorder="0"/>
    <xf numFmtId="196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2" borderId="0"/>
    <xf numFmtId="9" fontId="35" fillId="0" borderId="0" applyFont="0" applyFill="0" applyBorder="0" applyAlignment="0" applyProtection="0"/>
    <xf numFmtId="0" fontId="35" fillId="2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2" borderId="0"/>
    <xf numFmtId="0" fontId="35" fillId="0" borderId="0">
      <alignment wrapText="1"/>
    </xf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20" borderId="0" applyNumberFormat="0" applyBorder="0" applyAlignment="0" applyProtection="0"/>
    <xf numFmtId="195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5" fillId="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1" borderId="2" applyNumberFormat="0" applyAlignment="0" applyProtection="0"/>
    <xf numFmtId="0" fontId="35" fillId="0" borderId="0"/>
    <xf numFmtId="198" fontId="35" fillId="0" borderId="0" applyFont="0" applyFill="0" applyBorder="0" applyAlignment="0" applyProtection="0"/>
    <xf numFmtId="0" fontId="35" fillId="22" borderId="3" applyNumberFormat="0" applyAlignment="0" applyProtection="0"/>
    <xf numFmtId="1" fontId="35" fillId="0" borderId="4" applyBorder="0"/>
    <xf numFmtId="43" fontId="36" fillId="0" borderId="0" applyFont="0" applyFill="0" applyBorder="0" applyAlignment="0" applyProtection="0"/>
    <xf numFmtId="4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35" fillId="0" borderId="0" applyFont="0" applyFill="0" applyBorder="0" applyAlignment="0" applyProtection="0"/>
    <xf numFmtId="0" fontId="35" fillId="5" borderId="0" applyNumberFormat="0" applyBorder="0" applyAlignment="0" applyProtection="0"/>
    <xf numFmtId="38" fontId="35" fillId="23" borderId="0" applyNumberFormat="0" applyBorder="0" applyAlignment="0" applyProtection="0"/>
    <xf numFmtId="0" fontId="35" fillId="0" borderId="0">
      <alignment horizontal="left"/>
    </xf>
    <xf numFmtId="0" fontId="35" fillId="0" borderId="5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189" fontId="35" fillId="0" borderId="0">
      <protection locked="0"/>
    </xf>
    <xf numFmtId="189" fontId="35" fillId="0" borderId="0">
      <protection locked="0"/>
    </xf>
    <xf numFmtId="164" fontId="35" fillId="0" borderId="0" applyFont="0" applyFill="0" applyBorder="0" applyAlignment="0" applyProtection="0"/>
    <xf numFmtId="0" fontId="35" fillId="8" borderId="2" applyNumberFormat="0" applyAlignment="0" applyProtection="0"/>
    <xf numFmtId="10" fontId="35" fillId="23" borderId="8" applyNumberFormat="0" applyBorder="0" applyAlignment="0" applyProtection="0"/>
    <xf numFmtId="165" fontId="35" fillId="0" borderId="0" applyFont="0" applyFill="0" applyBorder="0" applyAlignment="0" applyProtection="0"/>
    <xf numFmtId="0" fontId="35" fillId="0" borderId="9" applyNumberFormat="0" applyFill="0" applyAlignment="0" applyProtection="0"/>
    <xf numFmtId="0" fontId="35" fillId="0" borderId="10"/>
    <xf numFmtId="0" fontId="35" fillId="0" borderId="0" applyNumberFormat="0" applyFont="0" applyFill="0" applyAlignment="0"/>
    <xf numFmtId="0" fontId="35" fillId="0" borderId="0" applyNumberFormat="0" applyFont="0" applyFill="0" applyAlignment="0"/>
    <xf numFmtId="4" fontId="35" fillId="0" borderId="11" applyBorder="0"/>
    <xf numFmtId="4" fontId="35" fillId="0" borderId="11" applyBorder="0"/>
    <xf numFmtId="0" fontId="35" fillId="0" borderId="0" applyNumberFormat="0" applyFont="0" applyFill="0" applyAlignment="0"/>
    <xf numFmtId="0" fontId="35" fillId="0" borderId="0" applyNumberFormat="0" applyFont="0" applyFill="0" applyAlignment="0"/>
    <xf numFmtId="0" fontId="35" fillId="24" borderId="0" applyNumberFormat="0" applyBorder="0" applyAlignment="0" applyProtection="0"/>
    <xf numFmtId="0" fontId="35" fillId="0" borderId="8" applyNumberFormat="0" applyFont="0" applyFill="0" applyBorder="0" applyAlignment="0">
      <alignment horizontal="center"/>
    </xf>
    <xf numFmtId="175" fontId="35" fillId="0" borderId="0"/>
    <xf numFmtId="0" fontId="35" fillId="0" borderId="0"/>
    <xf numFmtId="0" fontId="35" fillId="25" borderId="12" applyNumberFormat="0" applyFont="0" applyAlignment="0" applyProtection="0"/>
    <xf numFmtId="0" fontId="35" fillId="0" borderId="0" applyFont="0" applyFill="0" applyBorder="0" applyAlignment="0" applyProtection="0"/>
    <xf numFmtId="0" fontId="35" fillId="0" borderId="0"/>
    <xf numFmtId="0" fontId="35" fillId="21" borderId="13" applyNumberFormat="0" applyAlignment="0" applyProtection="0"/>
    <xf numFmtId="9" fontId="36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0" fontId="35" fillId="0" borderId="0"/>
    <xf numFmtId="206" fontId="35" fillId="0" borderId="14">
      <alignment horizontal="right" vertical="center"/>
    </xf>
    <xf numFmtId="206" fontId="35" fillId="0" borderId="14">
      <alignment horizontal="right" vertical="center"/>
    </xf>
    <xf numFmtId="206" fontId="35" fillId="0" borderId="14">
      <alignment horizontal="right" vertical="center"/>
    </xf>
    <xf numFmtId="192" fontId="35" fillId="0" borderId="8">
      <alignment horizontal="left"/>
    </xf>
    <xf numFmtId="0" fontId="35" fillId="0" borderId="0" applyNumberFormat="0" applyFill="0" applyBorder="0" applyAlignment="0" applyProtection="0"/>
    <xf numFmtId="0" fontId="35" fillId="0" borderId="15" applyNumberFormat="0" applyFont="0" applyFill="0" applyAlignment="0" applyProtection="0"/>
    <xf numFmtId="166" fontId="35" fillId="0" borderId="0"/>
    <xf numFmtId="194" fontId="35" fillId="0" borderId="8"/>
    <xf numFmtId="0" fontId="35" fillId="0" borderId="0"/>
    <xf numFmtId="0" fontId="35" fillId="0" borderId="0"/>
    <xf numFmtId="0" fontId="35" fillId="26" borderId="8">
      <alignment horizontal="left" vertical="center"/>
    </xf>
    <xf numFmtId="5" fontId="35" fillId="0" borderId="16">
      <alignment horizontal="left" vertical="top"/>
    </xf>
    <xf numFmtId="5" fontId="35" fillId="0" borderId="17">
      <alignment horizontal="left" vertical="top"/>
    </xf>
    <xf numFmtId="0" fontId="35" fillId="0" borderId="17">
      <alignment horizontal="left" vertical="center"/>
    </xf>
    <xf numFmtId="185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2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35" fillId="0" borderId="0"/>
    <xf numFmtId="0" fontId="35" fillId="0" borderId="0"/>
    <xf numFmtId="16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5" fillId="0" borderId="0"/>
    <xf numFmtId="176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40" fillId="0" borderId="0"/>
    <xf numFmtId="43" fontId="34" fillId="0" borderId="0" applyFont="0" applyFill="0" applyBorder="0" applyAlignment="0" applyProtection="0"/>
    <xf numFmtId="0" fontId="35" fillId="0" borderId="0"/>
    <xf numFmtId="0" fontId="35" fillId="0" borderId="0"/>
    <xf numFmtId="43" fontId="33" fillId="0" borderId="0" applyFont="0" applyFill="0" applyBorder="0" applyAlignment="0" applyProtection="0"/>
    <xf numFmtId="0" fontId="35" fillId="0" borderId="0"/>
    <xf numFmtId="205" fontId="40" fillId="0" borderId="0" applyFont="0" applyFill="0" applyBorder="0" applyAlignment="0" applyProtection="0"/>
    <xf numFmtId="168" fontId="51" fillId="0" borderId="1" applyFont="0" applyBorder="0"/>
    <xf numFmtId="196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190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20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4" fontId="40" fillId="0" borderId="0" applyFont="0" applyFill="0" applyBorder="0" applyAlignment="0" applyProtection="0"/>
    <xf numFmtId="42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190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97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190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64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97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4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205" fontId="40" fillId="0" borderId="0" applyFont="0" applyFill="0" applyBorder="0" applyAlignment="0" applyProtection="0"/>
    <xf numFmtId="4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64" fontId="40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97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81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20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52" fillId="2" borderId="0"/>
    <xf numFmtId="0" fontId="53" fillId="2" borderId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54" fillId="2" borderId="0"/>
    <xf numFmtId="0" fontId="55" fillId="0" borderId="0">
      <alignment wrapText="1"/>
    </xf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6" borderId="0" applyNumberFormat="0" applyBorder="0" applyAlignment="0" applyProtection="0"/>
    <xf numFmtId="0" fontId="38" fillId="9" borderId="0" applyNumberFormat="0" applyBorder="0" applyAlignment="0" applyProtection="0"/>
    <xf numFmtId="0" fontId="38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20" borderId="0" applyNumberFormat="0" applyBorder="0" applyAlignment="0" applyProtection="0"/>
    <xf numFmtId="179" fontId="40" fillId="0" borderId="0" applyFont="0" applyFill="0" applyBorder="0" applyAlignment="0" applyProtection="0"/>
    <xf numFmtId="0" fontId="57" fillId="4" borderId="0" applyNumberFormat="0" applyBorder="0" applyAlignment="0" applyProtection="0"/>
    <xf numFmtId="0" fontId="58" fillId="21" borderId="2" applyNumberFormat="0" applyAlignment="0" applyProtection="0"/>
    <xf numFmtId="0" fontId="59" fillId="0" borderId="0"/>
    <xf numFmtId="0" fontId="60" fillId="22" borderId="3" applyNumberFormat="0" applyAlignment="0" applyProtection="0"/>
    <xf numFmtId="1" fontId="61" fillId="0" borderId="4" applyBorder="0"/>
    <xf numFmtId="43" fontId="38" fillId="0" borderId="0" applyFont="0" applyFill="0" applyBorder="0" applyAlignment="0" applyProtection="0"/>
    <xf numFmtId="3" fontId="41" fillId="0" borderId="0" applyFont="0" applyFill="0" applyBorder="0" applyAlignment="0" applyProtection="0"/>
    <xf numFmtId="174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2" fontId="41" fillId="0" borderId="0" applyFont="0" applyFill="0" applyBorder="0" applyAlignment="0" applyProtection="0"/>
    <xf numFmtId="0" fontId="63" fillId="5" borderId="0" applyNumberFormat="0" applyBorder="0" applyAlignment="0" applyProtection="0"/>
    <xf numFmtId="38" fontId="42" fillId="23" borderId="0" applyNumberFormat="0" applyBorder="0" applyAlignment="0" applyProtection="0"/>
    <xf numFmtId="0" fontId="64" fillId="0" borderId="0">
      <alignment horizontal="left"/>
    </xf>
    <xf numFmtId="0" fontId="44" fillId="0" borderId="5" applyNumberFormat="0" applyAlignment="0" applyProtection="0">
      <alignment horizontal="left" vertical="center"/>
    </xf>
    <xf numFmtId="0" fontId="44" fillId="0" borderId="6">
      <alignment horizontal="left" vertical="center"/>
    </xf>
    <xf numFmtId="0" fontId="6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6" fillId="0" borderId="7" applyNumberFormat="0" applyFill="0" applyAlignment="0" applyProtection="0"/>
    <xf numFmtId="0" fontId="66" fillId="0" borderId="0" applyNumberFormat="0" applyFill="0" applyBorder="0" applyAlignment="0" applyProtection="0"/>
    <xf numFmtId="189" fontId="67" fillId="0" borderId="0">
      <protection locked="0"/>
    </xf>
    <xf numFmtId="189" fontId="67" fillId="0" borderId="0">
      <protection locked="0"/>
    </xf>
    <xf numFmtId="164" fontId="39" fillId="0" borderId="0" applyFont="0" applyFill="0" applyBorder="0" applyAlignment="0" applyProtection="0"/>
    <xf numFmtId="0" fontId="68" fillId="8" borderId="2" applyNumberFormat="0" applyAlignment="0" applyProtection="0"/>
    <xf numFmtId="10" fontId="42" fillId="23" borderId="8" applyNumberFormat="0" applyBorder="0" applyAlignment="0" applyProtection="0"/>
    <xf numFmtId="0" fontId="69" fillId="0" borderId="9" applyNumberFormat="0" applyFill="0" applyAlignment="0" applyProtection="0"/>
    <xf numFmtId="0" fontId="70" fillId="0" borderId="10"/>
    <xf numFmtId="0" fontId="50" fillId="0" borderId="0" applyNumberFormat="0" applyFont="0" applyFill="0" applyAlignment="0"/>
    <xf numFmtId="0" fontId="50" fillId="0" borderId="0" applyNumberFormat="0" applyFont="0" applyFill="0" applyAlignment="0"/>
    <xf numFmtId="4" fontId="71" fillId="0" borderId="11" applyBorder="0"/>
    <xf numFmtId="0" fontId="50" fillId="0" borderId="0" applyNumberFormat="0" applyFont="0" applyFill="0" applyAlignment="0"/>
    <xf numFmtId="0" fontId="50" fillId="0" borderId="0" applyNumberFormat="0" applyFont="0" applyFill="0" applyAlignment="0"/>
    <xf numFmtId="0" fontId="72" fillId="24" borderId="0" applyNumberFormat="0" applyBorder="0" applyAlignment="0" applyProtection="0"/>
    <xf numFmtId="0" fontId="73" fillId="0" borderId="8" applyNumberFormat="0" applyFont="0" applyFill="0" applyBorder="0" applyAlignment="0">
      <alignment horizontal="center"/>
    </xf>
    <xf numFmtId="175" fontId="74" fillId="0" borderId="0"/>
    <xf numFmtId="0" fontId="38" fillId="0" borderId="0"/>
    <xf numFmtId="0" fontId="39" fillId="25" borderId="12" applyNumberFormat="0" applyFont="0" applyAlignment="0" applyProtection="0"/>
    <xf numFmtId="0" fontId="75" fillId="21" borderId="13" applyNumberFormat="0" applyAlignment="0" applyProtection="0"/>
    <xf numFmtId="9" fontId="35" fillId="0" borderId="0" applyFont="0" applyFill="0" applyBorder="0" applyAlignment="0" applyProtection="0"/>
    <xf numFmtId="10" fontId="41" fillId="0" borderId="0" applyFont="0" applyFill="0" applyBorder="0" applyAlignment="0" applyProtection="0"/>
    <xf numFmtId="164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97" fontId="40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190" fontId="39" fillId="0" borderId="0" applyFont="0" applyFill="0" applyBorder="0" applyAlignment="0" applyProtection="0"/>
    <xf numFmtId="42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40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183" fontId="39" fillId="0" borderId="0" applyFont="0" applyFill="0" applyBorder="0" applyAlignment="0" applyProtection="0"/>
    <xf numFmtId="197" fontId="40" fillId="0" borderId="0" applyFont="0" applyFill="0" applyBorder="0" applyAlignment="0" applyProtection="0"/>
    <xf numFmtId="0" fontId="70" fillId="0" borderId="0"/>
    <xf numFmtId="206" fontId="76" fillId="0" borderId="14">
      <alignment horizontal="right" vertical="center"/>
    </xf>
    <xf numFmtId="192" fontId="39" fillId="0" borderId="8">
      <alignment horizontal="left"/>
    </xf>
    <xf numFmtId="0" fontId="77" fillId="0" borderId="0" applyNumberFormat="0" applyFill="0" applyBorder="0" applyAlignment="0" applyProtection="0"/>
    <xf numFmtId="0" fontId="41" fillId="0" borderId="15" applyNumberFormat="0" applyFont="0" applyFill="0" applyAlignment="0" applyProtection="0"/>
    <xf numFmtId="166" fontId="39" fillId="0" borderId="0"/>
    <xf numFmtId="194" fontId="39" fillId="0" borderId="8"/>
    <xf numFmtId="0" fontId="74" fillId="0" borderId="0"/>
    <xf numFmtId="0" fontId="74" fillId="0" borderId="0"/>
    <xf numFmtId="0" fontId="78" fillId="26" borderId="8">
      <alignment horizontal="left" vertical="center"/>
    </xf>
    <xf numFmtId="5" fontId="79" fillId="0" borderId="16">
      <alignment horizontal="left" vertical="top"/>
    </xf>
    <xf numFmtId="5" fontId="43" fillId="0" borderId="17">
      <alignment horizontal="left" vertical="top"/>
    </xf>
    <xf numFmtId="0" fontId="80" fillId="0" borderId="17">
      <alignment horizontal="left" vertical="center"/>
    </xf>
    <xf numFmtId="0" fontId="81" fillId="0" borderId="0" applyNumberFormat="0" applyFill="0" applyBorder="0" applyAlignment="0" applyProtection="0"/>
    <xf numFmtId="0" fontId="35" fillId="0" borderId="0"/>
    <xf numFmtId="205" fontId="35" fillId="0" borderId="0" applyFont="0" applyFill="0" applyBorder="0" applyAlignment="0" applyProtection="0"/>
    <xf numFmtId="168" fontId="35" fillId="0" borderId="1" applyFont="0" applyBorder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2" borderId="0"/>
    <xf numFmtId="0" fontId="35" fillId="2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2" borderId="0"/>
    <xf numFmtId="0" fontId="35" fillId="0" borderId="0">
      <alignment wrapText="1"/>
    </xf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20" borderId="0" applyNumberFormat="0" applyBorder="0" applyAlignment="0" applyProtection="0"/>
    <xf numFmtId="179" fontId="35" fillId="0" borderId="0" applyFont="0" applyFill="0" applyBorder="0" applyAlignment="0" applyProtection="0"/>
    <xf numFmtId="0" fontId="35" fillId="4" borderId="0" applyNumberFormat="0" applyBorder="0" applyAlignment="0" applyProtection="0"/>
    <xf numFmtId="0" fontId="35" fillId="21" borderId="2" applyNumberFormat="0" applyAlignment="0" applyProtection="0"/>
    <xf numFmtId="0" fontId="35" fillId="0" borderId="0"/>
    <xf numFmtId="0" fontId="35" fillId="22" borderId="3" applyNumberFormat="0" applyAlignment="0" applyProtection="0"/>
    <xf numFmtId="1" fontId="35" fillId="0" borderId="4" applyBorder="0"/>
    <xf numFmtId="43" fontId="36" fillId="0" borderId="0" applyFont="0" applyFill="0" applyBorder="0" applyAlignment="0" applyProtection="0"/>
    <xf numFmtId="4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35" fillId="0" borderId="0" applyFont="0" applyFill="0" applyBorder="0" applyAlignment="0" applyProtection="0"/>
    <xf numFmtId="0" fontId="35" fillId="5" borderId="0" applyNumberFormat="0" applyBorder="0" applyAlignment="0" applyProtection="0"/>
    <xf numFmtId="38" fontId="35" fillId="23" borderId="0" applyNumberFormat="0" applyBorder="0" applyAlignment="0" applyProtection="0"/>
    <xf numFmtId="0" fontId="35" fillId="0" borderId="0">
      <alignment horizontal="left"/>
    </xf>
    <xf numFmtId="0" fontId="35" fillId="0" borderId="5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189" fontId="35" fillId="0" borderId="0">
      <protection locked="0"/>
    </xf>
    <xf numFmtId="189" fontId="35" fillId="0" borderId="0">
      <protection locked="0"/>
    </xf>
    <xf numFmtId="164" fontId="35" fillId="0" borderId="0" applyFont="0" applyFill="0" applyBorder="0" applyAlignment="0" applyProtection="0"/>
    <xf numFmtId="0" fontId="35" fillId="8" borderId="2" applyNumberFormat="0" applyAlignment="0" applyProtection="0"/>
    <xf numFmtId="10" fontId="35" fillId="23" borderId="8" applyNumberFormat="0" applyBorder="0" applyAlignment="0" applyProtection="0"/>
    <xf numFmtId="0" fontId="35" fillId="0" borderId="9" applyNumberFormat="0" applyFill="0" applyAlignment="0" applyProtection="0"/>
    <xf numFmtId="0" fontId="35" fillId="0" borderId="10"/>
    <xf numFmtId="0" fontId="35" fillId="0" borderId="0" applyNumberFormat="0" applyFont="0" applyFill="0" applyAlignment="0"/>
    <xf numFmtId="0" fontId="35" fillId="0" borderId="0" applyNumberFormat="0" applyFont="0" applyFill="0" applyAlignment="0"/>
    <xf numFmtId="4" fontId="35" fillId="0" borderId="11" applyBorder="0"/>
    <xf numFmtId="0" fontId="35" fillId="0" borderId="0" applyNumberFormat="0" applyFont="0" applyFill="0" applyAlignment="0"/>
    <xf numFmtId="0" fontId="35" fillId="0" borderId="0" applyNumberFormat="0" applyFont="0" applyFill="0" applyAlignment="0"/>
    <xf numFmtId="0" fontId="35" fillId="24" borderId="0" applyNumberFormat="0" applyBorder="0" applyAlignment="0" applyProtection="0"/>
    <xf numFmtId="0" fontId="35" fillId="0" borderId="8" applyNumberFormat="0" applyFont="0" applyFill="0" applyBorder="0" applyAlignment="0">
      <alignment horizontal="center"/>
    </xf>
    <xf numFmtId="175" fontId="35" fillId="0" borderId="0"/>
    <xf numFmtId="0" fontId="35" fillId="0" borderId="0"/>
    <xf numFmtId="0" fontId="35" fillId="25" borderId="12" applyNumberFormat="0" applyFont="0" applyAlignment="0" applyProtection="0"/>
    <xf numFmtId="0" fontId="35" fillId="21" borderId="13" applyNumberFormat="0" applyAlignment="0" applyProtection="0"/>
    <xf numFmtId="9" fontId="36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6" fontId="39" fillId="0" borderId="0" applyFont="0" applyFill="0" applyBorder="0" applyAlignment="0" applyProtection="0"/>
    <xf numFmtId="0" fontId="35" fillId="0" borderId="0"/>
    <xf numFmtId="206" fontId="35" fillId="0" borderId="14">
      <alignment horizontal="right" vertical="center"/>
    </xf>
    <xf numFmtId="0" fontId="35" fillId="0" borderId="0"/>
    <xf numFmtId="192" fontId="35" fillId="0" borderId="8">
      <alignment horizontal="left"/>
    </xf>
    <xf numFmtId="0" fontId="35" fillId="0" borderId="0" applyNumberFormat="0" applyFill="0" applyBorder="0" applyAlignment="0" applyProtection="0"/>
    <xf numFmtId="0" fontId="35" fillId="0" borderId="15" applyNumberFormat="0" applyFont="0" applyFill="0" applyAlignment="0" applyProtection="0"/>
    <xf numFmtId="166" fontId="35" fillId="0" borderId="0"/>
    <xf numFmtId="194" fontId="35" fillId="0" borderId="8"/>
    <xf numFmtId="0" fontId="35" fillId="0" borderId="0"/>
    <xf numFmtId="0" fontId="35" fillId="0" borderId="0"/>
    <xf numFmtId="0" fontId="35" fillId="26" borderId="8">
      <alignment horizontal="left" vertical="center"/>
    </xf>
    <xf numFmtId="5" fontId="35" fillId="0" borderId="16">
      <alignment horizontal="left" vertical="top"/>
    </xf>
    <xf numFmtId="5" fontId="35" fillId="0" borderId="17">
      <alignment horizontal="left" vertical="top"/>
    </xf>
    <xf numFmtId="0" fontId="35" fillId="0" borderId="17">
      <alignment horizontal="left" vertical="center"/>
    </xf>
    <xf numFmtId="0" fontId="35" fillId="0" borderId="0" applyNumberFormat="0" applyFill="0" applyBorder="0" applyAlignment="0" applyProtection="0"/>
    <xf numFmtId="43" fontId="33" fillId="0" borderId="0" applyFont="0" applyFill="0" applyBorder="0" applyAlignment="0" applyProtection="0"/>
    <xf numFmtId="0" fontId="35" fillId="0" borderId="0"/>
    <xf numFmtId="43" fontId="82" fillId="0" borderId="0" applyFont="0" applyFill="0" applyBorder="0" applyAlignment="0" applyProtection="0"/>
    <xf numFmtId="0" fontId="35" fillId="0" borderId="0"/>
    <xf numFmtId="0" fontId="68" fillId="8" borderId="2" applyNumberFormat="0" applyAlignment="0" applyProtection="0"/>
    <xf numFmtId="9" fontId="35" fillId="0" borderId="0" applyFont="0" applyFill="0" applyBorder="0" applyAlignment="0" applyProtection="0"/>
    <xf numFmtId="0" fontId="40" fillId="0" borderId="0"/>
    <xf numFmtId="168" fontId="86" fillId="0" borderId="1" applyFont="0" applyBorder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1" fillId="0" borderId="0" applyFont="0" applyFill="0" applyBorder="0" applyAlignment="0" applyProtection="0"/>
    <xf numFmtId="175" fontId="87" fillId="0" borderId="0"/>
    <xf numFmtId="0" fontId="40" fillId="0" borderId="0"/>
    <xf numFmtId="0" fontId="85" fillId="0" borderId="0"/>
    <xf numFmtId="0" fontId="87" fillId="0" borderId="0"/>
    <xf numFmtId="0" fontId="87" fillId="0" borderId="0"/>
    <xf numFmtId="0" fontId="32" fillId="0" borderId="0"/>
    <xf numFmtId="0" fontId="31" fillId="0" borderId="0"/>
    <xf numFmtId="9" fontId="38" fillId="0" borderId="0" applyFont="0" applyFill="0" applyBorder="0" applyAlignment="0" applyProtection="0"/>
    <xf numFmtId="0" fontId="38" fillId="0" borderId="0"/>
    <xf numFmtId="0" fontId="30" fillId="0" borderId="0"/>
    <xf numFmtId="0" fontId="40" fillId="0" borderId="0"/>
    <xf numFmtId="43" fontId="37" fillId="0" borderId="0" applyFont="0" applyFill="0" applyBorder="0" applyAlignment="0" applyProtection="0"/>
    <xf numFmtId="166" fontId="38" fillId="0" borderId="0" applyFon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43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90" fillId="0" borderId="0"/>
    <xf numFmtId="43" fontId="2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22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0" fontId="17" fillId="0" borderId="0"/>
    <xf numFmtId="43" fontId="17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</cellStyleXfs>
  <cellXfs count="1975">
    <xf numFmtId="0" fontId="0" fillId="0" borderId="0" xfId="0"/>
    <xf numFmtId="0" fontId="0" fillId="0" borderId="0" xfId="0" applyFont="1" applyFill="1"/>
    <xf numFmtId="0" fontId="0" fillId="0" borderId="0" xfId="0" applyProtection="1">
      <protection hidden="1"/>
    </xf>
    <xf numFmtId="0" fontId="46" fillId="0" borderId="11" xfId="0" applyFont="1" applyFill="1" applyBorder="1"/>
    <xf numFmtId="4" fontId="46" fillId="0" borderId="0" xfId="0" applyNumberFormat="1" applyFont="1"/>
    <xf numFmtId="43" fontId="46" fillId="0" borderId="0" xfId="0" applyNumberFormat="1" applyFont="1"/>
    <xf numFmtId="4" fontId="46" fillId="0" borderId="0" xfId="0" applyNumberFormat="1" applyFont="1" applyFill="1"/>
    <xf numFmtId="4" fontId="46" fillId="0" borderId="0" xfId="0" applyNumberFormat="1" applyFont="1" applyBorder="1"/>
    <xf numFmtId="0" fontId="46" fillId="0" borderId="0" xfId="0" applyFont="1" applyBorder="1"/>
    <xf numFmtId="0" fontId="45" fillId="0" borderId="0" xfId="0" applyFont="1" applyFill="1" applyBorder="1" applyAlignment="1"/>
    <xf numFmtId="43" fontId="45" fillId="27" borderId="0" xfId="379" applyFont="1" applyFill="1" applyBorder="1"/>
    <xf numFmtId="168" fontId="45" fillId="0" borderId="0" xfId="379" applyNumberFormat="1" applyFont="1" applyFill="1" applyBorder="1"/>
    <xf numFmtId="43" fontId="45" fillId="0" borderId="0" xfId="379" applyFont="1" applyFill="1" applyBorder="1" applyAlignment="1"/>
    <xf numFmtId="4" fontId="45" fillId="0" borderId="0" xfId="0" applyNumberFormat="1" applyFont="1" applyFill="1"/>
    <xf numFmtId="168" fontId="83" fillId="0" borderId="0" xfId="379" applyNumberFormat="1" applyFont="1" applyFill="1" applyBorder="1"/>
    <xf numFmtId="168" fontId="46" fillId="0" borderId="0" xfId="379" applyNumberFormat="1" applyFont="1" applyFill="1" applyBorder="1" applyAlignment="1"/>
    <xf numFmtId="168" fontId="46" fillId="0" borderId="11" xfId="379" applyNumberFormat="1" applyFont="1" applyFill="1" applyBorder="1"/>
    <xf numFmtId="0" fontId="46" fillId="0" borderId="0" xfId="0" applyFont="1" applyFill="1" applyBorder="1" applyAlignment="1"/>
    <xf numFmtId="43" fontId="46" fillId="0" borderId="0" xfId="379" applyFont="1" applyFill="1" applyBorder="1"/>
    <xf numFmtId="168" fontId="46" fillId="0" borderId="0" xfId="379" applyNumberFormat="1" applyFont="1" applyFill="1" applyBorder="1"/>
    <xf numFmtId="0" fontId="45" fillId="0" borderId="8" xfId="0" applyFont="1" applyFill="1" applyBorder="1"/>
    <xf numFmtId="0" fontId="45" fillId="0" borderId="8" xfId="0" applyFont="1" applyFill="1" applyBorder="1" applyAlignment="1"/>
    <xf numFmtId="43" fontId="46" fillId="0" borderId="11" xfId="379" applyFont="1" applyFill="1" applyBorder="1"/>
    <xf numFmtId="0" fontId="45" fillId="0" borderId="0" xfId="0" applyFont="1" applyFill="1" applyBorder="1" applyAlignment="1">
      <alignment vertical="center"/>
    </xf>
    <xf numFmtId="168" fontId="45" fillId="0" borderId="0" xfId="379" applyNumberFormat="1" applyFont="1" applyFill="1" applyBorder="1" applyAlignment="1"/>
    <xf numFmtId="171" fontId="46" fillId="0" borderId="11" xfId="379" applyNumberFormat="1" applyFont="1" applyFill="1" applyBorder="1"/>
    <xf numFmtId="4" fontId="46" fillId="0" borderId="0" xfId="0" applyNumberFormat="1" applyFont="1" applyFill="1" applyBorder="1"/>
    <xf numFmtId="0" fontId="45" fillId="0" borderId="0" xfId="0" applyFont="1" applyBorder="1" applyAlignment="1"/>
    <xf numFmtId="4" fontId="84" fillId="0" borderId="0" xfId="0" applyNumberFormat="1" applyFont="1" applyFill="1" applyBorder="1" applyAlignment="1">
      <alignment horizontal="left" wrapText="1"/>
    </xf>
    <xf numFmtId="43" fontId="45" fillId="0" borderId="0" xfId="379" applyNumberFormat="1" applyFont="1" applyFill="1" applyBorder="1" applyAlignment="1"/>
    <xf numFmtId="0" fontId="46" fillId="0" borderId="0" xfId="0" applyFont="1" applyFill="1" applyBorder="1" applyAlignment="1">
      <alignment horizontal="left" shrinkToFit="1"/>
    </xf>
    <xf numFmtId="3" fontId="46" fillId="0" borderId="0" xfId="0" applyNumberFormat="1" applyFont="1" applyFill="1" applyBorder="1"/>
    <xf numFmtId="0" fontId="46" fillId="0" borderId="0" xfId="0" applyFont="1" applyBorder="1" applyAlignment="1"/>
    <xf numFmtId="168" fontId="46" fillId="0" borderId="25" xfId="379" applyNumberFormat="1" applyFont="1" applyFill="1" applyBorder="1"/>
    <xf numFmtId="168" fontId="45" fillId="0" borderId="8" xfId="379" applyNumberFormat="1" applyFont="1" applyFill="1" applyBorder="1"/>
    <xf numFmtId="4" fontId="47" fillId="0" borderId="0" xfId="0" applyNumberFormat="1" applyFont="1" applyFill="1"/>
    <xf numFmtId="3" fontId="46" fillId="0" borderId="0" xfId="0" applyNumberFormat="1" applyFont="1" applyFill="1" applyBorder="1" applyAlignment="1">
      <alignment horizontal="center" vertical="center"/>
    </xf>
    <xf numFmtId="168" fontId="46" fillId="0" borderId="8" xfId="379" applyNumberFormat="1" applyFont="1" applyFill="1" applyBorder="1" applyAlignment="1">
      <alignment vertical="center"/>
    </xf>
    <xf numFmtId="9" fontId="46" fillId="0" borderId="0" xfId="419" applyFont="1" applyFill="1" applyBorder="1"/>
    <xf numFmtId="168" fontId="84" fillId="0" borderId="11" xfId="379" applyNumberFormat="1" applyFont="1" applyFill="1" applyBorder="1"/>
    <xf numFmtId="168" fontId="46" fillId="0" borderId="0" xfId="0" applyNumberFormat="1" applyFont="1" applyFill="1"/>
    <xf numFmtId="0" fontId="45" fillId="0" borderId="0" xfId="0" applyFont="1" applyFill="1" applyBorder="1" applyAlignment="1">
      <alignment horizontal="center"/>
    </xf>
    <xf numFmtId="168" fontId="45" fillId="0" borderId="8" xfId="379" applyNumberFormat="1" applyFont="1" applyFill="1" applyBorder="1" applyAlignment="1">
      <alignment horizontal="center" vertical="center" wrapText="1"/>
    </xf>
    <xf numFmtId="0" fontId="46" fillId="0" borderId="11" xfId="0" quotePrefix="1" applyFont="1" applyFill="1" applyBorder="1"/>
    <xf numFmtId="171" fontId="46" fillId="0" borderId="25" xfId="379" applyNumberFormat="1" applyFont="1" applyFill="1" applyBorder="1"/>
    <xf numFmtId="169" fontId="46" fillId="0" borderId="11" xfId="379" quotePrefix="1" applyNumberFormat="1" applyFont="1" applyFill="1" applyBorder="1"/>
    <xf numFmtId="169" fontId="46" fillId="0" borderId="0" xfId="379" applyNumberFormat="1" applyFont="1" applyFill="1"/>
    <xf numFmtId="0" fontId="46" fillId="0" borderId="27" xfId="0" quotePrefix="1" applyFont="1" applyFill="1" applyBorder="1"/>
    <xf numFmtId="9" fontId="45" fillId="0" borderId="8" xfId="419" applyNumberFormat="1" applyFont="1" applyFill="1" applyBorder="1"/>
    <xf numFmtId="0" fontId="45" fillId="0" borderId="0" xfId="0" applyFont="1" applyFill="1" applyAlignment="1"/>
    <xf numFmtId="4" fontId="45" fillId="0" borderId="0" xfId="0" applyNumberFormat="1" applyFont="1" applyFill="1" applyBorder="1" applyAlignment="1">
      <alignment horizontal="center" shrinkToFit="1"/>
    </xf>
    <xf numFmtId="4" fontId="45" fillId="0" borderId="0" xfId="0" applyNumberFormat="1" applyFont="1" applyFill="1" applyAlignment="1"/>
    <xf numFmtId="169" fontId="45" fillId="0" borderId="8" xfId="0" applyNumberFormat="1" applyFont="1" applyFill="1" applyBorder="1" applyAlignment="1">
      <alignment horizontal="center"/>
    </xf>
    <xf numFmtId="0" fontId="84" fillId="0" borderId="0" xfId="0" applyFont="1" applyFill="1"/>
    <xf numFmtId="9" fontId="46" fillId="0" borderId="0" xfId="419" applyNumberFormat="1" applyFont="1" applyFill="1" applyBorder="1" applyAlignment="1"/>
    <xf numFmtId="9" fontId="45" fillId="0" borderId="0" xfId="419" applyFont="1" applyFill="1" applyBorder="1" applyAlignment="1"/>
    <xf numFmtId="168" fontId="45" fillId="0" borderId="0" xfId="379" applyNumberFormat="1" applyFont="1" applyFill="1" applyBorder="1" applyAlignment="1">
      <alignment horizontal="right" shrinkToFit="1"/>
    </xf>
    <xf numFmtId="9" fontId="46" fillId="0" borderId="0" xfId="419" applyFont="1" applyFill="1" applyBorder="1" applyAlignment="1"/>
    <xf numFmtId="4" fontId="45" fillId="0" borderId="0" xfId="0" applyNumberFormat="1" applyFont="1" applyFill="1" applyBorder="1" applyAlignment="1">
      <alignment vertical="center"/>
    </xf>
    <xf numFmtId="171" fontId="46" fillId="0" borderId="0" xfId="379" applyNumberFormat="1" applyFont="1" applyFill="1" applyBorder="1"/>
    <xf numFmtId="43" fontId="46" fillId="0" borderId="0" xfId="379" applyNumberFormat="1" applyFont="1" applyFill="1" applyBorder="1"/>
    <xf numFmtId="0" fontId="46" fillId="0" borderId="11" xfId="0" applyFont="1" applyFill="1" applyBorder="1" applyAlignment="1">
      <alignment horizontal="left"/>
    </xf>
    <xf numFmtId="43" fontId="45" fillId="0" borderId="0" xfId="379" applyNumberFormat="1" applyFont="1" applyFill="1" applyBorder="1"/>
    <xf numFmtId="171" fontId="45" fillId="0" borderId="0" xfId="379" applyNumberFormat="1" applyFont="1" applyFill="1" applyBorder="1"/>
    <xf numFmtId="168" fontId="83" fillId="0" borderId="25" xfId="379" applyNumberFormat="1" applyFont="1" applyFill="1" applyBorder="1"/>
    <xf numFmtId="9" fontId="83" fillId="0" borderId="0" xfId="419" applyFont="1" applyFill="1" applyBorder="1"/>
    <xf numFmtId="43" fontId="45" fillId="27" borderId="11" xfId="379" applyFont="1" applyFill="1" applyBorder="1"/>
    <xf numFmtId="9" fontId="46" fillId="0" borderId="11" xfId="419" applyFont="1" applyFill="1" applyBorder="1" applyAlignment="1">
      <alignment horizontal="center"/>
    </xf>
    <xf numFmtId="0" fontId="46" fillId="0" borderId="0" xfId="0" applyFont="1" applyFill="1" applyBorder="1" applyAlignment="1">
      <alignment vertical="top" wrapText="1"/>
    </xf>
    <xf numFmtId="0" fontId="45" fillId="28" borderId="8" xfId="0" applyFont="1" applyFill="1" applyBorder="1" applyAlignment="1">
      <alignment horizontal="center" vertical="center"/>
    </xf>
    <xf numFmtId="9" fontId="46" fillId="0" borderId="0" xfId="419" applyNumberFormat="1" applyFont="1" applyFill="1" applyBorder="1"/>
    <xf numFmtId="43" fontId="84" fillId="0" borderId="11" xfId="379" applyFont="1" applyFill="1" applyBorder="1"/>
    <xf numFmtId="168" fontId="84" fillId="0" borderId="0" xfId="379" applyNumberFormat="1" applyFont="1" applyFill="1" applyBorder="1"/>
    <xf numFmtId="9" fontId="84" fillId="0" borderId="0" xfId="419" applyNumberFormat="1" applyFont="1" applyFill="1" applyBorder="1"/>
    <xf numFmtId="0" fontId="45" fillId="0" borderId="0" xfId="0" applyFont="1" applyFill="1" applyBorder="1" applyAlignment="1">
      <alignment vertical="center" wrapText="1"/>
    </xf>
    <xf numFmtId="0" fontId="46" fillId="0" borderId="8" xfId="0" applyFont="1" applyFill="1" applyBorder="1"/>
    <xf numFmtId="0" fontId="45" fillId="0" borderId="0" xfId="0" applyFont="1" applyFill="1" applyBorder="1" applyAlignment="1">
      <alignment horizontal="left"/>
    </xf>
    <xf numFmtId="169" fontId="45" fillId="0" borderId="0" xfId="379" applyNumberFormat="1" applyFont="1" applyFill="1" applyBorder="1" applyAlignment="1">
      <alignment horizontal="center" vertical="center" wrapText="1"/>
    </xf>
    <xf numFmtId="9" fontId="45" fillId="0" borderId="0" xfId="419" applyNumberFormat="1" applyFont="1" applyFill="1" applyBorder="1"/>
    <xf numFmtId="171" fontId="84" fillId="0" borderId="0" xfId="379" applyNumberFormat="1" applyFont="1" applyFill="1" applyBorder="1"/>
    <xf numFmtId="9" fontId="84" fillId="0" borderId="0" xfId="419" applyFont="1" applyFill="1" applyBorder="1"/>
    <xf numFmtId="168" fontId="84" fillId="0" borderId="25" xfId="379" applyNumberFormat="1" applyFont="1" applyFill="1" applyBorder="1"/>
    <xf numFmtId="171" fontId="84" fillId="0" borderId="25" xfId="379" applyNumberFormat="1" applyFont="1" applyFill="1" applyBorder="1"/>
    <xf numFmtId="4" fontId="84" fillId="0" borderId="0" xfId="0" applyNumberFormat="1" applyFont="1" applyFill="1"/>
    <xf numFmtId="4" fontId="46" fillId="0" borderId="0" xfId="0" applyNumberFormat="1" applyFont="1" applyFill="1" applyAlignment="1">
      <alignment horizontal="center"/>
    </xf>
    <xf numFmtId="168" fontId="46" fillId="0" borderId="11" xfId="379" applyNumberFormat="1" applyFont="1" applyFill="1" applyBorder="1" applyAlignment="1">
      <alignment horizontal="center"/>
    </xf>
    <xf numFmtId="4" fontId="45" fillId="0" borderId="8" xfId="0" applyNumberFormat="1" applyFont="1" applyFill="1" applyBorder="1"/>
    <xf numFmtId="0" fontId="84" fillId="0" borderId="8" xfId="0" applyFont="1" applyFill="1" applyBorder="1"/>
    <xf numFmtId="0" fontId="46" fillId="0" borderId="0" xfId="0" applyFont="1" applyFill="1" applyAlignment="1">
      <alignment vertical="center"/>
    </xf>
    <xf numFmtId="0" fontId="45" fillId="0" borderId="8" xfId="0" applyFont="1" applyFill="1" applyBorder="1" applyAlignment="1">
      <alignment horizontal="left" vertical="center"/>
    </xf>
    <xf numFmtId="0" fontId="46" fillId="0" borderId="8" xfId="0" applyFont="1" applyFill="1" applyBorder="1" applyAlignment="1">
      <alignment vertical="center"/>
    </xf>
    <xf numFmtId="4" fontId="45" fillId="0" borderId="0" xfId="0" applyNumberFormat="1" applyFont="1" applyFill="1" applyBorder="1" applyAlignment="1"/>
    <xf numFmtId="0" fontId="46" fillId="0" borderId="0" xfId="0" applyFont="1" applyFill="1" applyBorder="1" applyAlignment="1">
      <alignment vertical="top"/>
    </xf>
    <xf numFmtId="4" fontId="46" fillId="0" borderId="0" xfId="0" applyNumberFormat="1" applyFont="1" applyFill="1" applyBorder="1" applyAlignment="1">
      <alignment wrapText="1"/>
    </xf>
    <xf numFmtId="4" fontId="83" fillId="0" borderId="0" xfId="0" applyNumberFormat="1" applyFont="1" applyFill="1"/>
    <xf numFmtId="171" fontId="83" fillId="0" borderId="0" xfId="379" applyNumberFormat="1" applyFont="1" applyFill="1" applyBorder="1"/>
    <xf numFmtId="9" fontId="83" fillId="0" borderId="0" xfId="419" applyNumberFormat="1" applyFont="1" applyFill="1" applyBorder="1"/>
    <xf numFmtId="0" fontId="46" fillId="0" borderId="11" xfId="0" quotePrefix="1" applyFont="1" applyFill="1" applyBorder="1" applyAlignment="1">
      <alignment horizontal="left" wrapText="1"/>
    </xf>
    <xf numFmtId="43" fontId="46" fillId="0" borderId="0" xfId="0" applyNumberFormat="1" applyFont="1" applyFill="1"/>
    <xf numFmtId="4" fontId="46" fillId="0" borderId="0" xfId="0" applyNumberFormat="1" applyFont="1" applyFill="1" applyBorder="1" applyAlignment="1">
      <alignment horizontal="left" wrapText="1"/>
    </xf>
    <xf numFmtId="168" fontId="45" fillId="0" borderId="8" xfId="379" applyNumberFormat="1" applyFont="1" applyFill="1" applyBorder="1" applyAlignment="1">
      <alignment horizontal="center"/>
    </xf>
    <xf numFmtId="0" fontId="46" fillId="0" borderId="0" xfId="0" applyFont="1" applyFill="1" applyBorder="1" applyAlignment="1">
      <alignment vertical="center"/>
    </xf>
    <xf numFmtId="4" fontId="94" fillId="0" borderId="0" xfId="0" applyNumberFormat="1" applyFont="1" applyFill="1"/>
    <xf numFmtId="43" fontId="84" fillId="0" borderId="11" xfId="0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vertical="center"/>
    </xf>
    <xf numFmtId="168" fontId="46" fillId="0" borderId="0" xfId="379" applyNumberFormat="1" applyFont="1" applyFill="1" applyBorder="1" applyAlignment="1">
      <alignment vertical="center"/>
    </xf>
    <xf numFmtId="0" fontId="45" fillId="0" borderId="11" xfId="0" quotePrefix="1" applyFont="1" applyFill="1" applyBorder="1"/>
    <xf numFmtId="9" fontId="45" fillId="0" borderId="0" xfId="419" applyFont="1" applyFill="1" applyBorder="1"/>
    <xf numFmtId="0" fontId="95" fillId="0" borderId="8" xfId="414" applyFont="1" applyBorder="1" applyAlignment="1">
      <alignment vertical="justify" wrapText="1"/>
    </xf>
    <xf numFmtId="0" fontId="95" fillId="0" borderId="8" xfId="414" applyFont="1" applyBorder="1" applyAlignment="1">
      <alignment horizontal="center" vertical="justify" wrapText="1"/>
    </xf>
    <xf numFmtId="0" fontId="95" fillId="0" borderId="8" xfId="414" applyFont="1" applyBorder="1" applyAlignment="1">
      <alignment horizontal="left" vertical="justify" wrapText="1"/>
    </xf>
    <xf numFmtId="168" fontId="96" fillId="0" borderId="8" xfId="379" applyNumberFormat="1" applyFont="1" applyBorder="1" applyAlignment="1">
      <alignment vertical="justify" wrapText="1"/>
    </xf>
    <xf numFmtId="168" fontId="96" fillId="0" borderId="8" xfId="379" applyNumberFormat="1" applyFont="1" applyBorder="1" applyAlignment="1">
      <alignment horizontal="center" vertical="justify" wrapText="1"/>
    </xf>
    <xf numFmtId="168" fontId="96" fillId="0" borderId="8" xfId="379" applyNumberFormat="1" applyFont="1" applyBorder="1" applyAlignment="1">
      <alignment horizontal="right" vertical="justify" wrapText="1"/>
    </xf>
    <xf numFmtId="2" fontId="96" fillId="0" borderId="8" xfId="414" applyNumberFormat="1" applyFont="1" applyBorder="1" applyAlignment="1">
      <alignment horizontal="right" vertical="justify" wrapText="1"/>
    </xf>
    <xf numFmtId="168" fontId="95" fillId="0" borderId="8" xfId="379" applyNumberFormat="1" applyFont="1" applyBorder="1" applyAlignment="1">
      <alignment vertical="justify" wrapText="1"/>
    </xf>
    <xf numFmtId="168" fontId="45" fillId="0" borderId="8" xfId="0" applyNumberFormat="1" applyFont="1" applyFill="1" applyBorder="1" applyAlignment="1">
      <alignment vertical="center"/>
    </xf>
    <xf numFmtId="0" fontId="45" fillId="0" borderId="8" xfId="0" applyFont="1" applyFill="1" applyBorder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Alignment="1"/>
    <xf numFmtId="4" fontId="46" fillId="0" borderId="0" xfId="0" applyNumberFormat="1" applyFont="1" applyFill="1" applyAlignment="1"/>
    <xf numFmtId="0" fontId="35" fillId="0" borderId="0" xfId="0" applyFont="1" applyAlignment="1"/>
    <xf numFmtId="0" fontId="45" fillId="27" borderId="0" xfId="0" applyFont="1" applyFill="1" applyBorder="1" applyAlignment="1">
      <alignment vertical="center" wrapText="1"/>
    </xf>
    <xf numFmtId="0" fontId="98" fillId="27" borderId="8" xfId="0" applyFont="1" applyFill="1" applyBorder="1" applyAlignment="1">
      <alignment vertical="top"/>
    </xf>
    <xf numFmtId="0" fontId="98" fillId="27" borderId="0" xfId="0" applyFont="1" applyFill="1" applyBorder="1" applyAlignment="1">
      <alignment vertical="top"/>
    </xf>
    <xf numFmtId="168" fontId="45" fillId="0" borderId="19" xfId="379" applyNumberFormat="1" applyFont="1" applyFill="1" applyBorder="1"/>
    <xf numFmtId="0" fontId="45" fillId="0" borderId="11" xfId="0" applyFont="1" applyFill="1" applyBorder="1"/>
    <xf numFmtId="0" fontId="49" fillId="0" borderId="0" xfId="0" applyFont="1" applyFill="1" applyAlignment="1">
      <alignment horizontal="center" vertical="center"/>
    </xf>
    <xf numFmtId="1" fontId="45" fillId="0" borderId="8" xfId="0" applyNumberFormat="1" applyFont="1" applyFill="1" applyBorder="1" applyAlignment="1">
      <alignment horizontal="center" vertical="center" wrapText="1"/>
    </xf>
    <xf numFmtId="0" fontId="49" fillId="0" borderId="0" xfId="0" applyFont="1" applyFill="1"/>
    <xf numFmtId="0" fontId="46" fillId="27" borderId="19" xfId="0" quotePrefix="1" applyFont="1" applyFill="1" applyBorder="1" applyAlignment="1">
      <alignment vertical="center"/>
    </xf>
    <xf numFmtId="0" fontId="46" fillId="27" borderId="19" xfId="0" applyFont="1" applyFill="1" applyBorder="1" applyAlignment="1">
      <alignment horizontal="center" vertical="center"/>
    </xf>
    <xf numFmtId="1" fontId="46" fillId="27" borderId="19" xfId="379" applyNumberFormat="1" applyFont="1" applyFill="1" applyBorder="1" applyAlignment="1">
      <alignment horizontal="center" vertical="center"/>
    </xf>
    <xf numFmtId="168" fontId="46" fillId="27" borderId="19" xfId="379" applyNumberFormat="1" applyFont="1" applyFill="1" applyBorder="1" applyAlignment="1">
      <alignment horizontal="right" vertical="center"/>
    </xf>
    <xf numFmtId="1" fontId="46" fillId="27" borderId="19" xfId="0" applyNumberFormat="1" applyFont="1" applyFill="1" applyBorder="1" applyAlignment="1">
      <alignment horizontal="center" vertical="center"/>
    </xf>
    <xf numFmtId="4" fontId="46" fillId="27" borderId="19" xfId="379" applyNumberFormat="1" applyFont="1" applyFill="1" applyBorder="1" applyAlignment="1">
      <alignment horizontal="right" vertical="center"/>
    </xf>
    <xf numFmtId="3" fontId="46" fillId="27" borderId="19" xfId="0" applyNumberFormat="1" applyFont="1" applyFill="1" applyBorder="1" applyAlignment="1">
      <alignment horizontal="center" vertical="center"/>
    </xf>
    <xf numFmtId="4" fontId="46" fillId="29" borderId="19" xfId="379" applyNumberFormat="1" applyFont="1" applyFill="1" applyBorder="1" applyAlignment="1">
      <alignment horizontal="right" vertical="center"/>
    </xf>
    <xf numFmtId="0" fontId="46" fillId="27" borderId="23" xfId="0" quotePrefix="1" applyFont="1" applyFill="1" applyBorder="1" applyAlignment="1">
      <alignment vertical="center"/>
    </xf>
    <xf numFmtId="0" fontId="46" fillId="27" borderId="23" xfId="0" applyFont="1" applyFill="1" applyBorder="1" applyAlignment="1">
      <alignment horizontal="center" vertical="center"/>
    </xf>
    <xf numFmtId="1" fontId="46" fillId="27" borderId="23" xfId="379" applyNumberFormat="1" applyFont="1" applyFill="1" applyBorder="1" applyAlignment="1">
      <alignment horizontal="center" vertical="center"/>
    </xf>
    <xf numFmtId="168" fontId="46" fillId="27" borderId="23" xfId="379" applyNumberFormat="1" applyFont="1" applyFill="1" applyBorder="1" applyAlignment="1">
      <alignment horizontal="right" vertical="center"/>
    </xf>
    <xf numFmtId="3" fontId="46" fillId="27" borderId="23" xfId="0" quotePrefix="1" applyNumberFormat="1" applyFont="1" applyFill="1" applyBorder="1" applyAlignment="1">
      <alignment horizontal="center" vertical="center"/>
    </xf>
    <xf numFmtId="0" fontId="45" fillId="27" borderId="19" xfId="0" applyFont="1" applyFill="1" applyBorder="1" applyAlignment="1">
      <alignment vertical="center"/>
    </xf>
    <xf numFmtId="3" fontId="46" fillId="27" borderId="19" xfId="0" quotePrefix="1" applyNumberFormat="1" applyFont="1" applyFill="1" applyBorder="1" applyAlignment="1">
      <alignment horizontal="center" vertical="center"/>
    </xf>
    <xf numFmtId="0" fontId="46" fillId="27" borderId="23" xfId="0" applyFont="1" applyFill="1" applyBorder="1" applyAlignment="1">
      <alignment vertical="center"/>
    </xf>
    <xf numFmtId="3" fontId="45" fillId="0" borderId="8" xfId="0" applyNumberFormat="1" applyFont="1" applyFill="1" applyBorder="1" applyAlignment="1">
      <alignment horizontal="center" vertical="center" wrapText="1"/>
    </xf>
    <xf numFmtId="4" fontId="45" fillId="0" borderId="0" xfId="0" applyNumberFormat="1" applyFont="1" applyFill="1" applyBorder="1"/>
    <xf numFmtId="168" fontId="45" fillId="0" borderId="0" xfId="379" applyNumberFormat="1" applyFont="1" applyFill="1" applyBorder="1" applyAlignment="1">
      <alignment horizontal="center" vertical="center" wrapText="1"/>
    </xf>
    <xf numFmtId="3" fontId="45" fillId="0" borderId="8" xfId="0" applyNumberFormat="1" applyFont="1" applyFill="1" applyBorder="1"/>
    <xf numFmtId="9" fontId="45" fillId="0" borderId="8" xfId="419" applyFont="1" applyFill="1" applyBorder="1"/>
    <xf numFmtId="3" fontId="83" fillId="0" borderId="8" xfId="0" applyNumberFormat="1" applyFont="1" applyFill="1" applyBorder="1"/>
    <xf numFmtId="9" fontId="46" fillId="0" borderId="8" xfId="419" applyFont="1" applyFill="1" applyBorder="1"/>
    <xf numFmtId="43" fontId="46" fillId="0" borderId="25" xfId="379" applyFont="1" applyFill="1" applyBorder="1"/>
    <xf numFmtId="4" fontId="99" fillId="0" borderId="0" xfId="0" applyNumberFormat="1" applyFont="1" applyFill="1" applyAlignment="1">
      <alignment horizontal="center"/>
    </xf>
    <xf numFmtId="3" fontId="46" fillId="0" borderId="8" xfId="0" applyNumberFormat="1" applyFont="1" applyFill="1" applyBorder="1"/>
    <xf numFmtId="43" fontId="84" fillId="0" borderId="8" xfId="419" applyNumberFormat="1" applyFont="1" applyFill="1" applyBorder="1"/>
    <xf numFmtId="3" fontId="84" fillId="0" borderId="8" xfId="0" applyNumberFormat="1" applyFont="1" applyFill="1" applyBorder="1"/>
    <xf numFmtId="4" fontId="84" fillId="0" borderId="0" xfId="0" applyNumberFormat="1" applyFont="1" applyFill="1" applyBorder="1"/>
    <xf numFmtId="3" fontId="46" fillId="0" borderId="8" xfId="379" applyNumberFormat="1" applyFont="1" applyFill="1" applyBorder="1"/>
    <xf numFmtId="0" fontId="45" fillId="0" borderId="0" xfId="0" applyFont="1" applyFill="1"/>
    <xf numFmtId="9" fontId="46" fillId="0" borderId="8" xfId="419" applyNumberFormat="1" applyFont="1" applyFill="1" applyBorder="1"/>
    <xf numFmtId="10" fontId="46" fillId="0" borderId="11" xfId="419" applyNumberFormat="1" applyFont="1" applyFill="1" applyBorder="1" applyAlignment="1">
      <alignment horizontal="right"/>
    </xf>
    <xf numFmtId="43" fontId="46" fillId="0" borderId="11" xfId="379" applyFont="1" applyFill="1" applyBorder="1" applyAlignment="1">
      <alignment horizontal="center"/>
    </xf>
    <xf numFmtId="9" fontId="84" fillId="0" borderId="8" xfId="419" applyNumberFormat="1" applyFont="1" applyFill="1" applyBorder="1"/>
    <xf numFmtId="4" fontId="46" fillId="0" borderId="8" xfId="0" applyNumberFormat="1" applyFont="1" applyFill="1" applyBorder="1" applyAlignment="1">
      <alignment horizontal="left" wrapText="1"/>
    </xf>
    <xf numFmtId="3" fontId="45" fillId="0" borderId="0" xfId="0" applyNumberFormat="1" applyFont="1" applyFill="1" applyAlignment="1"/>
    <xf numFmtId="3" fontId="47" fillId="0" borderId="0" xfId="0" applyNumberFormat="1" applyFont="1" applyFill="1"/>
    <xf numFmtId="43" fontId="84" fillId="0" borderId="11" xfId="379" applyFont="1" applyFill="1" applyBorder="1" applyAlignment="1">
      <alignment horizontal="center"/>
    </xf>
    <xf numFmtId="43" fontId="84" fillId="0" borderId="11" xfId="379" applyNumberFormat="1" applyFont="1" applyFill="1" applyBorder="1" applyAlignment="1">
      <alignment horizontal="center"/>
    </xf>
    <xf numFmtId="3" fontId="46" fillId="0" borderId="0" xfId="0" applyNumberFormat="1" applyFont="1" applyFill="1" applyAlignment="1">
      <alignment vertical="center"/>
    </xf>
    <xf numFmtId="0" fontId="0" fillId="0" borderId="8" xfId="0" applyFont="1" applyFill="1" applyBorder="1" applyAlignment="1">
      <alignment horizontal="center" vertical="center" wrapText="1"/>
    </xf>
    <xf numFmtId="43" fontId="0" fillId="0" borderId="16" xfId="379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68" fontId="0" fillId="0" borderId="0" xfId="379" applyNumberFormat="1" applyFont="1" applyFill="1" applyBorder="1" applyAlignment="1">
      <alignment vertical="center"/>
    </xf>
    <xf numFmtId="168" fontId="0" fillId="0" borderId="8" xfId="0" applyNumberFormat="1" applyFont="1" applyFill="1" applyBorder="1" applyAlignment="1">
      <alignment horizontal="center" vertical="center" wrapText="1"/>
    </xf>
    <xf numFmtId="168" fontId="0" fillId="0" borderId="8" xfId="379" applyNumberFormat="1" applyFont="1" applyFill="1" applyBorder="1" applyAlignment="1">
      <alignment vertical="center"/>
    </xf>
    <xf numFmtId="168" fontId="36" fillId="0" borderId="8" xfId="0" applyNumberFormat="1" applyFont="1" applyFill="1" applyBorder="1" applyAlignment="1">
      <alignment vertical="center"/>
    </xf>
    <xf numFmtId="4" fontId="46" fillId="0" borderId="0" xfId="0" applyNumberFormat="1" applyFont="1" applyFill="1" applyBorder="1" applyAlignment="1">
      <alignment vertical="center"/>
    </xf>
    <xf numFmtId="168" fontId="45" fillId="0" borderId="8" xfId="379" applyNumberFormat="1" applyFont="1" applyFill="1" applyBorder="1" applyAlignment="1">
      <alignment vertical="center"/>
    </xf>
    <xf numFmtId="0" fontId="46" fillId="0" borderId="8" xfId="0" applyFont="1" applyFill="1" applyBorder="1" applyAlignment="1">
      <alignment horizontal="left" vertical="center"/>
    </xf>
    <xf numFmtId="3" fontId="46" fillId="0" borderId="0" xfId="0" applyNumberFormat="1" applyFont="1" applyFill="1"/>
    <xf numFmtId="0" fontId="45" fillId="0" borderId="19" xfId="0" applyFont="1" applyFill="1" applyBorder="1"/>
    <xf numFmtId="168" fontId="45" fillId="0" borderId="19" xfId="379" applyNumberFormat="1" applyFont="1" applyFill="1" applyBorder="1" applyAlignment="1">
      <alignment horizontal="center"/>
    </xf>
    <xf numFmtId="168" fontId="45" fillId="0" borderId="11" xfId="379" applyNumberFormat="1" applyFont="1" applyFill="1" applyBorder="1" applyAlignment="1">
      <alignment horizontal="center"/>
    </xf>
    <xf numFmtId="168" fontId="45" fillId="0" borderId="11" xfId="379" applyNumberFormat="1" applyFont="1" applyFill="1" applyBorder="1"/>
    <xf numFmtId="43" fontId="45" fillId="0" borderId="0" xfId="379" applyFont="1" applyFill="1" applyBorder="1"/>
    <xf numFmtId="4" fontId="91" fillId="0" borderId="0" xfId="0" applyNumberFormat="1" applyFont="1" applyFill="1" applyAlignment="1">
      <alignment horizontal="center"/>
    </xf>
    <xf numFmtId="0" fontId="91" fillId="0" borderId="0" xfId="0" applyFont="1" applyFill="1" applyAlignment="1">
      <alignment horizontal="center"/>
    </xf>
    <xf numFmtId="4" fontId="47" fillId="0" borderId="0" xfId="0" applyNumberFormat="1" applyFont="1" applyFill="1" applyAlignment="1"/>
    <xf numFmtId="9" fontId="46" fillId="0" borderId="0" xfId="419" applyFont="1" applyFill="1"/>
    <xf numFmtId="0" fontId="45" fillId="0" borderId="11" xfId="0" applyFont="1" applyFill="1" applyBorder="1" applyAlignment="1">
      <alignment horizontal="left"/>
    </xf>
    <xf numFmtId="168" fontId="45" fillId="0" borderId="11" xfId="379" applyNumberFormat="1" applyFont="1" applyFill="1" applyBorder="1" applyAlignment="1">
      <alignment shrinkToFit="1"/>
    </xf>
    <xf numFmtId="43" fontId="45" fillId="0" borderId="11" xfId="379" applyFont="1" applyFill="1" applyBorder="1" applyAlignment="1">
      <alignment shrinkToFit="1"/>
    </xf>
    <xf numFmtId="0" fontId="45" fillId="0" borderId="25" xfId="0" quotePrefix="1" applyFont="1" applyFill="1" applyBorder="1" applyAlignment="1"/>
    <xf numFmtId="43" fontId="83" fillId="0" borderId="19" xfId="379" applyFont="1" applyFill="1" applyBorder="1" applyAlignment="1">
      <alignment horizontal="center"/>
    </xf>
    <xf numFmtId="171" fontId="45" fillId="0" borderId="11" xfId="379" applyNumberFormat="1" applyFont="1" applyFill="1" applyBorder="1" applyAlignment="1">
      <alignment horizontal="center"/>
    </xf>
    <xf numFmtId="4" fontId="46" fillId="0" borderId="0" xfId="0" applyNumberFormat="1" applyFont="1" applyFill="1" applyBorder="1" applyAlignment="1">
      <alignment horizontal="left"/>
    </xf>
    <xf numFmtId="0" fontId="49" fillId="0" borderId="0" xfId="0" applyFont="1" applyFill="1" applyAlignment="1">
      <alignment horizontal="center"/>
    </xf>
    <xf numFmtId="4" fontId="49" fillId="0" borderId="0" xfId="0" applyNumberFormat="1" applyFont="1" applyFill="1"/>
    <xf numFmtId="3" fontId="47" fillId="0" borderId="0" xfId="0" applyNumberFormat="1" applyFont="1" applyFill="1" applyBorder="1" applyAlignment="1">
      <alignment horizontal="left" vertical="top" wrapText="1"/>
    </xf>
    <xf numFmtId="3" fontId="45" fillId="0" borderId="0" xfId="0" applyNumberFormat="1" applyFont="1" applyFill="1"/>
    <xf numFmtId="0" fontId="98" fillId="0" borderId="0" xfId="0" applyFont="1" applyFill="1"/>
    <xf numFmtId="0" fontId="46" fillId="0" borderId="0" xfId="0" applyFont="1" applyFill="1" applyAlignment="1">
      <alignment vertical="top"/>
    </xf>
    <xf numFmtId="0" fontId="49" fillId="0" borderId="0" xfId="0" applyFont="1" applyFill="1" applyAlignment="1">
      <alignment vertical="top"/>
    </xf>
    <xf numFmtId="4" fontId="46" fillId="0" borderId="0" xfId="0" applyNumberFormat="1" applyFont="1" applyFill="1" applyBorder="1" applyAlignment="1">
      <alignment horizontal="center" shrinkToFit="1"/>
    </xf>
    <xf numFmtId="43" fontId="46" fillId="0" borderId="0" xfId="379" applyFont="1" applyFill="1" applyBorder="1" applyAlignment="1">
      <alignment horizontal="center" wrapText="1"/>
    </xf>
    <xf numFmtId="43" fontId="46" fillId="0" borderId="0" xfId="379" applyFont="1" applyFill="1" applyBorder="1" applyAlignment="1">
      <alignment horizontal="center"/>
    </xf>
    <xf numFmtId="0" fontId="46" fillId="0" borderId="0" xfId="0" applyFont="1" applyFill="1" applyBorder="1" applyAlignment="1">
      <alignment horizontal="center" wrapText="1"/>
    </xf>
    <xf numFmtId="0" fontId="46" fillId="0" borderId="0" xfId="0" applyFont="1" applyFill="1" applyBorder="1" applyAlignment="1">
      <alignment horizontal="center"/>
    </xf>
    <xf numFmtId="168" fontId="46" fillId="0" borderId="0" xfId="0" applyNumberFormat="1" applyFont="1" applyFill="1" applyBorder="1" applyAlignment="1">
      <alignment shrinkToFit="1"/>
    </xf>
    <xf numFmtId="43" fontId="46" fillId="0" borderId="0" xfId="379" quotePrefix="1" applyFont="1" applyFill="1" applyBorder="1"/>
    <xf numFmtId="43" fontId="46" fillId="0" borderId="0" xfId="379" quotePrefix="1" applyFont="1" applyFill="1" applyBorder="1" applyAlignment="1">
      <alignment horizontal="center"/>
    </xf>
    <xf numFmtId="4" fontId="46" fillId="0" borderId="0" xfId="0" applyNumberFormat="1" applyFont="1" applyFill="1" applyBorder="1" applyAlignment="1">
      <alignment horizontal="center" vertical="center"/>
    </xf>
    <xf numFmtId="1" fontId="46" fillId="0" borderId="0" xfId="0" applyNumberFormat="1" applyFont="1" applyFill="1" applyBorder="1" applyAlignment="1">
      <alignment horizontal="center" vertical="center"/>
    </xf>
    <xf numFmtId="0" fontId="49" fillId="0" borderId="0" xfId="0" quotePrefix="1" applyFont="1" applyFill="1" applyBorder="1" applyAlignment="1">
      <alignment horizontal="left" vertical="top"/>
    </xf>
    <xf numFmtId="0" fontId="49" fillId="0" borderId="0" xfId="0" applyFont="1" applyFill="1" applyBorder="1" applyAlignment="1">
      <alignment horizontal="left" vertical="top"/>
    </xf>
    <xf numFmtId="0" fontId="49" fillId="0" borderId="0" xfId="0" applyFont="1" applyFill="1" applyBorder="1" applyAlignment="1">
      <alignment vertical="top"/>
    </xf>
    <xf numFmtId="0" fontId="45" fillId="0" borderId="0" xfId="0" applyFont="1" applyFill="1" applyBorder="1" applyAlignment="1">
      <alignment wrapText="1"/>
    </xf>
    <xf numFmtId="0" fontId="46" fillId="0" borderId="0" xfId="0" applyFont="1" applyFill="1" applyBorder="1"/>
    <xf numFmtId="0" fontId="48" fillId="0" borderId="0" xfId="0" applyFont="1" applyFill="1" applyAlignment="1">
      <alignment horizontal="center"/>
    </xf>
    <xf numFmtId="0" fontId="88" fillId="0" borderId="0" xfId="0" applyFont="1" applyFill="1" applyAlignment="1"/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 vertical="top"/>
    </xf>
    <xf numFmtId="170" fontId="46" fillId="0" borderId="25" xfId="379" applyNumberFormat="1" applyFont="1" applyFill="1" applyBorder="1"/>
    <xf numFmtId="0" fontId="45" fillId="0" borderId="17" xfId="0" applyFont="1" applyFill="1" applyBorder="1"/>
    <xf numFmtId="0" fontId="45" fillId="0" borderId="8" xfId="0" applyFont="1" applyFill="1" applyBorder="1" applyAlignment="1">
      <alignment horizontal="left"/>
    </xf>
    <xf numFmtId="0" fontId="46" fillId="0" borderId="8" xfId="0" applyFont="1" applyFill="1" applyBorder="1" applyAlignment="1">
      <alignment horizontal="left"/>
    </xf>
    <xf numFmtId="9" fontId="45" fillId="0" borderId="0" xfId="419" applyNumberFormat="1" applyFont="1" applyFill="1" applyBorder="1" applyAlignment="1">
      <alignment horizontal="center"/>
    </xf>
    <xf numFmtId="43" fontId="45" fillId="0" borderId="8" xfId="379" applyFont="1" applyFill="1" applyBorder="1" applyAlignment="1">
      <alignment vertical="center"/>
    </xf>
    <xf numFmtId="4" fontId="102" fillId="0" borderId="0" xfId="0" applyNumberFormat="1" applyFont="1" applyFill="1" applyBorder="1" applyAlignment="1">
      <alignment horizontal="center" vertical="center" wrapText="1"/>
    </xf>
    <xf numFmtId="4" fontId="98" fillId="0" borderId="0" xfId="0" applyNumberFormat="1" applyFont="1" applyFill="1" applyBorder="1" applyAlignment="1">
      <alignment horizontal="center" vertical="center"/>
    </xf>
    <xf numFmtId="4" fontId="49" fillId="0" borderId="0" xfId="0" applyNumberFormat="1" applyFont="1" applyFill="1" applyBorder="1" applyAlignment="1">
      <alignment horizontal="center" vertical="center"/>
    </xf>
    <xf numFmtId="4" fontId="49" fillId="0" borderId="0" xfId="0" applyNumberFormat="1" applyFont="1" applyFill="1" applyBorder="1" applyAlignment="1">
      <alignment horizontal="right" vertical="center"/>
    </xf>
    <xf numFmtId="0" fontId="102" fillId="0" borderId="0" xfId="0" applyFont="1" applyFill="1" applyBorder="1" applyAlignment="1">
      <alignment vertical="center"/>
    </xf>
    <xf numFmtId="0" fontId="46" fillId="27" borderId="0" xfId="0" applyFont="1" applyFill="1" applyBorder="1" applyAlignment="1">
      <alignment vertical="top"/>
    </xf>
    <xf numFmtId="0" fontId="46" fillId="27" borderId="0" xfId="0" quotePrefix="1" applyFont="1" applyFill="1" applyBorder="1" applyAlignment="1">
      <alignment vertical="top"/>
    </xf>
    <xf numFmtId="49" fontId="46" fillId="27" borderId="0" xfId="0" quotePrefix="1" applyNumberFormat="1" applyFont="1" applyFill="1" applyBorder="1" applyAlignment="1"/>
    <xf numFmtId="14" fontId="46" fillId="0" borderId="0" xfId="0" applyNumberFormat="1" applyFont="1" applyFill="1" applyBorder="1" applyAlignment="1">
      <alignment horizontal="center" vertical="top"/>
    </xf>
    <xf numFmtId="49" fontId="46" fillId="0" borderId="0" xfId="0" quotePrefix="1" applyNumberFormat="1" applyFont="1" applyFill="1" applyBorder="1" applyAlignment="1">
      <alignment vertical="center" wrapText="1"/>
    </xf>
    <xf numFmtId="49" fontId="46" fillId="0" borderId="0" xfId="0" applyNumberFormat="1" applyFont="1" applyFill="1" applyBorder="1" applyAlignment="1">
      <alignment vertical="center" wrapText="1"/>
    </xf>
    <xf numFmtId="0" fontId="46" fillId="0" borderId="0" xfId="0" applyFont="1" applyFill="1" applyAlignment="1">
      <alignment vertical="top" wrapText="1"/>
    </xf>
    <xf numFmtId="168" fontId="45" fillId="0" borderId="8" xfId="1261" applyNumberFormat="1" applyFont="1" applyFill="1" applyBorder="1" applyAlignment="1">
      <alignment horizontal="center" vertical="center" wrapText="1"/>
    </xf>
    <xf numFmtId="0" fontId="45" fillId="0" borderId="8" xfId="570" applyFont="1" applyFill="1" applyBorder="1" applyAlignment="1">
      <alignment horizontal="center" vertical="center" wrapText="1"/>
    </xf>
    <xf numFmtId="4" fontId="45" fillId="0" borderId="8" xfId="570" applyNumberFormat="1" applyFont="1" applyFill="1" applyBorder="1" applyAlignment="1">
      <alignment horizontal="center" vertical="center" wrapText="1"/>
    </xf>
    <xf numFmtId="4" fontId="45" fillId="0" borderId="0" xfId="570" applyNumberFormat="1" applyFont="1" applyFill="1"/>
    <xf numFmtId="169" fontId="45" fillId="0" borderId="0" xfId="1261" applyNumberFormat="1" applyFont="1" applyFill="1" applyBorder="1" applyAlignment="1">
      <alignment horizontal="center" vertical="center" wrapText="1"/>
    </xf>
    <xf numFmtId="171" fontId="45" fillId="0" borderId="0" xfId="1261" applyNumberFormat="1" applyFont="1" applyFill="1" applyBorder="1"/>
    <xf numFmtId="9" fontId="45" fillId="0" borderId="0" xfId="421" applyNumberFormat="1" applyFont="1" applyFill="1" applyBorder="1"/>
    <xf numFmtId="168" fontId="45" fillId="0" borderId="0" xfId="1261" applyNumberFormat="1" applyFont="1" applyFill="1" applyBorder="1"/>
    <xf numFmtId="9" fontId="45" fillId="0" borderId="0" xfId="421" applyFont="1" applyFill="1" applyBorder="1"/>
    <xf numFmtId="4" fontId="45" fillId="0" borderId="8" xfId="570" applyNumberFormat="1" applyFont="1" applyFill="1" applyBorder="1"/>
    <xf numFmtId="0" fontId="46" fillId="0" borderId="11" xfId="570" quotePrefix="1" applyFont="1" applyFill="1" applyBorder="1"/>
    <xf numFmtId="171" fontId="45" fillId="0" borderId="25" xfId="1261" applyNumberFormat="1" applyFont="1" applyFill="1" applyBorder="1"/>
    <xf numFmtId="168" fontId="45" fillId="0" borderId="25" xfId="1261" applyNumberFormat="1" applyFont="1" applyFill="1" applyBorder="1"/>
    <xf numFmtId="9" fontId="45" fillId="0" borderId="11" xfId="419" applyFont="1" applyFill="1" applyBorder="1" applyAlignment="1"/>
    <xf numFmtId="0" fontId="46" fillId="0" borderId="11" xfId="1261" applyNumberFormat="1" applyFont="1" applyFill="1" applyBorder="1" applyAlignment="1">
      <alignment shrinkToFit="1"/>
    </xf>
    <xf numFmtId="171" fontId="46" fillId="0" borderId="25" xfId="1261" applyNumberFormat="1" applyFont="1" applyFill="1" applyBorder="1"/>
    <xf numFmtId="171" fontId="46" fillId="0" borderId="0" xfId="1261" applyNumberFormat="1" applyFont="1" applyFill="1" applyBorder="1"/>
    <xf numFmtId="4" fontId="46" fillId="0" borderId="0" xfId="570" applyNumberFormat="1" applyFont="1" applyFill="1"/>
    <xf numFmtId="9" fontId="46" fillId="0" borderId="0" xfId="421" applyFont="1" applyFill="1" applyBorder="1"/>
    <xf numFmtId="168" fontId="46" fillId="0" borderId="0" xfId="1261" applyNumberFormat="1" applyFont="1" applyFill="1" applyBorder="1"/>
    <xf numFmtId="9" fontId="46" fillId="0" borderId="0" xfId="421" applyNumberFormat="1" applyFont="1" applyFill="1" applyBorder="1"/>
    <xf numFmtId="4" fontId="46" fillId="0" borderId="8" xfId="570" applyNumberFormat="1" applyFont="1" applyFill="1" applyBorder="1"/>
    <xf numFmtId="171" fontId="84" fillId="0" borderId="25" xfId="1261" applyNumberFormat="1" applyFont="1" applyFill="1" applyBorder="1"/>
    <xf numFmtId="168" fontId="46" fillId="0" borderId="25" xfId="1261" applyNumberFormat="1" applyFont="1" applyFill="1" applyBorder="1"/>
    <xf numFmtId="9" fontId="46" fillId="0" borderId="11" xfId="419" applyFont="1" applyFill="1" applyBorder="1" applyAlignment="1"/>
    <xf numFmtId="168" fontId="84" fillId="0" borderId="11" xfId="1261" applyNumberFormat="1" applyFont="1" applyFill="1" applyBorder="1" applyAlignment="1">
      <alignment shrinkToFit="1"/>
    </xf>
    <xf numFmtId="43" fontId="84" fillId="0" borderId="11" xfId="1392" applyNumberFormat="1" applyFont="1" applyFill="1" applyBorder="1"/>
    <xf numFmtId="171" fontId="84" fillId="0" borderId="0" xfId="1261" applyNumberFormat="1" applyFont="1" applyFill="1" applyBorder="1"/>
    <xf numFmtId="4" fontId="84" fillId="0" borderId="0" xfId="570" applyNumberFormat="1" applyFont="1" applyFill="1"/>
    <xf numFmtId="9" fontId="84" fillId="0" borderId="0" xfId="421" applyFont="1" applyFill="1" applyBorder="1"/>
    <xf numFmtId="168" fontId="84" fillId="0" borderId="0" xfId="1261" applyNumberFormat="1" applyFont="1" applyFill="1" applyBorder="1"/>
    <xf numFmtId="9" fontId="84" fillId="0" borderId="0" xfId="421" applyNumberFormat="1" applyFont="1" applyFill="1" applyBorder="1"/>
    <xf numFmtId="4" fontId="84" fillId="0" borderId="8" xfId="570" applyNumberFormat="1" applyFont="1" applyFill="1" applyBorder="1"/>
    <xf numFmtId="171" fontId="46" fillId="0" borderId="11" xfId="1261" applyNumberFormat="1" applyFont="1" applyFill="1" applyBorder="1"/>
    <xf numFmtId="0" fontId="45" fillId="0" borderId="8" xfId="570" applyFont="1" applyFill="1" applyBorder="1" applyAlignment="1">
      <alignment horizontal="center"/>
    </xf>
    <xf numFmtId="168" fontId="45" fillId="0" borderId="8" xfId="1261" applyNumberFormat="1" applyFont="1" applyFill="1" applyBorder="1"/>
    <xf numFmtId="9" fontId="45" fillId="0" borderId="8" xfId="1261" applyNumberFormat="1" applyFont="1" applyFill="1" applyBorder="1"/>
    <xf numFmtId="168" fontId="45" fillId="0" borderId="8" xfId="421" applyNumberFormat="1" applyFont="1" applyFill="1" applyBorder="1"/>
    <xf numFmtId="4" fontId="45" fillId="0" borderId="0" xfId="570" applyNumberFormat="1" applyFont="1" applyFill="1" applyBorder="1" applyAlignment="1">
      <alignment horizontal="center" shrinkToFit="1"/>
    </xf>
    <xf numFmtId="168" fontId="45" fillId="0" borderId="0" xfId="1261" applyNumberFormat="1" applyFont="1" applyFill="1" applyBorder="1" applyAlignment="1">
      <alignment horizontal="right" shrinkToFit="1"/>
    </xf>
    <xf numFmtId="9" fontId="46" fillId="0" borderId="0" xfId="421" applyFont="1" applyFill="1" applyBorder="1" applyAlignment="1"/>
    <xf numFmtId="9" fontId="45" fillId="0" borderId="0" xfId="421" applyFont="1" applyFill="1" applyBorder="1" applyAlignment="1"/>
    <xf numFmtId="168" fontId="45" fillId="0" borderId="0" xfId="1261" applyNumberFormat="1" applyFont="1" applyFill="1" applyBorder="1" applyAlignment="1"/>
    <xf numFmtId="9" fontId="46" fillId="0" borderId="0" xfId="421" applyNumberFormat="1" applyFont="1" applyFill="1" applyBorder="1" applyAlignment="1"/>
    <xf numFmtId="43" fontId="45" fillId="0" borderId="0" xfId="1261" applyFont="1" applyFill="1" applyBorder="1" applyAlignment="1"/>
    <xf numFmtId="0" fontId="45" fillId="0" borderId="0" xfId="570" applyFont="1" applyFill="1" applyAlignment="1"/>
    <xf numFmtId="4" fontId="45" fillId="0" borderId="0" xfId="570" applyNumberFormat="1" applyFont="1" applyFill="1" applyAlignment="1"/>
    <xf numFmtId="0" fontId="45" fillId="0" borderId="0" xfId="570" applyFont="1" applyFill="1" applyBorder="1" applyAlignment="1"/>
    <xf numFmtId="0" fontId="45" fillId="0" borderId="0" xfId="570" applyFont="1" applyFill="1" applyBorder="1" applyAlignment="1">
      <alignment horizontal="center"/>
    </xf>
    <xf numFmtId="0" fontId="46" fillId="0" borderId="0" xfId="570" applyFont="1" applyFill="1" applyBorder="1" applyAlignment="1"/>
    <xf numFmtId="43" fontId="45" fillId="0" borderId="0" xfId="1261" applyNumberFormat="1" applyFont="1" applyFill="1" applyBorder="1" applyAlignment="1"/>
    <xf numFmtId="4" fontId="46" fillId="0" borderId="0" xfId="570" applyNumberFormat="1" applyFont="1" applyFill="1" applyBorder="1" applyAlignment="1">
      <alignment horizontal="left" wrapText="1"/>
    </xf>
    <xf numFmtId="4" fontId="46" fillId="0" borderId="0" xfId="570" applyNumberFormat="1" applyFont="1" applyFill="1" applyBorder="1" applyAlignment="1"/>
    <xf numFmtId="4" fontId="47" fillId="0" borderId="0" xfId="570" applyNumberFormat="1" applyFont="1" applyFill="1"/>
    <xf numFmtId="4" fontId="84" fillId="0" borderId="0" xfId="570" applyNumberFormat="1" applyFont="1" applyFill="1" applyBorder="1" applyAlignment="1">
      <alignment horizontal="left" wrapText="1"/>
    </xf>
    <xf numFmtId="168" fontId="84" fillId="0" borderId="11" xfId="1261" applyNumberFormat="1" applyFont="1" applyFill="1" applyBorder="1" applyAlignment="1">
      <alignment horizontal="center"/>
    </xf>
    <xf numFmtId="0" fontId="84" fillId="0" borderId="11" xfId="570" quotePrefix="1" applyFont="1" applyFill="1" applyBorder="1"/>
    <xf numFmtId="168" fontId="84" fillId="0" borderId="11" xfId="570" applyNumberFormat="1" applyFont="1" applyFill="1" applyBorder="1"/>
    <xf numFmtId="43" fontId="83" fillId="0" borderId="0" xfId="1261" applyNumberFormat="1" applyFont="1" applyFill="1" applyBorder="1" applyAlignment="1"/>
    <xf numFmtId="4" fontId="84" fillId="0" borderId="0" xfId="570" applyNumberFormat="1" applyFont="1" applyFill="1" applyBorder="1" applyAlignment="1"/>
    <xf numFmtId="4" fontId="94" fillId="0" borderId="0" xfId="570" applyNumberFormat="1" applyFont="1" applyFill="1"/>
    <xf numFmtId="0" fontId="84" fillId="0" borderId="11" xfId="570" quotePrefix="1" applyFont="1" applyFill="1" applyBorder="1" applyAlignment="1">
      <alignment wrapText="1"/>
    </xf>
    <xf numFmtId="168" fontId="45" fillId="0" borderId="8" xfId="1261" applyNumberFormat="1" applyFont="1" applyFill="1" applyBorder="1" applyAlignment="1">
      <alignment horizontal="center"/>
    </xf>
    <xf numFmtId="0" fontId="45" fillId="0" borderId="0" xfId="570" applyFont="1" applyFill="1" applyAlignment="1">
      <alignment vertical="center"/>
    </xf>
    <xf numFmtId="0" fontId="45" fillId="0" borderId="8" xfId="570" applyFont="1" applyFill="1" applyBorder="1" applyAlignment="1">
      <alignment horizontal="center" vertical="center"/>
    </xf>
    <xf numFmtId="0" fontId="45" fillId="0" borderId="0" xfId="570" applyFont="1" applyFill="1" applyBorder="1" applyAlignment="1">
      <alignment horizontal="left"/>
    </xf>
    <xf numFmtId="0" fontId="45" fillId="0" borderId="0" xfId="570" applyFont="1" applyFill="1" applyBorder="1" applyAlignment="1">
      <alignment horizontal="left" vertical="center"/>
    </xf>
    <xf numFmtId="0" fontId="46" fillId="0" borderId="0" xfId="570" applyFont="1" applyFill="1" applyBorder="1" applyAlignment="1">
      <alignment vertical="center"/>
    </xf>
    <xf numFmtId="0" fontId="46" fillId="0" borderId="0" xfId="570" applyFont="1" applyFill="1" applyAlignment="1">
      <alignment vertical="center"/>
    </xf>
    <xf numFmtId="168" fontId="45" fillId="0" borderId="8" xfId="1261" applyNumberFormat="1" applyFont="1" applyFill="1" applyBorder="1" applyAlignment="1">
      <alignment vertical="center"/>
    </xf>
    <xf numFmtId="9" fontId="45" fillId="0" borderId="8" xfId="421" applyNumberFormat="1" applyFont="1" applyFill="1" applyBorder="1" applyAlignment="1"/>
    <xf numFmtId="168" fontId="46" fillId="0" borderId="8" xfId="1261" applyNumberFormat="1" applyFont="1" applyFill="1" applyBorder="1" applyAlignment="1">
      <alignment vertical="center"/>
    </xf>
    <xf numFmtId="9" fontId="46" fillId="0" borderId="8" xfId="421" applyNumberFormat="1" applyFont="1" applyFill="1" applyBorder="1" applyAlignment="1"/>
    <xf numFmtId="3" fontId="45" fillId="0" borderId="8" xfId="0" applyNumberFormat="1" applyFont="1" applyFill="1" applyBorder="1" applyAlignment="1">
      <alignment horizontal="center" shrinkToFit="1"/>
    </xf>
    <xf numFmtId="168" fontId="45" fillId="0" borderId="8" xfId="1261" applyNumberFormat="1" applyFont="1" applyFill="1" applyBorder="1" applyAlignment="1">
      <alignment horizontal="right" shrinkToFit="1"/>
    </xf>
    <xf numFmtId="9" fontId="46" fillId="0" borderId="8" xfId="421" applyFont="1" applyFill="1" applyBorder="1" applyAlignment="1"/>
    <xf numFmtId="3" fontId="45" fillId="0" borderId="8" xfId="0" applyNumberFormat="1" applyFont="1" applyFill="1" applyBorder="1" applyAlignment="1">
      <alignment horizontal="right" shrinkToFit="1"/>
    </xf>
    <xf numFmtId="0" fontId="45" fillId="0" borderId="0" xfId="570" applyFont="1" applyFill="1" applyBorder="1" applyAlignment="1">
      <alignment horizontal="center" vertical="center"/>
    </xf>
    <xf numFmtId="0" fontId="45" fillId="0" borderId="0" xfId="570" applyFont="1" applyFill="1" applyBorder="1" applyAlignment="1">
      <alignment vertical="center"/>
    </xf>
    <xf numFmtId="4" fontId="45" fillId="0" borderId="0" xfId="570" applyNumberFormat="1" applyFont="1" applyFill="1" applyBorder="1" applyAlignment="1">
      <alignment horizontal="center"/>
    </xf>
    <xf numFmtId="4" fontId="45" fillId="0" borderId="0" xfId="570" applyNumberFormat="1" applyFont="1" applyFill="1" applyBorder="1" applyAlignment="1">
      <alignment vertical="center"/>
    </xf>
    <xf numFmtId="0" fontId="46" fillId="0" borderId="0" xfId="570" applyFont="1" applyFill="1" applyBorder="1" applyAlignment="1">
      <alignment horizontal="left" shrinkToFit="1"/>
    </xf>
    <xf numFmtId="0" fontId="46" fillId="0" borderId="19" xfId="570" applyFont="1" applyFill="1" applyBorder="1"/>
    <xf numFmtId="168" fontId="45" fillId="0" borderId="11" xfId="1261" applyNumberFormat="1" applyFont="1" applyFill="1" applyBorder="1" applyAlignment="1">
      <alignment horizontal="center"/>
    </xf>
    <xf numFmtId="168" fontId="46" fillId="0" borderId="19" xfId="1261" applyNumberFormat="1" applyFont="1" applyFill="1" applyBorder="1"/>
    <xf numFmtId="43" fontId="46" fillId="0" borderId="0" xfId="1261" applyFont="1" applyFill="1" applyBorder="1" applyAlignment="1"/>
    <xf numFmtId="168" fontId="46" fillId="0" borderId="25" xfId="1261" applyNumberFormat="1" applyFont="1" applyFill="1" applyBorder="1" applyAlignment="1">
      <alignment horizontal="center"/>
    </xf>
    <xf numFmtId="168" fontId="46" fillId="0" borderId="11" xfId="1261" applyNumberFormat="1" applyFont="1" applyFill="1" applyBorder="1"/>
    <xf numFmtId="168" fontId="46" fillId="0" borderId="11" xfId="1261" applyNumberFormat="1" applyFont="1" applyFill="1" applyBorder="1" applyAlignment="1">
      <alignment horizontal="center"/>
    </xf>
    <xf numFmtId="43" fontId="46" fillId="0" borderId="0" xfId="1261" applyNumberFormat="1" applyFont="1" applyFill="1" applyBorder="1"/>
    <xf numFmtId="43" fontId="46" fillId="0" borderId="0" xfId="1261" applyFont="1" applyFill="1" applyBorder="1"/>
    <xf numFmtId="168" fontId="46" fillId="0" borderId="0" xfId="1261" applyNumberFormat="1" applyFont="1" applyFill="1" applyBorder="1" applyAlignment="1"/>
    <xf numFmtId="0" fontId="46" fillId="0" borderId="11" xfId="570" applyFont="1" applyFill="1" applyBorder="1" applyAlignment="1">
      <alignment horizontal="left"/>
    </xf>
    <xf numFmtId="43" fontId="45" fillId="0" borderId="0" xfId="1261" applyNumberFormat="1" applyFont="1" applyFill="1" applyBorder="1"/>
    <xf numFmtId="4" fontId="46" fillId="0" borderId="0" xfId="570" applyNumberFormat="1" applyFont="1" applyFill="1" applyBorder="1"/>
    <xf numFmtId="168" fontId="46" fillId="0" borderId="0" xfId="570" applyNumberFormat="1" applyFont="1" applyFill="1"/>
    <xf numFmtId="43" fontId="46" fillId="0" borderId="0" xfId="570" applyNumberFormat="1" applyFont="1" applyFill="1"/>
    <xf numFmtId="4" fontId="91" fillId="0" borderId="0" xfId="570" applyNumberFormat="1" applyFont="1" applyFill="1" applyAlignment="1">
      <alignment horizontal="center"/>
    </xf>
    <xf numFmtId="0" fontId="91" fillId="0" borderId="0" xfId="570" applyFont="1" applyFill="1" applyAlignment="1">
      <alignment horizontal="center"/>
    </xf>
    <xf numFmtId="4" fontId="47" fillId="0" borderId="0" xfId="570" applyNumberFormat="1" applyFont="1" applyFill="1" applyAlignment="1"/>
    <xf numFmtId="9" fontId="46" fillId="0" borderId="0" xfId="421" applyFont="1" applyFill="1"/>
    <xf numFmtId="3" fontId="46" fillId="0" borderId="0" xfId="570" applyNumberFormat="1" applyFont="1" applyFill="1"/>
    <xf numFmtId="4" fontId="46" fillId="0" borderId="0" xfId="570" applyNumberFormat="1" applyFont="1" applyFill="1" applyAlignment="1">
      <alignment horizontal="center"/>
    </xf>
    <xf numFmtId="0" fontId="45" fillId="0" borderId="19" xfId="570" applyFont="1" applyFill="1" applyBorder="1" applyAlignment="1">
      <alignment horizontal="left"/>
    </xf>
    <xf numFmtId="168" fontId="45" fillId="0" borderId="19" xfId="1261" applyNumberFormat="1" applyFont="1" applyFill="1" applyBorder="1"/>
    <xf numFmtId="9" fontId="45" fillId="0" borderId="11" xfId="419" applyFont="1" applyFill="1" applyBorder="1" applyAlignment="1">
      <alignment shrinkToFit="1"/>
    </xf>
    <xf numFmtId="171" fontId="45" fillId="0" borderId="19" xfId="1261" applyNumberFormat="1" applyFont="1" applyFill="1" applyBorder="1"/>
    <xf numFmtId="9" fontId="45" fillId="0" borderId="19" xfId="419" applyFont="1" applyFill="1" applyBorder="1"/>
    <xf numFmtId="168" fontId="84" fillId="0" borderId="25" xfId="1261" applyNumberFormat="1" applyFont="1" applyFill="1" applyBorder="1"/>
    <xf numFmtId="168" fontId="45" fillId="0" borderId="8" xfId="0" applyNumberFormat="1" applyFont="1" applyFill="1" applyBorder="1" applyAlignment="1">
      <alignment horizontal="center" vertical="center"/>
    </xf>
    <xf numFmtId="168" fontId="46" fillId="0" borderId="8" xfId="1261" applyNumberFormat="1" applyFont="1" applyFill="1" applyBorder="1" applyAlignment="1">
      <alignment vertical="center" wrapText="1"/>
    </xf>
    <xf numFmtId="168" fontId="46" fillId="0" borderId="8" xfId="0" applyNumberFormat="1" applyFont="1" applyFill="1" applyBorder="1" applyAlignment="1">
      <alignment horizontal="center" vertical="center"/>
    </xf>
    <xf numFmtId="0" fontId="46" fillId="0" borderId="0" xfId="570" applyFont="1" applyFill="1" applyAlignment="1"/>
    <xf numFmtId="0" fontId="47" fillId="0" borderId="0" xfId="570" applyNumberFormat="1" applyFont="1" applyFill="1" applyBorder="1" applyAlignment="1">
      <alignment horizontal="left" vertical="top" wrapText="1"/>
    </xf>
    <xf numFmtId="4" fontId="46" fillId="0" borderId="0" xfId="570" applyNumberFormat="1" applyFont="1" applyFill="1" applyBorder="1" applyAlignment="1">
      <alignment horizontal="center" shrinkToFit="1"/>
    </xf>
    <xf numFmtId="3" fontId="46" fillId="0" borderId="0" xfId="570" applyNumberFormat="1" applyFont="1" applyFill="1" applyBorder="1"/>
    <xf numFmtId="4" fontId="46" fillId="0" borderId="0" xfId="570" applyNumberFormat="1" applyFont="1" applyFill="1" applyBorder="1" applyAlignment="1">
      <alignment horizontal="left"/>
    </xf>
    <xf numFmtId="0" fontId="48" fillId="0" borderId="0" xfId="570" applyFont="1" applyFill="1"/>
    <xf numFmtId="0" fontId="48" fillId="0" borderId="0" xfId="570" applyFont="1" applyFill="1" applyAlignment="1">
      <alignment horizontal="center"/>
    </xf>
    <xf numFmtId="0" fontId="48" fillId="0" borderId="0" xfId="570" applyFont="1" applyFill="1" applyAlignment="1"/>
    <xf numFmtId="0" fontId="88" fillId="0" borderId="0" xfId="570" applyFont="1" applyFill="1" applyAlignment="1"/>
    <xf numFmtId="0" fontId="48" fillId="0" borderId="0" xfId="570" applyFont="1" applyFill="1" applyBorder="1"/>
    <xf numFmtId="0" fontId="48" fillId="0" borderId="0" xfId="570" applyFont="1" applyFill="1" applyBorder="1" applyAlignment="1">
      <alignment horizontal="center"/>
    </xf>
    <xf numFmtId="0" fontId="49" fillId="0" borderId="0" xfId="570" applyFont="1" applyFill="1" applyBorder="1" applyAlignment="1">
      <alignment horizontal="center" vertical="top"/>
    </xf>
    <xf numFmtId="14" fontId="49" fillId="0" borderId="0" xfId="570" quotePrefix="1" applyNumberFormat="1" applyFont="1" applyFill="1" applyBorder="1" applyAlignment="1">
      <alignment horizontal="center" vertical="top"/>
    </xf>
    <xf numFmtId="3" fontId="84" fillId="0" borderId="0" xfId="570" applyNumberFormat="1" applyFont="1" applyFill="1" applyBorder="1" applyAlignment="1">
      <alignment horizontal="left" wrapText="1"/>
    </xf>
    <xf numFmtId="0" fontId="46" fillId="0" borderId="8" xfId="0" applyFont="1" applyFill="1" applyBorder="1" applyAlignment="1">
      <alignment horizontal="center" vertical="center" wrapText="1"/>
    </xf>
    <xf numFmtId="168" fontId="46" fillId="0" borderId="8" xfId="0" applyNumberFormat="1" applyFont="1" applyFill="1" applyBorder="1" applyAlignment="1">
      <alignment horizontal="center" vertical="center" wrapText="1"/>
    </xf>
    <xf numFmtId="0" fontId="98" fillId="27" borderId="0" xfId="0" applyFont="1" applyFill="1" applyBorder="1" applyAlignment="1">
      <alignment horizontal="center" vertical="center"/>
    </xf>
    <xf numFmtId="0" fontId="98" fillId="27" borderId="0" xfId="0" applyFont="1" applyFill="1" applyBorder="1" applyAlignment="1">
      <alignment horizontal="center" vertical="top" wrapText="1"/>
    </xf>
    <xf numFmtId="0" fontId="45" fillId="27" borderId="11" xfId="0" applyFont="1" applyFill="1" applyBorder="1"/>
    <xf numFmtId="43" fontId="46" fillId="27" borderId="11" xfId="379" applyFont="1" applyFill="1" applyBorder="1"/>
    <xf numFmtId="168" fontId="46" fillId="27" borderId="11" xfId="379" applyNumberFormat="1" applyFont="1" applyFill="1" applyBorder="1"/>
    <xf numFmtId="9" fontId="84" fillId="27" borderId="11" xfId="419" applyFont="1" applyFill="1" applyBorder="1" applyAlignment="1">
      <alignment horizontal="right"/>
    </xf>
    <xf numFmtId="171" fontId="45" fillId="27" borderId="11" xfId="379" applyNumberFormat="1" applyFont="1" applyFill="1" applyBorder="1"/>
    <xf numFmtId="207" fontId="45" fillId="27" borderId="11" xfId="419" applyNumberFormat="1" applyFont="1" applyFill="1" applyBorder="1"/>
    <xf numFmtId="168" fontId="45" fillId="27" borderId="11" xfId="379" applyNumberFormat="1" applyFont="1" applyFill="1" applyBorder="1"/>
    <xf numFmtId="9" fontId="45" fillId="27" borderId="11" xfId="419" applyFont="1" applyFill="1" applyBorder="1"/>
    <xf numFmtId="0" fontId="46" fillId="27" borderId="11" xfId="0" quotePrefix="1" applyFont="1" applyFill="1" applyBorder="1"/>
    <xf numFmtId="43" fontId="46" fillId="27" borderId="25" xfId="379" applyNumberFormat="1" applyFont="1" applyFill="1" applyBorder="1"/>
    <xf numFmtId="207" fontId="46" fillId="27" borderId="11" xfId="419" applyNumberFormat="1" applyFont="1" applyFill="1" applyBorder="1" applyAlignment="1"/>
    <xf numFmtId="171" fontId="46" fillId="27" borderId="11" xfId="379" applyNumberFormat="1" applyFont="1" applyFill="1" applyBorder="1"/>
    <xf numFmtId="9" fontId="46" fillId="27" borderId="11" xfId="419" applyNumberFormat="1" applyFont="1" applyFill="1" applyBorder="1"/>
    <xf numFmtId="171" fontId="106" fillId="0" borderId="0" xfId="379" applyNumberFormat="1" applyFont="1" applyFill="1" applyBorder="1"/>
    <xf numFmtId="0" fontId="106" fillId="0" borderId="0" xfId="0" applyFont="1" applyFill="1"/>
    <xf numFmtId="171" fontId="46" fillId="0" borderId="8" xfId="0" applyNumberFormat="1" applyFont="1" applyFill="1" applyBorder="1"/>
    <xf numFmtId="0" fontId="45" fillId="27" borderId="11" xfId="0" applyFont="1" applyFill="1" applyBorder="1" applyAlignment="1">
      <alignment horizontal="left"/>
    </xf>
    <xf numFmtId="9" fontId="83" fillId="27" borderId="11" xfId="419" applyFont="1" applyFill="1" applyBorder="1" applyAlignment="1">
      <alignment horizontal="right"/>
    </xf>
    <xf numFmtId="43" fontId="45" fillId="27" borderId="11" xfId="379" applyFont="1" applyFill="1" applyBorder="1" applyAlignment="1">
      <alignment horizontal="center"/>
    </xf>
    <xf numFmtId="171" fontId="45" fillId="27" borderId="11" xfId="379" applyNumberFormat="1" applyFont="1" applyFill="1" applyBorder="1" applyAlignment="1">
      <alignment horizontal="center"/>
    </xf>
    <xf numFmtId="0" fontId="107" fillId="0" borderId="0" xfId="0" applyFont="1" applyFill="1"/>
    <xf numFmtId="0" fontId="84" fillId="27" borderId="11" xfId="0" quotePrefix="1" applyFont="1" applyFill="1" applyBorder="1" applyAlignment="1">
      <alignment horizontal="left"/>
    </xf>
    <xf numFmtId="43" fontId="84" fillId="27" borderId="11" xfId="379" applyFont="1" applyFill="1" applyBorder="1"/>
    <xf numFmtId="168" fontId="84" fillId="27" borderId="11" xfId="379" applyNumberFormat="1" applyFont="1" applyFill="1" applyBorder="1"/>
    <xf numFmtId="43" fontId="100" fillId="27" borderId="11" xfId="379" applyFont="1" applyFill="1" applyBorder="1" applyAlignment="1">
      <alignment horizontal="right"/>
    </xf>
    <xf numFmtId="171" fontId="100" fillId="27" borderId="11" xfId="379" applyNumberFormat="1" applyFont="1" applyFill="1" applyBorder="1"/>
    <xf numFmtId="9" fontId="84" fillId="27" borderId="11" xfId="419" applyFont="1" applyFill="1" applyBorder="1"/>
    <xf numFmtId="171" fontId="108" fillId="0" borderId="0" xfId="379" applyNumberFormat="1" applyFont="1" applyFill="1" applyBorder="1"/>
    <xf numFmtId="0" fontId="108" fillId="0" borderId="0" xfId="0" applyFont="1" applyFill="1"/>
    <xf numFmtId="0" fontId="84" fillId="27" borderId="23" xfId="0" quotePrefix="1" applyFont="1" applyFill="1" applyBorder="1" applyAlignment="1">
      <alignment horizontal="left"/>
    </xf>
    <xf numFmtId="9" fontId="46" fillId="27" borderId="11" xfId="419" applyFont="1" applyFill="1" applyBorder="1" applyAlignment="1">
      <alignment horizontal="right"/>
    </xf>
    <xf numFmtId="43" fontId="35" fillId="27" borderId="11" xfId="379" applyFont="1" applyFill="1" applyBorder="1" applyAlignment="1">
      <alignment horizontal="right"/>
    </xf>
    <xf numFmtId="43" fontId="35" fillId="27" borderId="11" xfId="379" applyNumberFormat="1" applyFont="1" applyFill="1" applyBorder="1"/>
    <xf numFmtId="9" fontId="46" fillId="27" borderId="11" xfId="419" applyFont="1" applyFill="1" applyBorder="1"/>
    <xf numFmtId="0" fontId="45" fillId="27" borderId="8" xfId="0" applyFont="1" applyFill="1" applyBorder="1"/>
    <xf numFmtId="168" fontId="45" fillId="27" borderId="8" xfId="419" applyNumberFormat="1" applyFont="1" applyFill="1" applyBorder="1"/>
    <xf numFmtId="43" fontId="45" fillId="27" borderId="8" xfId="379" applyFont="1" applyFill="1" applyBorder="1"/>
    <xf numFmtId="171" fontId="45" fillId="27" borderId="8" xfId="379" applyNumberFormat="1" applyFont="1" applyFill="1" applyBorder="1"/>
    <xf numFmtId="207" fontId="45" fillId="27" borderId="8" xfId="419" applyNumberFormat="1" applyFont="1" applyFill="1" applyBorder="1"/>
    <xf numFmtId="0" fontId="107" fillId="0" borderId="0" xfId="379" applyNumberFormat="1" applyFont="1" applyFill="1" applyBorder="1"/>
    <xf numFmtId="4" fontId="107" fillId="0" borderId="0" xfId="0" applyNumberFormat="1" applyFont="1" applyFill="1"/>
    <xf numFmtId="171" fontId="45" fillId="0" borderId="8" xfId="379" applyNumberFormat="1" applyFont="1" applyFill="1" applyBorder="1" applyAlignment="1">
      <alignment horizontal="center"/>
    </xf>
    <xf numFmtId="168" fontId="0" fillId="0" borderId="8" xfId="379" applyNumberFormat="1" applyFont="1" applyFill="1" applyBorder="1" applyAlignment="1">
      <alignment horizontal="center" vertical="center" wrapText="1"/>
    </xf>
    <xf numFmtId="168" fontId="0" fillId="0" borderId="16" xfId="379" applyNumberFormat="1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168" fontId="0" fillId="0" borderId="8" xfId="379" applyNumberFormat="1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168" fontId="36" fillId="0" borderId="8" xfId="0" applyNumberFormat="1" applyFont="1" applyFill="1" applyBorder="1" applyAlignment="1">
      <alignment horizontal="center" vertical="center"/>
    </xf>
    <xf numFmtId="168" fontId="45" fillId="0" borderId="0" xfId="0" applyNumberFormat="1" applyFont="1" applyFill="1" applyBorder="1" applyAlignment="1">
      <alignment vertical="center"/>
    </xf>
    <xf numFmtId="9" fontId="45" fillId="0" borderId="0" xfId="419" applyNumberFormat="1" applyFont="1" applyFill="1" applyBorder="1" applyAlignment="1">
      <alignment vertical="center" wrapText="1"/>
    </xf>
    <xf numFmtId="0" fontId="46" fillId="0" borderId="8" xfId="0" quotePrefix="1" applyFont="1" applyFill="1" applyBorder="1" applyAlignment="1">
      <alignment horizontal="left" vertical="center"/>
    </xf>
    <xf numFmtId="0" fontId="46" fillId="0" borderId="25" xfId="0" quotePrefix="1" applyFont="1" applyFill="1" applyBorder="1" applyAlignment="1">
      <alignment horizontal="left" wrapText="1"/>
    </xf>
    <xf numFmtId="43" fontId="46" fillId="0" borderId="25" xfId="0" applyNumberFormat="1" applyFont="1" applyFill="1" applyBorder="1" applyAlignment="1">
      <alignment horizontal="center"/>
    </xf>
    <xf numFmtId="9" fontId="46" fillId="0" borderId="25" xfId="419" applyFont="1" applyFill="1" applyBorder="1" applyAlignment="1">
      <alignment horizontal="center"/>
    </xf>
    <xf numFmtId="169" fontId="46" fillId="0" borderId="0" xfId="0" applyNumberFormat="1" applyFont="1" applyFill="1" applyBorder="1" applyAlignment="1">
      <alignment horizontal="center"/>
    </xf>
    <xf numFmtId="43" fontId="46" fillId="0" borderId="11" xfId="379" applyNumberFormat="1" applyFont="1" applyFill="1" applyBorder="1" applyAlignment="1">
      <alignment horizontal="center"/>
    </xf>
    <xf numFmtId="169" fontId="46" fillId="0" borderId="0" xfId="379" applyNumberFormat="1" applyFont="1" applyFill="1" applyBorder="1" applyAlignment="1">
      <alignment horizontal="center"/>
    </xf>
    <xf numFmtId="43" fontId="45" fillId="0" borderId="8" xfId="0" applyNumberFormat="1" applyFont="1" applyFill="1" applyBorder="1" applyAlignment="1">
      <alignment horizontal="center"/>
    </xf>
    <xf numFmtId="9" fontId="45" fillId="0" borderId="8" xfId="419" applyFont="1" applyFill="1" applyBorder="1" applyAlignment="1">
      <alignment horizontal="center"/>
    </xf>
    <xf numFmtId="169" fontId="45" fillId="0" borderId="0" xfId="0" applyNumberFormat="1" applyFont="1" applyFill="1" applyBorder="1" applyAlignment="1">
      <alignment horizontal="center"/>
    </xf>
    <xf numFmtId="0" fontId="47" fillId="0" borderId="0" xfId="0" applyFont="1" applyAlignment="1"/>
    <xf numFmtId="0" fontId="92" fillId="0" borderId="0" xfId="0" applyFont="1" applyFill="1" applyBorder="1" applyAlignment="1">
      <alignment vertical="center" wrapText="1"/>
    </xf>
    <xf numFmtId="0" fontId="92" fillId="0" borderId="0" xfId="0" applyFont="1" applyFill="1" applyBorder="1" applyAlignment="1">
      <alignment vertical="center"/>
    </xf>
    <xf numFmtId="169" fontId="45" fillId="0" borderId="8" xfId="379" applyNumberFormat="1" applyFont="1" applyFill="1" applyBorder="1" applyAlignment="1">
      <alignment horizontal="center" vertical="center"/>
    </xf>
    <xf numFmtId="169" fontId="93" fillId="0" borderId="8" xfId="379" applyNumberFormat="1" applyFont="1" applyFill="1" applyBorder="1"/>
    <xf numFmtId="171" fontId="46" fillId="0" borderId="0" xfId="379" applyNumberFormat="1" applyFont="1" applyFill="1" applyBorder="1" applyAlignment="1">
      <alignment horizontal="center"/>
    </xf>
    <xf numFmtId="168" fontId="45" fillId="0" borderId="8" xfId="379" applyNumberFormat="1" applyFont="1" applyFill="1" applyBorder="1" applyAlignment="1">
      <alignment horizontal="right" vertical="center"/>
    </xf>
    <xf numFmtId="9" fontId="45" fillId="0" borderId="8" xfId="419" applyNumberFormat="1" applyFont="1" applyFill="1" applyBorder="1" applyAlignment="1">
      <alignment horizontal="center" vertical="center"/>
    </xf>
    <xf numFmtId="169" fontId="93" fillId="0" borderId="8" xfId="379" applyNumberFormat="1" applyFont="1" applyFill="1" applyBorder="1" applyAlignment="1">
      <alignment horizontal="center"/>
    </xf>
    <xf numFmtId="207" fontId="45" fillId="0" borderId="8" xfId="379" applyNumberFormat="1" applyFont="1" applyFill="1" applyBorder="1" applyAlignment="1">
      <alignment horizontal="center" vertical="center"/>
    </xf>
    <xf numFmtId="168" fontId="46" fillId="0" borderId="8" xfId="379" applyNumberFormat="1" applyFont="1" applyFill="1" applyBorder="1"/>
    <xf numFmtId="0" fontId="84" fillId="0" borderId="8" xfId="0" quotePrefix="1" applyFont="1" applyFill="1" applyBorder="1" applyAlignment="1">
      <alignment horizontal="center" vertical="center"/>
    </xf>
    <xf numFmtId="168" fontId="109" fillId="0" borderId="8" xfId="1489" applyNumberFormat="1" applyFont="1" applyFill="1" applyBorder="1"/>
    <xf numFmtId="9" fontId="84" fillId="0" borderId="8" xfId="419" applyNumberFormat="1" applyFont="1" applyFill="1" applyBorder="1" applyAlignment="1">
      <alignment horizontal="center" vertical="center"/>
    </xf>
    <xf numFmtId="169" fontId="109" fillId="0" borderId="8" xfId="1489" applyNumberFormat="1" applyFont="1" applyFill="1" applyBorder="1" applyAlignment="1">
      <alignment horizontal="center"/>
    </xf>
    <xf numFmtId="43" fontId="109" fillId="0" borderId="8" xfId="379" applyFont="1" applyFill="1" applyBorder="1"/>
    <xf numFmtId="171" fontId="110" fillId="0" borderId="8" xfId="1489" applyNumberFormat="1" applyFont="1" applyFill="1" applyBorder="1" applyAlignment="1">
      <alignment horizontal="center"/>
    </xf>
    <xf numFmtId="9" fontId="83" fillId="0" borderId="8" xfId="419" applyFont="1" applyFill="1" applyBorder="1" applyAlignment="1">
      <alignment horizontal="center" vertical="center"/>
    </xf>
    <xf numFmtId="43" fontId="46" fillId="0" borderId="8" xfId="379" applyFont="1" applyFill="1" applyBorder="1" applyAlignment="1">
      <alignment horizontal="center" vertical="center"/>
    </xf>
    <xf numFmtId="0" fontId="45" fillId="0" borderId="0" xfId="0" applyFont="1" applyFill="1" applyBorder="1"/>
    <xf numFmtId="4" fontId="46" fillId="0" borderId="0" xfId="0" applyNumberFormat="1" applyFont="1" applyFill="1" applyAlignment="1">
      <alignment vertical="center"/>
    </xf>
    <xf numFmtId="168" fontId="110" fillId="0" borderId="8" xfId="857" applyNumberFormat="1" applyFont="1" applyFill="1" applyBorder="1" applyAlignment="1">
      <alignment vertical="center"/>
    </xf>
    <xf numFmtId="168" fontId="110" fillId="0" borderId="8" xfId="857" applyNumberFormat="1" applyFont="1" applyFill="1" applyBorder="1" applyAlignment="1">
      <alignment horizontal="center" vertical="center"/>
    </xf>
    <xf numFmtId="168" fontId="93" fillId="0" borderId="8" xfId="857" applyNumberFormat="1" applyFont="1" applyFill="1" applyBorder="1" applyAlignment="1">
      <alignment vertical="center"/>
    </xf>
    <xf numFmtId="168" fontId="110" fillId="0" borderId="0" xfId="857" applyNumberFormat="1" applyFont="1" applyFill="1" applyBorder="1" applyAlignment="1">
      <alignment vertical="center"/>
    </xf>
    <xf numFmtId="168" fontId="110" fillId="0" borderId="0" xfId="857" applyNumberFormat="1" applyFont="1" applyFill="1" applyBorder="1" applyAlignment="1">
      <alignment horizontal="center" vertical="center"/>
    </xf>
    <xf numFmtId="168" fontId="45" fillId="0" borderId="8" xfId="857" applyNumberFormat="1" applyFont="1" applyFill="1" applyBorder="1" applyAlignment="1">
      <alignment horizontal="left" vertical="center"/>
    </xf>
    <xf numFmtId="168" fontId="46" fillId="0" borderId="8" xfId="857" applyNumberFormat="1" applyFont="1" applyFill="1" applyBorder="1" applyAlignment="1">
      <alignment vertical="center"/>
    </xf>
    <xf numFmtId="168" fontId="46" fillId="0" borderId="8" xfId="857" applyNumberFormat="1" applyFont="1" applyFill="1" applyBorder="1" applyAlignment="1">
      <alignment horizontal="center" vertical="center"/>
    </xf>
    <xf numFmtId="0" fontId="110" fillId="0" borderId="8" xfId="0" applyFont="1" applyFill="1" applyBorder="1" applyAlignment="1">
      <alignment vertical="center"/>
    </xf>
    <xf numFmtId="168" fontId="45" fillId="0" borderId="8" xfId="857" applyNumberFormat="1" applyFont="1" applyFill="1" applyBorder="1" applyAlignment="1">
      <alignment vertical="center"/>
    </xf>
    <xf numFmtId="9" fontId="46" fillId="0" borderId="0" xfId="1490" applyFont="1" applyFill="1" applyBorder="1" applyAlignment="1"/>
    <xf numFmtId="0" fontId="46" fillId="0" borderId="8" xfId="0" quotePrefix="1" applyFont="1" applyFill="1" applyBorder="1" applyAlignment="1">
      <alignment vertical="center"/>
    </xf>
    <xf numFmtId="0" fontId="35" fillId="0" borderId="0" xfId="0" applyFont="1" applyAlignment="1">
      <alignment horizontal="center"/>
    </xf>
    <xf numFmtId="4" fontId="93" fillId="0" borderId="0" xfId="573" applyNumberFormat="1" applyFont="1" applyFill="1"/>
    <xf numFmtId="0" fontId="93" fillId="0" borderId="0" xfId="573" applyFont="1" applyFill="1" applyBorder="1" applyAlignment="1">
      <alignment horizontal="center" vertical="center" wrapText="1"/>
    </xf>
    <xf numFmtId="4" fontId="110" fillId="0" borderId="0" xfId="573" applyNumberFormat="1" applyFont="1" applyFill="1"/>
    <xf numFmtId="168" fontId="110" fillId="0" borderId="0" xfId="1454" applyNumberFormat="1" applyFont="1" applyFill="1" applyBorder="1"/>
    <xf numFmtId="0" fontId="109" fillId="0" borderId="11" xfId="573" quotePrefix="1" applyFont="1" applyFill="1" applyBorder="1" applyAlignment="1">
      <alignment horizontal="left"/>
    </xf>
    <xf numFmtId="4" fontId="93" fillId="0" borderId="0" xfId="573" applyNumberFormat="1" applyFont="1" applyFill="1" applyBorder="1" applyAlignment="1">
      <alignment horizontal="center" shrinkToFit="1"/>
    </xf>
    <xf numFmtId="168" fontId="93" fillId="0" borderId="0" xfId="1454" applyNumberFormat="1" applyFont="1" applyFill="1" applyBorder="1" applyAlignment="1">
      <alignment horizontal="right" shrinkToFit="1"/>
    </xf>
    <xf numFmtId="9" fontId="110" fillId="0" borderId="0" xfId="1491" applyFont="1" applyFill="1" applyBorder="1" applyAlignment="1"/>
    <xf numFmtId="9" fontId="93" fillId="0" borderId="0" xfId="1491" applyFont="1" applyFill="1" applyBorder="1" applyAlignment="1"/>
    <xf numFmtId="168" fontId="93" fillId="0" borderId="0" xfId="1454" applyNumberFormat="1" applyFont="1" applyFill="1" applyBorder="1" applyAlignment="1"/>
    <xf numFmtId="9" fontId="110" fillId="0" borderId="0" xfId="1491" applyNumberFormat="1" applyFont="1" applyFill="1" applyBorder="1" applyAlignment="1"/>
    <xf numFmtId="43" fontId="93" fillId="0" borderId="0" xfId="1454" applyFont="1" applyFill="1" applyBorder="1" applyAlignment="1"/>
    <xf numFmtId="0" fontId="93" fillId="0" borderId="0" xfId="573" applyFont="1" applyFill="1" applyAlignment="1"/>
    <xf numFmtId="4" fontId="93" fillId="0" borderId="0" xfId="573" applyNumberFormat="1" applyFont="1" applyFill="1" applyAlignment="1"/>
    <xf numFmtId="0" fontId="93" fillId="0" borderId="0" xfId="573" applyFont="1" applyFill="1" applyBorder="1" applyAlignment="1"/>
    <xf numFmtId="0" fontId="93" fillId="0" borderId="0" xfId="573" applyFont="1" applyFill="1" applyBorder="1" applyAlignment="1">
      <alignment horizontal="center"/>
    </xf>
    <xf numFmtId="0" fontId="110" fillId="0" borderId="0" xfId="573" applyFont="1" applyFill="1" applyBorder="1" applyAlignment="1"/>
    <xf numFmtId="4" fontId="109" fillId="0" borderId="0" xfId="573" applyNumberFormat="1" applyFont="1" applyFill="1" applyBorder="1" applyAlignment="1">
      <alignment horizontal="left" wrapText="1"/>
    </xf>
    <xf numFmtId="43" fontId="93" fillId="0" borderId="0" xfId="1454" applyNumberFormat="1" applyFont="1" applyFill="1" applyBorder="1" applyAlignment="1"/>
    <xf numFmtId="4" fontId="110" fillId="0" borderId="0" xfId="573" applyNumberFormat="1" applyFont="1" applyFill="1" applyBorder="1" applyAlignment="1">
      <alignment horizontal="left" wrapText="1"/>
    </xf>
    <xf numFmtId="4" fontId="110" fillId="0" borderId="0" xfId="573" applyNumberFormat="1" applyFont="1" applyFill="1" applyBorder="1" applyAlignment="1"/>
    <xf numFmtId="4" fontId="117" fillId="0" borderId="0" xfId="573" applyNumberFormat="1" applyFont="1" applyFill="1"/>
    <xf numFmtId="0" fontId="36" fillId="0" borderId="0" xfId="573" applyFont="1" applyFill="1" applyBorder="1" applyAlignment="1"/>
    <xf numFmtId="0" fontId="110" fillId="0" borderId="11" xfId="573" quotePrefix="1" applyFont="1" applyFill="1" applyBorder="1" applyAlignment="1">
      <alignment horizontal="left"/>
    </xf>
    <xf numFmtId="4" fontId="93" fillId="0" borderId="0" xfId="573" applyNumberFormat="1" applyFont="1" applyFill="1" applyBorder="1" applyAlignment="1">
      <alignment horizontal="left" wrapText="1"/>
    </xf>
    <xf numFmtId="4" fontId="93" fillId="0" borderId="0" xfId="573" applyNumberFormat="1" applyFont="1" applyFill="1" applyBorder="1" applyAlignment="1"/>
    <xf numFmtId="0" fontId="93" fillId="0" borderId="0" xfId="573" applyFont="1" applyFill="1" applyBorder="1" applyAlignment="1">
      <alignment vertical="center"/>
    </xf>
    <xf numFmtId="0" fontId="110" fillId="0" borderId="0" xfId="573" applyFont="1" applyFill="1" applyAlignment="1">
      <alignment vertical="center"/>
    </xf>
    <xf numFmtId="0" fontId="110" fillId="0" borderId="0" xfId="573" applyFont="1" applyFill="1" applyBorder="1" applyAlignment="1">
      <alignment vertical="center"/>
    </xf>
    <xf numFmtId="0" fontId="35" fillId="0" borderId="8" xfId="573" applyFont="1" applyFill="1" applyBorder="1" applyAlignment="1">
      <alignment horizontal="center" vertical="center" wrapText="1"/>
    </xf>
    <xf numFmtId="0" fontId="35" fillId="0" borderId="8" xfId="573" applyFont="1" applyFill="1" applyBorder="1" applyAlignment="1">
      <alignment vertical="center" wrapText="1"/>
    </xf>
    <xf numFmtId="0" fontId="35" fillId="0" borderId="16" xfId="573" applyFont="1" applyFill="1" applyBorder="1" applyAlignment="1">
      <alignment vertical="center" wrapText="1"/>
    </xf>
    <xf numFmtId="43" fontId="35" fillId="0" borderId="16" xfId="1454" applyFont="1" applyFill="1" applyBorder="1" applyAlignment="1">
      <alignment vertical="center" wrapText="1"/>
    </xf>
    <xf numFmtId="168" fontId="35" fillId="0" borderId="8" xfId="1454" applyNumberFormat="1" applyFont="1" applyFill="1" applyBorder="1" applyAlignment="1">
      <alignment vertical="center"/>
    </xf>
    <xf numFmtId="43" fontId="35" fillId="0" borderId="8" xfId="573" applyNumberFormat="1" applyFont="1" applyFill="1" applyBorder="1" applyAlignment="1">
      <alignment vertical="center" wrapText="1"/>
    </xf>
    <xf numFmtId="0" fontId="110" fillId="0" borderId="0" xfId="573" applyFont="1" applyFill="1" applyBorder="1" applyAlignment="1">
      <alignment horizontal="center" vertical="center" wrapText="1"/>
    </xf>
    <xf numFmtId="168" fontId="35" fillId="0" borderId="8" xfId="573" applyNumberFormat="1" applyFont="1" applyFill="1" applyBorder="1" applyAlignment="1">
      <alignment vertical="center" wrapText="1"/>
    </xf>
    <xf numFmtId="168" fontId="100" fillId="23" borderId="8" xfId="1454" applyNumberFormat="1" applyFont="1" applyFill="1" applyBorder="1" applyAlignment="1">
      <alignment vertical="center"/>
    </xf>
    <xf numFmtId="168" fontId="35" fillId="0" borderId="8" xfId="1454" applyNumberFormat="1" applyFont="1" applyBorder="1" applyAlignment="1">
      <alignment vertical="center"/>
    </xf>
    <xf numFmtId="0" fontId="35" fillId="23" borderId="8" xfId="573" applyFont="1" applyFill="1" applyBorder="1" applyAlignment="1">
      <alignment vertical="center" wrapText="1"/>
    </xf>
    <xf numFmtId="168" fontId="110" fillId="0" borderId="0" xfId="1454" applyNumberFormat="1" applyFont="1" applyFill="1" applyBorder="1" applyAlignment="1">
      <alignment vertical="center"/>
    </xf>
    <xf numFmtId="168" fontId="36" fillId="0" borderId="8" xfId="1454" applyNumberFormat="1" applyFont="1" applyFill="1" applyBorder="1" applyAlignment="1">
      <alignment vertical="center"/>
    </xf>
    <xf numFmtId="168" fontId="36" fillId="0" borderId="8" xfId="573" applyNumberFormat="1" applyFont="1" applyFill="1" applyBorder="1" applyAlignment="1">
      <alignment vertical="center"/>
    </xf>
    <xf numFmtId="168" fontId="93" fillId="0" borderId="0" xfId="573" applyNumberFormat="1" applyFont="1" applyFill="1" applyBorder="1" applyAlignment="1">
      <alignment vertical="center"/>
    </xf>
    <xf numFmtId="168" fontId="110" fillId="0" borderId="0" xfId="573" applyNumberFormat="1" applyFont="1" applyFill="1" applyBorder="1" applyAlignment="1">
      <alignment vertical="center"/>
    </xf>
    <xf numFmtId="0" fontId="35" fillId="0" borderId="0" xfId="573" applyFont="1" applyFill="1" applyBorder="1" applyAlignment="1">
      <alignment vertical="center"/>
    </xf>
    <xf numFmtId="0" fontId="93" fillId="0" borderId="0" xfId="573" applyFont="1" applyFill="1" applyAlignment="1">
      <alignment vertical="center"/>
    </xf>
    <xf numFmtId="168" fontId="36" fillId="0" borderId="0" xfId="1454" applyNumberFormat="1" applyFont="1" applyFill="1" applyBorder="1" applyAlignment="1">
      <alignment horizontal="right" shrinkToFit="1"/>
    </xf>
    <xf numFmtId="9" fontId="35" fillId="0" borderId="0" xfId="1491" applyFont="1" applyFill="1" applyBorder="1" applyAlignment="1"/>
    <xf numFmtId="9" fontId="93" fillId="0" borderId="0" xfId="1491" applyNumberFormat="1" applyFont="1" applyFill="1" applyBorder="1" applyAlignment="1"/>
    <xf numFmtId="9" fontId="93" fillId="0" borderId="0" xfId="1491" applyNumberFormat="1" applyFont="1" applyFill="1" applyBorder="1" applyAlignment="1">
      <alignment horizontal="center"/>
    </xf>
    <xf numFmtId="4" fontId="93" fillId="0" borderId="0" xfId="573" applyNumberFormat="1" applyFont="1" applyFill="1" applyBorder="1" applyAlignment="1">
      <alignment horizontal="left" shrinkToFit="1"/>
    </xf>
    <xf numFmtId="168" fontId="93" fillId="0" borderId="0" xfId="1454" applyNumberFormat="1" applyFont="1" applyFill="1" applyBorder="1" applyAlignment="1">
      <alignment horizontal="right"/>
    </xf>
    <xf numFmtId="4" fontId="36" fillId="0" borderId="0" xfId="573" applyNumberFormat="1" applyFont="1" applyFill="1" applyBorder="1" applyAlignment="1">
      <alignment horizontal="left" shrinkToFit="1"/>
    </xf>
    <xf numFmtId="4" fontId="36" fillId="0" borderId="0" xfId="573" applyNumberFormat="1" applyFont="1" applyFill="1" applyBorder="1" applyAlignment="1">
      <alignment horizontal="center" shrinkToFit="1"/>
    </xf>
    <xf numFmtId="9" fontId="36" fillId="0" borderId="0" xfId="1491" applyFont="1" applyFill="1" applyBorder="1" applyAlignment="1"/>
    <xf numFmtId="168" fontId="36" fillId="0" borderId="0" xfId="1454" applyNumberFormat="1" applyFont="1" applyFill="1" applyBorder="1" applyAlignment="1"/>
    <xf numFmtId="4" fontId="93" fillId="0" borderId="0" xfId="573" applyNumberFormat="1" applyFont="1" applyFill="1" applyBorder="1" applyAlignment="1">
      <alignment vertical="center"/>
    </xf>
    <xf numFmtId="4" fontId="93" fillId="0" borderId="0" xfId="573" applyNumberFormat="1" applyFont="1" applyFill="1" applyBorder="1" applyAlignment="1">
      <alignment wrapText="1"/>
    </xf>
    <xf numFmtId="0" fontId="35" fillId="0" borderId="19" xfId="573" quotePrefix="1" applyFont="1" applyFill="1" applyBorder="1" applyAlignment="1">
      <alignment horizontal="left" wrapText="1"/>
    </xf>
    <xf numFmtId="209" fontId="36" fillId="0" borderId="19" xfId="573" applyNumberFormat="1" applyFont="1" applyFill="1" applyBorder="1" applyAlignment="1">
      <alignment horizontal="center" vertical="center"/>
    </xf>
    <xf numFmtId="10" fontId="35" fillId="0" borderId="19" xfId="573" applyNumberFormat="1" applyFont="1" applyFill="1" applyBorder="1" applyAlignment="1">
      <alignment horizontal="center" vertical="center"/>
    </xf>
    <xf numFmtId="209" fontId="35" fillId="0" borderId="19" xfId="573" applyNumberFormat="1" applyFont="1" applyFill="1" applyBorder="1" applyAlignment="1" applyProtection="1">
      <alignment horizontal="center" vertical="center"/>
      <protection locked="0"/>
    </xf>
    <xf numFmtId="169" fontId="35" fillId="0" borderId="19" xfId="573" applyNumberFormat="1" applyFont="1" applyFill="1" applyBorder="1" applyAlignment="1">
      <alignment horizontal="center" vertical="center"/>
    </xf>
    <xf numFmtId="4" fontId="113" fillId="0" borderId="0" xfId="573" applyNumberFormat="1" applyFont="1" applyFill="1" applyBorder="1" applyAlignment="1">
      <alignment vertical="center" wrapText="1"/>
    </xf>
    <xf numFmtId="168" fontId="110" fillId="0" borderId="0" xfId="1454" applyNumberFormat="1" applyFont="1" applyFill="1" applyBorder="1" applyAlignment="1">
      <alignment horizontal="center"/>
    </xf>
    <xf numFmtId="168" fontId="110" fillId="0" borderId="0" xfId="1454" applyNumberFormat="1" applyFont="1" applyFill="1" applyBorder="1" applyAlignment="1">
      <alignment horizontal="left" wrapText="1"/>
    </xf>
    <xf numFmtId="4" fontId="110" fillId="0" borderId="0" xfId="573" applyNumberFormat="1" applyFont="1" applyFill="1" applyBorder="1"/>
    <xf numFmtId="3" fontId="93" fillId="0" borderId="0" xfId="573" applyNumberFormat="1" applyFont="1" applyFill="1" applyBorder="1"/>
    <xf numFmtId="0" fontId="35" fillId="0" borderId="11" xfId="573" quotePrefix="1" applyFont="1" applyFill="1" applyBorder="1" applyAlignment="1">
      <alignment horizontal="left" wrapText="1"/>
    </xf>
    <xf numFmtId="209" fontId="36" fillId="0" borderId="11" xfId="1454" applyNumberFormat="1" applyFont="1" applyFill="1" applyBorder="1" applyAlignment="1" applyProtection="1">
      <alignment horizontal="center" vertical="center"/>
      <protection locked="0"/>
    </xf>
    <xf numFmtId="10" fontId="35" fillId="0" borderId="11" xfId="1454" applyNumberFormat="1" applyFont="1" applyFill="1" applyBorder="1" applyAlignment="1">
      <alignment horizontal="center" vertical="center"/>
    </xf>
    <xf numFmtId="209" fontId="35" fillId="0" borderId="11" xfId="573" applyNumberFormat="1" applyFont="1" applyFill="1" applyBorder="1" applyAlignment="1" applyProtection="1">
      <alignment horizontal="center" vertical="center"/>
      <protection locked="0"/>
    </xf>
    <xf numFmtId="169" fontId="35" fillId="0" borderId="11" xfId="1454" applyNumberFormat="1" applyFont="1" applyFill="1" applyBorder="1" applyAlignment="1">
      <alignment horizontal="center" vertical="center"/>
    </xf>
    <xf numFmtId="0" fontId="35" fillId="0" borderId="11" xfId="573" quotePrefix="1" applyFont="1" applyFill="1" applyBorder="1" applyAlignment="1">
      <alignment horizontal="left" vertical="center" wrapText="1"/>
    </xf>
    <xf numFmtId="168" fontId="110" fillId="0" borderId="0" xfId="1454" applyNumberFormat="1" applyFont="1" applyFill="1" applyBorder="1" applyAlignment="1">
      <alignment horizontal="right"/>
    </xf>
    <xf numFmtId="3" fontId="110" fillId="0" borderId="0" xfId="573" applyNumberFormat="1" applyFont="1" applyFill="1" applyBorder="1"/>
    <xf numFmtId="168" fontId="35" fillId="0" borderId="11" xfId="1454" quotePrefix="1" applyNumberFormat="1" applyFont="1" applyFill="1" applyBorder="1" applyAlignment="1">
      <alignment horizontal="left" vertical="center" wrapText="1"/>
    </xf>
    <xf numFmtId="10" fontId="35" fillId="0" borderId="11" xfId="573" applyNumberFormat="1" applyFont="1" applyFill="1" applyBorder="1" applyAlignment="1">
      <alignment horizontal="center" vertical="center"/>
    </xf>
    <xf numFmtId="169" fontId="35" fillId="0" borderId="11" xfId="573" applyNumberFormat="1" applyFont="1" applyFill="1" applyBorder="1" applyAlignment="1">
      <alignment horizontal="center" vertical="center"/>
    </xf>
    <xf numFmtId="168" fontId="35" fillId="0" borderId="23" xfId="1454" quotePrefix="1" applyNumberFormat="1" applyFont="1" applyFill="1" applyBorder="1" applyAlignment="1">
      <alignment horizontal="left" vertical="center" wrapText="1"/>
    </xf>
    <xf numFmtId="209" fontId="36" fillId="0" borderId="23" xfId="1454" applyNumberFormat="1" applyFont="1" applyFill="1" applyBorder="1" applyAlignment="1" applyProtection="1">
      <alignment horizontal="center" vertical="center"/>
      <protection locked="0"/>
    </xf>
    <xf numFmtId="10" fontId="35" fillId="0" borderId="23" xfId="573" applyNumberFormat="1" applyFont="1" applyFill="1" applyBorder="1" applyAlignment="1">
      <alignment horizontal="center" vertical="center"/>
    </xf>
    <xf numFmtId="209" fontId="35" fillId="0" borderId="23" xfId="573" applyNumberFormat="1" applyFont="1" applyFill="1" applyBorder="1" applyAlignment="1" applyProtection="1">
      <alignment horizontal="center" vertical="center"/>
      <protection locked="0"/>
    </xf>
    <xf numFmtId="209" fontId="35" fillId="0" borderId="23" xfId="573" applyNumberFormat="1" applyFont="1" applyFill="1" applyBorder="1" applyAlignment="1">
      <alignment horizontal="center" vertical="center"/>
    </xf>
    <xf numFmtId="0" fontId="36" fillId="0" borderId="8" xfId="573" applyFont="1" applyFill="1" applyBorder="1" applyAlignment="1"/>
    <xf numFmtId="169" fontId="36" fillId="0" borderId="8" xfId="573" applyNumberFormat="1" applyFont="1" applyFill="1" applyBorder="1" applyAlignment="1">
      <alignment horizontal="center"/>
    </xf>
    <xf numFmtId="10" fontId="36" fillId="0" borderId="8" xfId="573" applyNumberFormat="1" applyFont="1" applyFill="1" applyBorder="1" applyAlignment="1">
      <alignment horizontal="center"/>
    </xf>
    <xf numFmtId="0" fontId="35" fillId="0" borderId="0" xfId="573" applyFont="1" applyFill="1" applyBorder="1" applyAlignment="1">
      <alignment horizontal="center" vertical="center" wrapText="1"/>
    </xf>
    <xf numFmtId="168" fontId="35" fillId="0" borderId="0" xfId="1454" applyNumberFormat="1" applyFont="1" applyFill="1" applyBorder="1" applyAlignment="1">
      <alignment vertical="center"/>
    </xf>
    <xf numFmtId="168" fontId="36" fillId="0" borderId="0" xfId="573" applyNumberFormat="1" applyFont="1" applyFill="1" applyBorder="1" applyAlignment="1">
      <alignment vertical="center"/>
    </xf>
    <xf numFmtId="9" fontId="36" fillId="0" borderId="0" xfId="1491" applyNumberFormat="1" applyFont="1" applyFill="1" applyBorder="1" applyAlignment="1"/>
    <xf numFmtId="168" fontId="35" fillId="23" borderId="0" xfId="1454" applyNumberFormat="1" applyFont="1" applyFill="1" applyBorder="1" applyAlignment="1">
      <alignment vertical="center" wrapText="1"/>
    </xf>
    <xf numFmtId="168" fontId="93" fillId="0" borderId="0" xfId="857" applyNumberFormat="1" applyFont="1" applyFill="1" applyBorder="1" applyAlignment="1">
      <alignment vertical="center"/>
    </xf>
    <xf numFmtId="9" fontId="35" fillId="0" borderId="0" xfId="1491" applyNumberFormat="1" applyFont="1" applyFill="1" applyBorder="1" applyAlignment="1"/>
    <xf numFmtId="4" fontId="93" fillId="0" borderId="0" xfId="573" applyNumberFormat="1" applyFont="1" applyFill="1" applyBorder="1" applyAlignment="1">
      <alignment vertical="center" wrapText="1"/>
    </xf>
    <xf numFmtId="4" fontId="110" fillId="0" borderId="0" xfId="0" applyNumberFormat="1" applyFont="1"/>
    <xf numFmtId="168" fontId="93" fillId="0" borderId="8" xfId="379" applyNumberFormat="1" applyFont="1" applyFill="1" applyBorder="1" applyAlignment="1">
      <alignment horizontal="center" vertical="center" wrapText="1"/>
    </xf>
    <xf numFmtId="0" fontId="93" fillId="0" borderId="8" xfId="0" applyFont="1" applyFill="1" applyBorder="1" applyAlignment="1">
      <alignment horizontal="center" vertical="center" wrapText="1"/>
    </xf>
    <xf numFmtId="4" fontId="93" fillId="0" borderId="8" xfId="0" applyNumberFormat="1" applyFont="1" applyFill="1" applyBorder="1" applyAlignment="1">
      <alignment horizontal="center" vertical="center" wrapText="1"/>
    </xf>
    <xf numFmtId="0" fontId="93" fillId="0" borderId="0" xfId="0" applyFont="1" applyFill="1" applyBorder="1" applyAlignment="1">
      <alignment horizontal="center" vertical="center" wrapText="1"/>
    </xf>
    <xf numFmtId="43" fontId="93" fillId="0" borderId="19" xfId="379" applyFont="1" applyFill="1" applyBorder="1"/>
    <xf numFmtId="4" fontId="110" fillId="0" borderId="0" xfId="0" applyNumberFormat="1" applyFont="1" applyFill="1"/>
    <xf numFmtId="9" fontId="110" fillId="0" borderId="0" xfId="419" applyFont="1" applyFill="1" applyBorder="1"/>
    <xf numFmtId="168" fontId="110" fillId="0" borderId="0" xfId="379" applyNumberFormat="1" applyFont="1" applyFill="1" applyBorder="1"/>
    <xf numFmtId="168" fontId="110" fillId="0" borderId="11" xfId="379" applyNumberFormat="1" applyFont="1" applyFill="1" applyBorder="1"/>
    <xf numFmtId="9" fontId="110" fillId="0" borderId="11" xfId="419" applyFont="1" applyFill="1" applyBorder="1" applyAlignment="1">
      <alignment shrinkToFit="1"/>
    </xf>
    <xf numFmtId="43" fontId="110" fillId="0" borderId="25" xfId="379" applyFont="1" applyFill="1" applyBorder="1"/>
    <xf numFmtId="9" fontId="110" fillId="0" borderId="25" xfId="419" applyFont="1" applyFill="1" applyBorder="1"/>
    <xf numFmtId="0" fontId="110" fillId="0" borderId="0" xfId="0" applyFont="1" applyFill="1"/>
    <xf numFmtId="43" fontId="110" fillId="0" borderId="0" xfId="379" applyFont="1" applyFill="1"/>
    <xf numFmtId="0" fontId="93" fillId="0" borderId="0" xfId="0" applyFont="1" applyFill="1"/>
    <xf numFmtId="43" fontId="110" fillId="0" borderId="11" xfId="379" applyFont="1" applyFill="1" applyBorder="1"/>
    <xf numFmtId="9" fontId="110" fillId="0" borderId="11" xfId="419" applyFont="1" applyFill="1" applyBorder="1" applyAlignment="1"/>
    <xf numFmtId="43" fontId="93" fillId="0" borderId="8" xfId="379" applyFont="1" applyFill="1" applyBorder="1"/>
    <xf numFmtId="4" fontId="93" fillId="0" borderId="0" xfId="0" applyNumberFormat="1" applyFont="1" applyFill="1" applyBorder="1" applyAlignment="1">
      <alignment horizontal="center" shrinkToFit="1"/>
    </xf>
    <xf numFmtId="168" fontId="93" fillId="0" borderId="0" xfId="379" applyNumberFormat="1" applyFont="1" applyFill="1" applyBorder="1" applyAlignment="1">
      <alignment horizontal="right" shrinkToFit="1"/>
    </xf>
    <xf numFmtId="9" fontId="110" fillId="0" borderId="0" xfId="419" applyFont="1" applyFill="1" applyBorder="1" applyAlignment="1"/>
    <xf numFmtId="9" fontId="93" fillId="0" borderId="0" xfId="419" applyFont="1" applyFill="1" applyBorder="1" applyAlignment="1"/>
    <xf numFmtId="43" fontId="93" fillId="0" borderId="0" xfId="379" applyFont="1" applyFill="1" applyBorder="1" applyAlignment="1"/>
    <xf numFmtId="0" fontId="93" fillId="0" borderId="0" xfId="0" applyFont="1" applyFill="1" applyBorder="1" applyAlignment="1"/>
    <xf numFmtId="0" fontId="93" fillId="0" borderId="0" xfId="0" applyFont="1" applyFill="1" applyBorder="1" applyAlignment="1">
      <alignment horizontal="center"/>
    </xf>
    <xf numFmtId="0" fontId="110" fillId="0" borderId="0" xfId="0" applyFont="1" applyFill="1" applyBorder="1" applyAlignment="1"/>
    <xf numFmtId="4" fontId="109" fillId="0" borderId="0" xfId="0" applyNumberFormat="1" applyFont="1" applyFill="1" applyBorder="1" applyAlignment="1">
      <alignment horizontal="left" wrapText="1"/>
    </xf>
    <xf numFmtId="43" fontId="93" fillId="0" borderId="0" xfId="379" applyNumberFormat="1" applyFont="1" applyFill="1" applyBorder="1" applyAlignment="1"/>
    <xf numFmtId="0" fontId="93" fillId="0" borderId="16" xfId="0" applyFont="1" applyFill="1" applyBorder="1" applyAlignment="1">
      <alignment horizontal="center" vertical="center" wrapText="1"/>
    </xf>
    <xf numFmtId="168" fontId="110" fillId="0" borderId="11" xfId="379" applyNumberFormat="1" applyFont="1" applyFill="1" applyBorder="1" applyAlignment="1">
      <alignment horizontal="center"/>
    </xf>
    <xf numFmtId="43" fontId="115" fillId="0" borderId="0" xfId="379" applyFont="1" applyFill="1" applyBorder="1" applyAlignment="1"/>
    <xf numFmtId="0" fontId="110" fillId="0" borderId="11" xfId="0" applyFont="1" applyFill="1" applyBorder="1"/>
    <xf numFmtId="168" fontId="36" fillId="0" borderId="8" xfId="0" applyNumberFormat="1" applyFont="1" applyFill="1" applyBorder="1" applyAlignment="1">
      <alignment horizontal="center" vertical="center" wrapText="1"/>
    </xf>
    <xf numFmtId="168" fontId="35" fillId="23" borderId="8" xfId="379" applyNumberFormat="1" applyFont="1" applyFill="1" applyBorder="1" applyAlignment="1">
      <alignment vertical="center"/>
    </xf>
    <xf numFmtId="0" fontId="0" fillId="23" borderId="8" xfId="0" applyFont="1" applyFill="1" applyBorder="1" applyAlignment="1">
      <alignment horizontal="right" vertical="center" wrapText="1"/>
    </xf>
    <xf numFmtId="168" fontId="36" fillId="0" borderId="8" xfId="379" applyNumberFormat="1" applyFont="1" applyFill="1" applyBorder="1" applyAlignment="1">
      <alignment vertical="center"/>
    </xf>
    <xf numFmtId="168" fontId="112" fillId="0" borderId="0" xfId="0" applyNumberFormat="1" applyFont="1" applyFill="1" applyBorder="1" applyAlignment="1">
      <alignment vertical="center"/>
    </xf>
    <xf numFmtId="4" fontId="93" fillId="0" borderId="0" xfId="0" applyNumberFormat="1" applyFont="1" applyFill="1" applyBorder="1" applyAlignment="1"/>
    <xf numFmtId="0" fontId="93" fillId="0" borderId="0" xfId="0" applyFont="1" applyFill="1" applyBorder="1" applyAlignment="1">
      <alignment vertical="center"/>
    </xf>
    <xf numFmtId="0" fontId="110" fillId="0" borderId="0" xfId="0" applyFont="1" applyFill="1" applyAlignment="1">
      <alignment vertical="center"/>
    </xf>
    <xf numFmtId="0" fontId="110" fillId="0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left"/>
    </xf>
    <xf numFmtId="0" fontId="93" fillId="0" borderId="0" xfId="0" applyFont="1" applyFill="1" applyBorder="1" applyAlignment="1">
      <alignment horizontal="left" vertical="center"/>
    </xf>
    <xf numFmtId="0" fontId="113" fillId="0" borderId="0" xfId="0" applyFont="1" applyFill="1" applyBorder="1" applyAlignment="1">
      <alignment horizontal="left" vertical="center"/>
    </xf>
    <xf numFmtId="0" fontId="112" fillId="0" borderId="0" xfId="0" applyFont="1" applyFill="1" applyBorder="1" applyAlignment="1">
      <alignment horizontal="left" vertical="center"/>
    </xf>
    <xf numFmtId="0" fontId="113" fillId="0" borderId="0" xfId="0" applyFont="1" applyFill="1" applyBorder="1" applyAlignment="1">
      <alignment vertical="center"/>
    </xf>
    <xf numFmtId="4" fontId="93" fillId="0" borderId="0" xfId="0" applyNumberFormat="1" applyFont="1" applyFill="1" applyBorder="1" applyAlignment="1">
      <alignment horizontal="left" shrinkToFit="1"/>
    </xf>
    <xf numFmtId="43" fontId="110" fillId="0" borderId="8" xfId="0" applyNumberFormat="1" applyFont="1" applyFill="1" applyBorder="1" applyAlignment="1">
      <alignment horizontal="center" vertical="center" wrapText="1"/>
    </xf>
    <xf numFmtId="0" fontId="110" fillId="0" borderId="8" xfId="0" applyFont="1" applyFill="1" applyBorder="1" applyAlignment="1">
      <alignment horizontal="center" vertical="center" wrapText="1"/>
    </xf>
    <xf numFmtId="0" fontId="110" fillId="0" borderId="8" xfId="0" applyFont="1" applyFill="1" applyBorder="1" applyAlignment="1">
      <alignment horizontal="left" vertical="center" wrapText="1"/>
    </xf>
    <xf numFmtId="0" fontId="110" fillId="0" borderId="16" xfId="0" applyFont="1" applyFill="1" applyBorder="1" applyAlignment="1">
      <alignment horizontal="center" vertical="center" wrapText="1"/>
    </xf>
    <xf numFmtId="168" fontId="93" fillId="0" borderId="8" xfId="379" applyNumberFormat="1" applyFont="1" applyFill="1" applyBorder="1" applyAlignment="1">
      <alignment horizontal="left" vertical="center"/>
    </xf>
    <xf numFmtId="168" fontId="93" fillId="0" borderId="8" xfId="0" applyNumberFormat="1" applyFont="1" applyFill="1" applyBorder="1" applyAlignment="1">
      <alignment horizontal="left" vertical="center"/>
    </xf>
    <xf numFmtId="168" fontId="93" fillId="0" borderId="8" xfId="0" applyNumberFormat="1" applyFont="1" applyFill="1" applyBorder="1" applyAlignment="1">
      <alignment vertical="center"/>
    </xf>
    <xf numFmtId="0" fontId="93" fillId="0" borderId="8" xfId="0" applyFont="1" applyFill="1" applyBorder="1" applyAlignment="1">
      <alignment vertical="center"/>
    </xf>
    <xf numFmtId="0" fontId="110" fillId="0" borderId="8" xfId="0" applyFont="1" applyFill="1" applyBorder="1" applyAlignment="1">
      <alignment horizontal="left" vertical="center"/>
    </xf>
    <xf numFmtId="168" fontId="110" fillId="0" borderId="0" xfId="379" applyNumberFormat="1" applyFont="1" applyFill="1" applyBorder="1" applyAlignment="1"/>
    <xf numFmtId="9" fontId="115" fillId="0" borderId="0" xfId="419" applyFont="1" applyFill="1" applyBorder="1" applyAlignment="1"/>
    <xf numFmtId="168" fontId="115" fillId="0" borderId="0" xfId="379" applyNumberFormat="1" applyFont="1" applyFill="1" applyBorder="1" applyAlignment="1"/>
    <xf numFmtId="9" fontId="109" fillId="0" borderId="0" xfId="419" applyFont="1" applyFill="1" applyBorder="1" applyAlignment="1"/>
    <xf numFmtId="9" fontId="109" fillId="0" borderId="0" xfId="419" applyNumberFormat="1" applyFont="1" applyFill="1" applyBorder="1" applyAlignment="1"/>
    <xf numFmtId="168" fontId="93" fillId="0" borderId="0" xfId="379" applyNumberFormat="1" applyFont="1" applyFill="1" applyBorder="1" applyAlignment="1">
      <alignment horizontal="center" shrinkToFit="1"/>
    </xf>
    <xf numFmtId="0" fontId="93" fillId="0" borderId="0" xfId="0" applyFont="1" applyAlignment="1"/>
    <xf numFmtId="0" fontId="110" fillId="0" borderId="0" xfId="0" applyFont="1" applyAlignment="1"/>
    <xf numFmtId="4" fontId="93" fillId="0" borderId="8" xfId="0" applyNumberFormat="1" applyFont="1" applyFill="1" applyBorder="1" applyAlignment="1">
      <alignment horizontal="center" vertical="center"/>
    </xf>
    <xf numFmtId="0" fontId="110" fillId="0" borderId="19" xfId="0" applyFont="1" applyFill="1" applyBorder="1"/>
    <xf numFmtId="168" fontId="110" fillId="0" borderId="19" xfId="379" applyNumberFormat="1" applyFont="1" applyFill="1" applyBorder="1" applyAlignment="1">
      <alignment horizontal="center"/>
    </xf>
    <xf numFmtId="168" fontId="110" fillId="0" borderId="19" xfId="379" applyNumberFormat="1" applyFont="1" applyFill="1" applyBorder="1"/>
    <xf numFmtId="0" fontId="110" fillId="0" borderId="11" xfId="0" applyFont="1" applyFill="1" applyBorder="1" applyAlignment="1">
      <alignment horizontal="left"/>
    </xf>
    <xf numFmtId="0" fontId="0" fillId="0" borderId="8" xfId="0" applyFill="1" applyBorder="1" applyAlignment="1">
      <alignment horizontal="center" vertical="center" wrapText="1"/>
    </xf>
    <xf numFmtId="210" fontId="46" fillId="27" borderId="0" xfId="1393" applyNumberFormat="1" applyFont="1" applyFill="1" applyBorder="1" applyAlignment="1"/>
    <xf numFmtId="0" fontId="46" fillId="27" borderId="0" xfId="0" applyFont="1" applyFill="1" applyBorder="1" applyAlignment="1"/>
    <xf numFmtId="0" fontId="120" fillId="0" borderId="0" xfId="0" applyFont="1" applyAlignment="1">
      <alignment horizontal="center"/>
    </xf>
    <xf numFmtId="0" fontId="45" fillId="27" borderId="0" xfId="0" applyFont="1" applyFill="1" applyBorder="1"/>
    <xf numFmtId="0" fontId="45" fillId="27" borderId="8" xfId="0" applyFont="1" applyFill="1" applyBorder="1" applyAlignment="1">
      <alignment horizontal="center" vertical="center" wrapText="1"/>
    </xf>
    <xf numFmtId="0" fontId="46" fillId="27" borderId="0" xfId="0" applyFont="1" applyFill="1" applyBorder="1"/>
    <xf numFmtId="169" fontId="46" fillId="0" borderId="0" xfId="1393" applyNumberFormat="1" applyFont="1"/>
    <xf numFmtId="168" fontId="46" fillId="0" borderId="0" xfId="1393" applyNumberFormat="1" applyFont="1"/>
    <xf numFmtId="210" fontId="46" fillId="27" borderId="0" xfId="1393" applyNumberFormat="1" applyFont="1" applyFill="1" applyBorder="1"/>
    <xf numFmtId="0" fontId="45" fillId="28" borderId="8" xfId="0" applyFont="1" applyFill="1" applyBorder="1" applyAlignment="1">
      <alignment horizontal="center" vertical="center" wrapText="1"/>
    </xf>
    <xf numFmtId="4" fontId="45" fillId="0" borderId="8" xfId="0" applyNumberFormat="1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/>
    </xf>
    <xf numFmtId="0" fontId="45" fillId="0" borderId="8" xfId="0" applyFont="1" applyFill="1" applyBorder="1" applyAlignment="1">
      <alignment vertical="center" wrapText="1"/>
    </xf>
    <xf numFmtId="0" fontId="45" fillId="0" borderId="8" xfId="0" applyFont="1" applyFill="1" applyBorder="1" applyAlignment="1">
      <alignment horizontal="center" wrapText="1"/>
    </xf>
    <xf numFmtId="168" fontId="84" fillId="0" borderId="17" xfId="379" applyNumberFormat="1" applyFont="1" applyFill="1" applyBorder="1"/>
    <xf numFmtId="43" fontId="84" fillId="0" borderId="0" xfId="379" applyFont="1" applyFill="1" applyBorder="1"/>
    <xf numFmtId="168" fontId="45" fillId="0" borderId="19" xfId="570" applyNumberFormat="1" applyFont="1" applyFill="1" applyBorder="1" applyAlignment="1">
      <alignment horizontal="center" vertical="center"/>
    </xf>
    <xf numFmtId="168" fontId="45" fillId="0" borderId="19" xfId="570" applyNumberFormat="1" applyFont="1" applyFill="1" applyBorder="1" applyAlignment="1"/>
    <xf numFmtId="168" fontId="46" fillId="0" borderId="19" xfId="570" quotePrefix="1" applyNumberFormat="1" applyFont="1" applyFill="1" applyBorder="1" applyAlignment="1">
      <alignment horizontal="center"/>
    </xf>
    <xf numFmtId="168" fontId="84" fillId="0" borderId="11" xfId="570" applyNumberFormat="1" applyFont="1" applyFill="1" applyBorder="1" applyAlignment="1">
      <alignment horizontal="center"/>
    </xf>
    <xf numFmtId="168" fontId="46" fillId="0" borderId="11" xfId="570" applyNumberFormat="1" applyFont="1" applyFill="1" applyBorder="1" applyAlignment="1"/>
    <xf numFmtId="168" fontId="84" fillId="0" borderId="11" xfId="570" applyNumberFormat="1" applyFont="1" applyFill="1" applyBorder="1" applyAlignment="1"/>
    <xf numFmtId="168" fontId="84" fillId="0" borderId="11" xfId="570" quotePrefix="1" applyNumberFormat="1" applyFont="1" applyFill="1" applyBorder="1" applyAlignment="1">
      <alignment horizontal="center"/>
    </xf>
    <xf numFmtId="168" fontId="45" fillId="0" borderId="11" xfId="570" applyNumberFormat="1" applyFont="1" applyFill="1" applyBorder="1" applyAlignment="1"/>
    <xf numFmtId="168" fontId="46" fillId="0" borderId="11" xfId="570" quotePrefix="1" applyNumberFormat="1" applyFont="1" applyFill="1" applyBorder="1" applyAlignment="1">
      <alignment horizontal="center"/>
    </xf>
    <xf numFmtId="0" fontId="84" fillId="0" borderId="23" xfId="570" quotePrefix="1" applyFont="1" applyFill="1" applyBorder="1" applyAlignment="1">
      <alignment wrapText="1"/>
    </xf>
    <xf numFmtId="0" fontId="84" fillId="0" borderId="23" xfId="570" quotePrefix="1" applyFont="1" applyFill="1" applyBorder="1" applyAlignment="1"/>
    <xf numFmtId="168" fontId="84" fillId="0" borderId="23" xfId="570" applyNumberFormat="1" applyFont="1" applyFill="1" applyBorder="1" applyAlignment="1">
      <alignment horizontal="center"/>
    </xf>
    <xf numFmtId="0" fontId="45" fillId="0" borderId="23" xfId="570" quotePrefix="1" applyFont="1" applyFill="1" applyBorder="1" applyAlignment="1"/>
    <xf numFmtId="168" fontId="45" fillId="0" borderId="23" xfId="570" applyNumberFormat="1" applyFont="1" applyFill="1" applyBorder="1" applyAlignment="1"/>
    <xf numFmtId="168" fontId="46" fillId="0" borderId="23" xfId="570" quotePrefix="1" applyNumberFormat="1" applyFont="1" applyFill="1" applyBorder="1" applyAlignment="1">
      <alignment horizontal="center"/>
    </xf>
    <xf numFmtId="168" fontId="84" fillId="0" borderId="23" xfId="570" quotePrefix="1" applyNumberFormat="1" applyFont="1" applyFill="1" applyBorder="1" applyAlignment="1">
      <alignment horizontal="center"/>
    </xf>
    <xf numFmtId="0" fontId="45" fillId="0" borderId="19" xfId="570" quotePrefix="1" applyFont="1" applyFill="1" applyBorder="1" applyAlignment="1">
      <alignment wrapText="1"/>
    </xf>
    <xf numFmtId="168" fontId="45" fillId="0" borderId="19" xfId="570" applyNumberFormat="1" applyFont="1" applyFill="1" applyBorder="1" applyAlignment="1">
      <alignment horizontal="center"/>
    </xf>
    <xf numFmtId="168" fontId="84" fillId="0" borderId="25" xfId="570" applyNumberFormat="1" applyFont="1" applyFill="1" applyBorder="1" applyAlignment="1"/>
    <xf numFmtId="168" fontId="84" fillId="0" borderId="27" xfId="570" applyNumberFormat="1" applyFont="1" applyFill="1" applyBorder="1" applyAlignment="1"/>
    <xf numFmtId="168" fontId="45" fillId="0" borderId="8" xfId="570" applyNumberFormat="1" applyFont="1" applyFill="1" applyBorder="1" applyAlignment="1"/>
    <xf numFmtId="0" fontId="91" fillId="0" borderId="0" xfId="570" applyFont="1" applyFill="1" applyBorder="1" applyAlignment="1">
      <alignment horizontal="left"/>
    </xf>
    <xf numFmtId="168" fontId="45" fillId="0" borderId="0" xfId="570" applyNumberFormat="1" applyFont="1" applyFill="1" applyBorder="1" applyAlignment="1"/>
    <xf numFmtId="168" fontId="46" fillId="0" borderId="0" xfId="570" applyNumberFormat="1" applyFont="1" applyFill="1" applyBorder="1" applyAlignment="1"/>
    <xf numFmtId="43" fontId="46" fillId="0" borderId="0" xfId="1494" applyFont="1" applyFill="1" applyBorder="1" applyAlignment="1"/>
    <xf numFmtId="0" fontId="46" fillId="0" borderId="0" xfId="570" applyFont="1" applyFill="1" applyBorder="1" applyAlignment="1">
      <alignment horizontal="left"/>
    </xf>
    <xf numFmtId="0" fontId="45" fillId="0" borderId="0" xfId="570" quotePrefix="1" applyFont="1" applyFill="1" applyBorder="1" applyAlignment="1">
      <alignment horizontal="left"/>
    </xf>
    <xf numFmtId="0" fontId="92" fillId="0" borderId="0" xfId="570" applyFont="1" applyFill="1" applyBorder="1" applyAlignment="1"/>
    <xf numFmtId="0" fontId="46" fillId="0" borderId="0" xfId="570" quotePrefix="1" applyFont="1" applyFill="1" applyBorder="1" applyAlignment="1"/>
    <xf numFmtId="168" fontId="46" fillId="0" borderId="0" xfId="570" applyNumberFormat="1" applyFont="1" applyFill="1" applyBorder="1" applyAlignment="1">
      <alignment horizontal="center"/>
    </xf>
    <xf numFmtId="0" fontId="45" fillId="0" borderId="19" xfId="570" quotePrefix="1" applyFont="1" applyFill="1" applyBorder="1" applyAlignment="1"/>
    <xf numFmtId="0" fontId="84" fillId="0" borderId="11" xfId="570" quotePrefix="1" applyFont="1" applyFill="1" applyBorder="1" applyAlignment="1"/>
    <xf numFmtId="0" fontId="46" fillId="0" borderId="11" xfId="570" quotePrefix="1" applyFont="1" applyFill="1" applyBorder="1" applyAlignment="1"/>
    <xf numFmtId="0" fontId="45" fillId="0" borderId="11" xfId="570" quotePrefix="1" applyFont="1" applyFill="1" applyBorder="1" applyAlignment="1"/>
    <xf numFmtId="0" fontId="84" fillId="0" borderId="11" xfId="570" applyFont="1" applyFill="1" applyBorder="1" applyAlignment="1"/>
    <xf numFmtId="0" fontId="46" fillId="0" borderId="8" xfId="570" applyFont="1" applyFill="1" applyBorder="1" applyAlignment="1">
      <alignment horizontal="center"/>
    </xf>
    <xf numFmtId="0" fontId="46" fillId="0" borderId="8" xfId="570" quotePrefix="1" applyFont="1" applyFill="1" applyBorder="1" applyAlignment="1">
      <alignment horizontal="center"/>
    </xf>
    <xf numFmtId="168" fontId="46" fillId="0" borderId="8" xfId="570" applyNumberFormat="1" applyFont="1" applyFill="1" applyBorder="1" applyAlignment="1">
      <alignment horizontal="center"/>
    </xf>
    <xf numFmtId="168" fontId="46" fillId="0" borderId="8" xfId="570" quotePrefix="1" applyNumberFormat="1" applyFont="1" applyFill="1" applyBorder="1" applyAlignment="1">
      <alignment horizontal="center"/>
    </xf>
    <xf numFmtId="4" fontId="46" fillId="0" borderId="8" xfId="570" quotePrefix="1" applyNumberFormat="1" applyFont="1" applyFill="1" applyBorder="1" applyAlignment="1">
      <alignment horizontal="center" wrapText="1"/>
    </xf>
    <xf numFmtId="0" fontId="45" fillId="0" borderId="0" xfId="570" applyFont="1" applyFill="1" applyBorder="1" applyAlignment="1">
      <alignment wrapText="1"/>
    </xf>
    <xf numFmtId="168" fontId="45" fillId="0" borderId="0" xfId="570" applyNumberFormat="1" applyFont="1" applyFill="1" applyBorder="1" applyAlignment="1">
      <alignment horizontal="center"/>
    </xf>
    <xf numFmtId="43" fontId="45" fillId="0" borderId="0" xfId="1494" applyFont="1" applyFill="1" applyBorder="1" applyAlignment="1"/>
    <xf numFmtId="0" fontId="98" fillId="27" borderId="0" xfId="1495" applyFont="1" applyFill="1" applyBorder="1" applyAlignment="1">
      <alignment horizontal="center" vertical="center"/>
    </xf>
    <xf numFmtId="0" fontId="98" fillId="27" borderId="0" xfId="1495" applyFont="1" applyFill="1" applyBorder="1" applyAlignment="1">
      <alignment vertical="top"/>
    </xf>
    <xf numFmtId="0" fontId="98" fillId="27" borderId="0" xfId="1495" applyFont="1" applyFill="1" applyBorder="1" applyAlignment="1">
      <alignment horizontal="center" vertical="top" wrapText="1"/>
    </xf>
    <xf numFmtId="0" fontId="98" fillId="27" borderId="0" xfId="1495" applyFont="1" applyFill="1" applyBorder="1" applyAlignment="1">
      <alignment horizontal="center" vertical="top"/>
    </xf>
    <xf numFmtId="0" fontId="122" fillId="27" borderId="0" xfId="1495" applyFont="1" applyFill="1" applyBorder="1" applyAlignment="1">
      <alignment horizontal="left" vertical="center"/>
    </xf>
    <xf numFmtId="0" fontId="123" fillId="27" borderId="0" xfId="1495" applyFont="1" applyFill="1" applyBorder="1" applyAlignment="1">
      <alignment horizontal="center" vertical="center"/>
    </xf>
    <xf numFmtId="0" fontId="123" fillId="27" borderId="0" xfId="1495" applyFont="1" applyFill="1" applyBorder="1" applyAlignment="1">
      <alignment horizontal="left" vertical="center" wrapText="1"/>
    </xf>
    <xf numFmtId="168" fontId="123" fillId="27" borderId="0" xfId="1495" applyNumberFormat="1" applyFont="1" applyFill="1" applyBorder="1" applyAlignment="1">
      <alignment horizontal="center" vertical="center"/>
    </xf>
    <xf numFmtId="43" fontId="45" fillId="0" borderId="8" xfId="379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 wrapText="1"/>
    </xf>
    <xf numFmtId="0" fontId="124" fillId="0" borderId="0" xfId="0" applyFont="1" applyAlignment="1">
      <alignment horizontal="center"/>
    </xf>
    <xf numFmtId="0" fontId="125" fillId="0" borderId="0" xfId="0" applyFont="1" applyBorder="1" applyAlignment="1">
      <alignment horizontal="left" vertical="center"/>
    </xf>
    <xf numFmtId="169" fontId="98" fillId="0" borderId="0" xfId="1393" applyNumberFormat="1" applyFont="1" applyBorder="1" applyAlignment="1">
      <alignment horizontal="center" vertical="center"/>
    </xf>
    <xf numFmtId="0" fontId="98" fillId="0" borderId="0" xfId="0" applyFont="1" applyBorder="1" applyAlignment="1">
      <alignment horizontal="center" vertical="center"/>
    </xf>
    <xf numFmtId="0" fontId="126" fillId="0" borderId="0" xfId="0" applyFont="1" applyBorder="1" applyAlignment="1">
      <alignment horizontal="center" vertical="center"/>
    </xf>
    <xf numFmtId="169" fontId="98" fillId="0" borderId="0" xfId="1393" applyNumberFormat="1" applyFont="1" applyBorder="1"/>
    <xf numFmtId="43" fontId="95" fillId="0" borderId="0" xfId="0" applyNumberFormat="1" applyFont="1" applyBorder="1"/>
    <xf numFmtId="168" fontId="98" fillId="0" borderId="0" xfId="1393" applyNumberFormat="1" applyFont="1" applyBorder="1"/>
    <xf numFmtId="43" fontId="98" fillId="0" borderId="0" xfId="0" applyNumberFormat="1" applyFont="1" applyBorder="1"/>
    <xf numFmtId="210" fontId="98" fillId="27" borderId="0" xfId="1393" applyNumberFormat="1" applyFont="1" applyFill="1" applyBorder="1"/>
    <xf numFmtId="0" fontId="98" fillId="27" borderId="0" xfId="0" applyFont="1" applyFill="1" applyBorder="1"/>
    <xf numFmtId="0" fontId="98" fillId="0" borderId="0" xfId="0" applyFont="1" applyBorder="1"/>
    <xf numFmtId="0" fontId="98" fillId="0" borderId="0" xfId="0" applyFont="1"/>
    <xf numFmtId="168" fontId="126" fillId="0" borderId="0" xfId="1393" applyNumberFormat="1" applyFont="1" applyBorder="1"/>
    <xf numFmtId="168" fontId="126" fillId="0" borderId="0" xfId="0" applyNumberFormat="1" applyFont="1" applyBorder="1"/>
    <xf numFmtId="0" fontId="126" fillId="0" borderId="0" xfId="0" applyFont="1" applyAlignment="1">
      <alignment horizontal="center" vertical="center" wrapText="1"/>
    </xf>
    <xf numFmtId="0" fontId="98" fillId="0" borderId="0" xfId="0" applyFont="1" applyBorder="1" applyAlignment="1">
      <alignment horizontal="center" vertical="center" wrapText="1"/>
    </xf>
    <xf numFmtId="210" fontId="98" fillId="27" borderId="0" xfId="1393" applyNumberFormat="1" applyFont="1" applyFill="1" applyBorder="1" applyAlignment="1">
      <alignment horizontal="center" vertical="center" wrapText="1"/>
    </xf>
    <xf numFmtId="43" fontId="98" fillId="27" borderId="0" xfId="1393" applyFont="1" applyFill="1" applyBorder="1" applyAlignment="1">
      <alignment vertical="center" wrapText="1"/>
    </xf>
    <xf numFmtId="0" fontId="98" fillId="0" borderId="0" xfId="0" applyFont="1" applyBorder="1" applyAlignment="1">
      <alignment vertical="center" wrapText="1"/>
    </xf>
    <xf numFmtId="0" fontId="98" fillId="0" borderId="0" xfId="0" applyFont="1" applyAlignment="1">
      <alignment horizontal="center" vertical="center" wrapText="1"/>
    </xf>
    <xf numFmtId="0" fontId="98" fillId="0" borderId="8" xfId="0" applyFont="1" applyBorder="1" applyAlignment="1">
      <alignment horizontal="center" vertical="center" wrapText="1"/>
    </xf>
    <xf numFmtId="0" fontId="127" fillId="27" borderId="0" xfId="0" applyFont="1" applyFill="1" applyBorder="1" applyAlignment="1">
      <alignment horizontal="center"/>
    </xf>
    <xf numFmtId="0" fontId="98" fillId="0" borderId="40" xfId="0" applyFont="1" applyBorder="1" applyAlignment="1"/>
    <xf numFmtId="43" fontId="49" fillId="0" borderId="40" xfId="1393" applyNumberFormat="1" applyFont="1" applyBorder="1" applyAlignment="1">
      <alignment horizontal="center"/>
    </xf>
    <xf numFmtId="0" fontId="49" fillId="0" borderId="40" xfId="0" applyFont="1" applyBorder="1"/>
    <xf numFmtId="169" fontId="49" fillId="0" borderId="40" xfId="1393" applyNumberFormat="1" applyFont="1" applyBorder="1" applyAlignment="1"/>
    <xf numFmtId="43" fontId="49" fillId="0" borderId="40" xfId="1393" applyNumberFormat="1" applyFont="1" applyBorder="1" applyAlignment="1"/>
    <xf numFmtId="169" fontId="49" fillId="0" borderId="0" xfId="1393" applyNumberFormat="1" applyFont="1" applyBorder="1" applyAlignment="1"/>
    <xf numFmtId="210" fontId="121" fillId="27" borderId="0" xfId="1393" applyNumberFormat="1" applyFont="1" applyFill="1" applyBorder="1" applyAlignment="1"/>
    <xf numFmtId="167" fontId="121" fillId="27" borderId="0" xfId="0" applyNumberFormat="1" applyFont="1" applyFill="1" applyBorder="1" applyAlignment="1"/>
    <xf numFmtId="167" fontId="121" fillId="0" borderId="0" xfId="0" applyNumberFormat="1" applyFont="1" applyBorder="1" applyAlignment="1"/>
    <xf numFmtId="0" fontId="121" fillId="0" borderId="0" xfId="0" applyFont="1" applyBorder="1"/>
    <xf numFmtId="0" fontId="49" fillId="0" borderId="39" xfId="0" applyFont="1" applyBorder="1"/>
    <xf numFmtId="49" fontId="49" fillId="0" borderId="41" xfId="0" applyNumberFormat="1" applyFont="1" applyBorder="1" applyAlignment="1"/>
    <xf numFmtId="9" fontId="128" fillId="0" borderId="41" xfId="0" applyNumberFormat="1" applyFont="1" applyBorder="1" applyAlignment="1">
      <alignment horizontal="center"/>
    </xf>
    <xf numFmtId="43" fontId="49" fillId="0" borderId="41" xfId="1393" applyNumberFormat="1" applyFont="1" applyBorder="1" applyAlignment="1"/>
    <xf numFmtId="0" fontId="49" fillId="0" borderId="41" xfId="0" applyFont="1" applyBorder="1"/>
    <xf numFmtId="169" fontId="49" fillId="0" borderId="41" xfId="1393" applyNumberFormat="1" applyFont="1" applyBorder="1" applyAlignment="1"/>
    <xf numFmtId="210" fontId="49" fillId="27" borderId="0" xfId="1393" applyNumberFormat="1" applyFont="1" applyFill="1" applyBorder="1" applyAlignment="1"/>
    <xf numFmtId="167" fontId="49" fillId="27" borderId="0" xfId="0" applyNumberFormat="1" applyFont="1" applyFill="1" applyBorder="1" applyAlignment="1"/>
    <xf numFmtId="167" fontId="49" fillId="0" borderId="0" xfId="0" applyNumberFormat="1" applyFont="1" applyBorder="1" applyAlignment="1"/>
    <xf numFmtId="0" fontId="49" fillId="0" borderId="0" xfId="0" applyFont="1" applyBorder="1"/>
    <xf numFmtId="49" fontId="49" fillId="0" borderId="42" xfId="0" applyNumberFormat="1" applyFont="1" applyBorder="1" applyAlignment="1"/>
    <xf numFmtId="9" fontId="128" fillId="0" borderId="42" xfId="0" applyNumberFormat="1" applyFont="1" applyBorder="1" applyAlignment="1">
      <alignment horizontal="center"/>
    </xf>
    <xf numFmtId="43" fontId="49" fillId="0" borderId="42" xfId="1393" applyNumberFormat="1" applyFont="1" applyBorder="1" applyAlignment="1"/>
    <xf numFmtId="0" fontId="49" fillId="0" borderId="42" xfId="0" applyFont="1" applyBorder="1"/>
    <xf numFmtId="169" fontId="49" fillId="0" borderId="42" xfId="1393" applyNumberFormat="1" applyFont="1" applyBorder="1" applyAlignment="1"/>
    <xf numFmtId="0" fontId="98" fillId="0" borderId="8" xfId="0" applyFont="1" applyBorder="1" applyAlignment="1">
      <alignment horizontal="center" vertical="center"/>
    </xf>
    <xf numFmtId="43" fontId="98" fillId="0" borderId="4" xfId="0" applyNumberFormat="1" applyFont="1" applyBorder="1" applyAlignment="1">
      <alignment vertical="center"/>
    </xf>
    <xf numFmtId="9" fontId="101" fillId="0" borderId="8" xfId="0" applyNumberFormat="1" applyFont="1" applyBorder="1" applyAlignment="1">
      <alignment horizontal="center"/>
    </xf>
    <xf numFmtId="9" fontId="98" fillId="0" borderId="4" xfId="0" applyNumberFormat="1" applyFont="1" applyBorder="1" applyAlignment="1">
      <alignment horizontal="center" vertical="center"/>
    </xf>
    <xf numFmtId="43" fontId="98" fillId="0" borderId="8" xfId="0" applyNumberFormat="1" applyFont="1" applyBorder="1" applyAlignment="1">
      <alignment vertical="center"/>
    </xf>
    <xf numFmtId="9" fontId="98" fillId="0" borderId="8" xfId="0" applyNumberFormat="1" applyFont="1" applyBorder="1" applyAlignment="1">
      <alignment horizontal="center" vertical="center"/>
    </xf>
    <xf numFmtId="9" fontId="98" fillId="0" borderId="0" xfId="419" applyFont="1" applyBorder="1" applyAlignment="1">
      <alignment horizontal="center" vertical="center"/>
    </xf>
    <xf numFmtId="210" fontId="98" fillId="27" borderId="0" xfId="1393" applyNumberFormat="1" applyFont="1" applyFill="1" applyBorder="1" applyAlignment="1">
      <alignment vertical="center"/>
    </xf>
    <xf numFmtId="167" fontId="98" fillId="27" borderId="0" xfId="0" applyNumberFormat="1" applyFont="1" applyFill="1" applyBorder="1" applyAlignment="1">
      <alignment vertical="center"/>
    </xf>
    <xf numFmtId="167" fontId="98" fillId="0" borderId="0" xfId="0" applyNumberFormat="1" applyFont="1" applyBorder="1" applyAlignment="1">
      <alignment vertical="center"/>
    </xf>
    <xf numFmtId="0" fontId="98" fillId="0" borderId="0" xfId="0" applyFont="1" applyAlignment="1">
      <alignment horizontal="center" vertical="center"/>
    </xf>
    <xf numFmtId="169" fontId="98" fillId="0" borderId="0" xfId="1393" applyNumberFormat="1" applyFont="1" applyBorder="1" applyAlignment="1">
      <alignment vertical="center"/>
    </xf>
    <xf numFmtId="43" fontId="98" fillId="0" borderId="0" xfId="0" applyNumberFormat="1" applyFont="1" applyBorder="1" applyAlignment="1">
      <alignment vertical="center"/>
    </xf>
    <xf numFmtId="168" fontId="98" fillId="0" borderId="0" xfId="1393" applyNumberFormat="1" applyFont="1" applyBorder="1" applyAlignment="1">
      <alignment vertical="center"/>
    </xf>
    <xf numFmtId="43" fontId="49" fillId="0" borderId="0" xfId="1393" applyNumberFormat="1" applyFont="1" applyBorder="1" applyAlignment="1"/>
    <xf numFmtId="0" fontId="126" fillId="0" borderId="0" xfId="0" applyFont="1" applyAlignment="1">
      <alignment horizontal="center" vertical="center"/>
    </xf>
    <xf numFmtId="0" fontId="98" fillId="0" borderId="0" xfId="0" applyFont="1" applyBorder="1" applyAlignment="1">
      <alignment horizontal="left" vertical="center"/>
    </xf>
    <xf numFmtId="43" fontId="98" fillId="0" borderId="0" xfId="1393" applyNumberFormat="1" applyFont="1" applyBorder="1" applyAlignment="1">
      <alignment vertical="center"/>
    </xf>
    <xf numFmtId="0" fontId="98" fillId="27" borderId="0" xfId="0" applyFont="1" applyFill="1" applyBorder="1" applyAlignment="1">
      <alignment vertical="center"/>
    </xf>
    <xf numFmtId="169" fontId="123" fillId="0" borderId="26" xfId="1393" applyNumberFormat="1" applyFont="1" applyBorder="1" applyAlignment="1">
      <alignment horizontal="center" vertical="center" wrapText="1"/>
    </xf>
    <xf numFmtId="169" fontId="123" fillId="0" borderId="16" xfId="1393" applyNumberFormat="1" applyFont="1" applyBorder="1" applyAlignment="1">
      <alignment horizontal="center" vertical="center" wrapText="1"/>
    </xf>
    <xf numFmtId="169" fontId="121" fillId="0" borderId="34" xfId="1393" applyNumberFormat="1" applyFont="1" applyBorder="1" applyAlignment="1">
      <alignment horizontal="center" vertical="center" wrapText="1"/>
    </xf>
    <xf numFmtId="169" fontId="121" fillId="0" borderId="4" xfId="1393" applyNumberFormat="1" applyFont="1" applyBorder="1" applyAlignment="1">
      <alignment horizontal="center" vertical="center" wrapText="1"/>
    </xf>
    <xf numFmtId="43" fontId="49" fillId="0" borderId="40" xfId="1393" applyNumberFormat="1" applyFont="1" applyFill="1" applyBorder="1" applyAlignment="1"/>
    <xf numFmtId="169" fontId="49" fillId="0" borderId="40" xfId="1393" applyNumberFormat="1" applyFont="1" applyFill="1" applyBorder="1" applyAlignment="1"/>
    <xf numFmtId="43" fontId="49" fillId="0" borderId="41" xfId="1393" applyNumberFormat="1" applyFont="1" applyFill="1" applyBorder="1" applyAlignment="1"/>
    <xf numFmtId="43" fontId="49" fillId="0" borderId="42" xfId="1393" applyNumberFormat="1" applyFont="1" applyFill="1" applyBorder="1" applyAlignment="1"/>
    <xf numFmtId="43" fontId="98" fillId="0" borderId="20" xfId="1393" applyNumberFormat="1" applyFont="1" applyBorder="1" applyAlignment="1">
      <alignment vertical="center" wrapText="1"/>
    </xf>
    <xf numFmtId="43" fontId="98" fillId="0" borderId="20" xfId="1393" applyNumberFormat="1" applyFont="1" applyBorder="1" applyAlignment="1">
      <alignment horizontal="right" vertical="center" wrapText="1"/>
    </xf>
    <xf numFmtId="43" fontId="98" fillId="0" borderId="8" xfId="1393" applyNumberFormat="1" applyFont="1" applyBorder="1" applyAlignment="1">
      <alignment vertical="center" wrapText="1"/>
    </xf>
    <xf numFmtId="10" fontId="49" fillId="0" borderId="0" xfId="0" applyNumberFormat="1" applyFont="1" applyBorder="1" applyAlignment="1">
      <alignment horizontal="center" vertical="center"/>
    </xf>
    <xf numFmtId="43" fontId="98" fillId="0" borderId="0" xfId="0" applyNumberFormat="1" applyFont="1" applyAlignment="1">
      <alignment horizontal="right"/>
    </xf>
    <xf numFmtId="168" fontId="126" fillId="0" borderId="0" xfId="0" applyNumberFormat="1" applyFont="1"/>
    <xf numFmtId="43" fontId="98" fillId="0" borderId="0" xfId="0" applyNumberFormat="1" applyFont="1"/>
    <xf numFmtId="0" fontId="98" fillId="0" borderId="33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8" fillId="0" borderId="17" xfId="0" applyFont="1" applyBorder="1" applyAlignment="1">
      <alignment horizontal="center" vertical="center"/>
    </xf>
    <xf numFmtId="0" fontId="121" fillId="0" borderId="4" xfId="0" applyFont="1" applyBorder="1" applyAlignment="1">
      <alignment horizontal="center" vertical="center"/>
    </xf>
    <xf numFmtId="43" fontId="49" fillId="0" borderId="40" xfId="0" applyNumberFormat="1" applyFont="1" applyBorder="1" applyAlignment="1"/>
    <xf numFmtId="0" fontId="98" fillId="0" borderId="40" xfId="0" applyFont="1" applyBorder="1" applyAlignment="1">
      <alignment horizontal="center" vertical="center"/>
    </xf>
    <xf numFmtId="169" fontId="49" fillId="0" borderId="0" xfId="1393" applyNumberFormat="1" applyFont="1" applyFill="1" applyBorder="1" applyAlignment="1"/>
    <xf numFmtId="0" fontId="46" fillId="0" borderId="19" xfId="0" applyFont="1" applyFill="1" applyBorder="1" applyAlignment="1">
      <alignment horizontal="center" vertical="center" wrapText="1"/>
    </xf>
    <xf numFmtId="168" fontId="49" fillId="0" borderId="41" xfId="1393" applyNumberFormat="1" applyFont="1" applyFill="1" applyBorder="1" applyAlignment="1"/>
    <xf numFmtId="0" fontId="98" fillId="0" borderId="41" xfId="0" applyFont="1" applyBorder="1" applyAlignment="1">
      <alignment horizontal="center" vertical="center"/>
    </xf>
    <xf numFmtId="0" fontId="89" fillId="0" borderId="11" xfId="0" applyFont="1" applyFill="1" applyBorder="1"/>
    <xf numFmtId="168" fontId="49" fillId="0" borderId="42" xfId="1393" applyNumberFormat="1" applyFont="1" applyFill="1" applyBorder="1" applyAlignment="1"/>
    <xf numFmtId="0" fontId="98" fillId="0" borderId="42" xfId="0" applyFont="1" applyBorder="1" applyAlignment="1">
      <alignment horizontal="center" vertical="center"/>
    </xf>
    <xf numFmtId="168" fontId="49" fillId="0" borderId="43" xfId="1393" applyNumberFormat="1" applyFont="1" applyFill="1" applyBorder="1" applyAlignment="1"/>
    <xf numFmtId="0" fontId="46" fillId="0" borderId="23" xfId="0" applyFont="1" applyFill="1" applyBorder="1"/>
    <xf numFmtId="4" fontId="46" fillId="27" borderId="23" xfId="0" applyNumberFormat="1" applyFont="1" applyFill="1" applyBorder="1"/>
    <xf numFmtId="0" fontId="127" fillId="0" borderId="0" xfId="0" applyFont="1" applyAlignment="1">
      <alignment horizontal="center"/>
    </xf>
    <xf numFmtId="168" fontId="98" fillId="0" borderId="4" xfId="0" applyNumberFormat="1" applyFont="1" applyBorder="1" applyAlignment="1"/>
    <xf numFmtId="9" fontId="101" fillId="0" borderId="8" xfId="1393" applyNumberFormat="1" applyFont="1" applyBorder="1" applyAlignment="1">
      <alignment horizontal="center"/>
    </xf>
    <xf numFmtId="168" fontId="98" fillId="0" borderId="8" xfId="0" applyNumberFormat="1" applyFont="1" applyBorder="1" applyAlignment="1"/>
    <xf numFmtId="9" fontId="98" fillId="0" borderId="4" xfId="0" applyNumberFormat="1" applyFont="1" applyBorder="1" applyAlignment="1">
      <alignment horizontal="center"/>
    </xf>
    <xf numFmtId="169" fontId="98" fillId="0" borderId="0" xfId="0" applyNumberFormat="1" applyFont="1" applyBorder="1" applyAlignment="1">
      <alignment vertical="center"/>
    </xf>
    <xf numFmtId="43" fontId="45" fillId="27" borderId="8" xfId="1393" applyNumberFormat="1" applyFont="1" applyFill="1" applyBorder="1" applyAlignment="1">
      <alignment horizontal="center"/>
    </xf>
    <xf numFmtId="0" fontId="92" fillId="0" borderId="8" xfId="0" applyFont="1" applyFill="1" applyBorder="1"/>
    <xf numFmtId="0" fontId="49" fillId="0" borderId="0" xfId="0" applyFont="1"/>
    <xf numFmtId="0" fontId="126" fillId="0" borderId="0" xfId="0" applyFont="1" applyAlignment="1">
      <alignment horizontal="center"/>
    </xf>
    <xf numFmtId="0" fontId="98" fillId="0" borderId="0" xfId="0" applyFont="1" applyAlignment="1">
      <alignment horizontal="left"/>
    </xf>
    <xf numFmtId="49" fontId="49" fillId="27" borderId="0" xfId="0" applyNumberFormat="1" applyFont="1" applyFill="1" applyBorder="1" applyAlignment="1">
      <alignment horizontal="center" vertical="top" wrapText="1"/>
    </xf>
    <xf numFmtId="43" fontId="49" fillId="0" borderId="0" xfId="0" applyNumberFormat="1" applyFont="1"/>
    <xf numFmtId="169" fontId="98" fillId="27" borderId="0" xfId="1393" applyNumberFormat="1" applyFont="1" applyFill="1" applyBorder="1"/>
    <xf numFmtId="0" fontId="49" fillId="27" borderId="0" xfId="0" applyFont="1" applyFill="1" applyBorder="1"/>
    <xf numFmtId="16" fontId="49" fillId="0" borderId="0" xfId="0" applyNumberFormat="1" applyFont="1" applyBorder="1"/>
    <xf numFmtId="0" fontId="49" fillId="0" borderId="0" xfId="0" applyFont="1" applyFill="1" applyAlignment="1">
      <alignment horizontal="left" vertical="center" wrapText="1"/>
    </xf>
    <xf numFmtId="169" fontId="49" fillId="0" borderId="0" xfId="1393" applyNumberFormat="1" applyFont="1"/>
    <xf numFmtId="169" fontId="98" fillId="0" borderId="16" xfId="1393" applyNumberFormat="1" applyFont="1" applyBorder="1" applyAlignment="1">
      <alignment horizontal="center"/>
    </xf>
    <xf numFmtId="169" fontId="121" fillId="0" borderId="4" xfId="1393" applyNumberFormat="1" applyFont="1" applyBorder="1" applyAlignment="1">
      <alignment horizontal="center"/>
    </xf>
    <xf numFmtId="169" fontId="49" fillId="0" borderId="40" xfId="1393" applyNumberFormat="1" applyFont="1" applyBorder="1"/>
    <xf numFmtId="43" fontId="49" fillId="0" borderId="41" xfId="1393" applyNumberFormat="1" applyFont="1" applyBorder="1"/>
    <xf numFmtId="43" fontId="49" fillId="0" borderId="42" xfId="1393" applyNumberFormat="1" applyFont="1" applyBorder="1"/>
    <xf numFmtId="0" fontId="98" fillId="0" borderId="14" xfId="0" applyFont="1" applyBorder="1" applyAlignment="1"/>
    <xf numFmtId="168" fontId="49" fillId="0" borderId="0" xfId="1393" applyNumberFormat="1" applyFont="1"/>
    <xf numFmtId="210" fontId="49" fillId="27" borderId="0" xfId="1393" applyNumberFormat="1" applyFont="1" applyFill="1" applyBorder="1"/>
    <xf numFmtId="0" fontId="98" fillId="27" borderId="8" xfId="0" applyFont="1" applyFill="1" applyBorder="1" applyAlignment="1">
      <alignment horizontal="center" vertical="center"/>
    </xf>
    <xf numFmtId="0" fontId="98" fillId="27" borderId="8" xfId="0" applyFont="1" applyFill="1" applyBorder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49" fillId="0" borderId="0" xfId="0" applyFont="1" applyAlignment="1">
      <alignment horizontal="left"/>
    </xf>
    <xf numFmtId="4" fontId="45" fillId="0" borderId="0" xfId="0" applyNumberFormat="1" applyFont="1" applyFill="1" applyBorder="1" applyAlignment="1">
      <alignment vertical="center" wrapText="1"/>
    </xf>
    <xf numFmtId="168" fontId="84" fillId="0" borderId="0" xfId="1261" applyNumberFormat="1" applyFont="1" applyFill="1" applyBorder="1" applyAlignment="1">
      <alignment horizontal="center"/>
    </xf>
    <xf numFmtId="168" fontId="84" fillId="0" borderId="0" xfId="570" applyNumberFormat="1" applyFont="1" applyFill="1" applyBorder="1"/>
    <xf numFmtId="168" fontId="45" fillId="0" borderId="0" xfId="1261" applyNumberFormat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" fontId="45" fillId="0" borderId="0" xfId="0" applyNumberFormat="1" applyFont="1" applyFill="1" applyBorder="1" applyAlignment="1">
      <alignment horizontal="center" vertical="center" wrapText="1"/>
    </xf>
    <xf numFmtId="4" fontId="45" fillId="0" borderId="21" xfId="0" applyNumberFormat="1" applyFont="1" applyFill="1" applyBorder="1" applyAlignment="1">
      <alignment horizontal="left" shrinkToFit="1"/>
    </xf>
    <xf numFmtId="0" fontId="92" fillId="0" borderId="8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6" fillId="0" borderId="0" xfId="0" applyFont="1"/>
    <xf numFmtId="0" fontId="98" fillId="27" borderId="0" xfId="0" applyFont="1" applyFill="1" applyBorder="1" applyAlignment="1">
      <alignment horizontal="center" vertical="top"/>
    </xf>
    <xf numFmtId="0" fontId="45" fillId="27" borderId="0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4" fontId="45" fillId="0" borderId="0" xfId="0" applyNumberFormat="1" applyFont="1" applyFill="1" applyBorder="1" applyAlignment="1">
      <alignment horizontal="center"/>
    </xf>
    <xf numFmtId="0" fontId="46" fillId="0" borderId="0" xfId="0" applyFont="1" applyFill="1" applyAlignment="1">
      <alignment horizontal="center"/>
    </xf>
    <xf numFmtId="4" fontId="45" fillId="0" borderId="8" xfId="0" applyNumberFormat="1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8" fillId="0" borderId="0" xfId="0" applyFont="1" applyFill="1"/>
    <xf numFmtId="4" fontId="45" fillId="0" borderId="0" xfId="0" applyNumberFormat="1" applyFont="1" applyFill="1" applyAlignment="1">
      <alignment horizontal="center"/>
    </xf>
    <xf numFmtId="0" fontId="46" fillId="0" borderId="0" xfId="0" applyFont="1" applyFill="1"/>
    <xf numFmtId="4" fontId="45" fillId="0" borderId="0" xfId="0" applyNumberFormat="1" applyFont="1" applyFill="1" applyBorder="1" applyAlignment="1">
      <alignment horizontal="left" shrinkToFit="1"/>
    </xf>
    <xf numFmtId="0" fontId="46" fillId="0" borderId="8" xfId="0" applyFont="1" applyFill="1" applyBorder="1" applyAlignment="1">
      <alignment horizontal="center" vertical="center"/>
    </xf>
    <xf numFmtId="4" fontId="45" fillId="0" borderId="0" xfId="0" applyNumberFormat="1" applyFont="1" applyFill="1" applyAlignment="1">
      <alignment horizontal="left"/>
    </xf>
    <xf numFmtId="4" fontId="45" fillId="0" borderId="0" xfId="570" applyNumberFormat="1" applyFont="1" applyFill="1" applyAlignment="1">
      <alignment horizontal="center"/>
    </xf>
    <xf numFmtId="4" fontId="45" fillId="0" borderId="8" xfId="570" applyNumberFormat="1" applyFont="1" applyFill="1" applyBorder="1" applyAlignment="1">
      <alignment horizontal="center" vertical="center"/>
    </xf>
    <xf numFmtId="4" fontId="45" fillId="0" borderId="0" xfId="570" applyNumberFormat="1" applyFont="1" applyFill="1" applyBorder="1" applyAlignment="1">
      <alignment horizontal="center" vertical="center" wrapText="1"/>
    </xf>
    <xf numFmtId="0" fontId="45" fillId="0" borderId="16" xfId="570" applyFont="1" applyFill="1" applyBorder="1" applyAlignment="1">
      <alignment horizontal="center" vertical="center" wrapText="1"/>
    </xf>
    <xf numFmtId="0" fontId="45" fillId="0" borderId="0" xfId="570" applyFont="1" applyFill="1" applyBorder="1" applyAlignment="1">
      <alignment horizontal="center" vertical="center" wrapText="1"/>
    </xf>
    <xf numFmtId="4" fontId="45" fillId="0" borderId="0" xfId="570" applyNumberFormat="1" applyFont="1" applyFill="1" applyBorder="1" applyAlignment="1">
      <alignment horizontal="center" vertical="center"/>
    </xf>
    <xf numFmtId="0" fontId="46" fillId="0" borderId="0" xfId="570" applyFont="1" applyFill="1"/>
    <xf numFmtId="4" fontId="45" fillId="0" borderId="0" xfId="0" applyNumberFormat="1" applyFont="1" applyFill="1" applyBorder="1" applyAlignment="1">
      <alignment horizontal="center" vertical="center"/>
    </xf>
    <xf numFmtId="0" fontId="36" fillId="0" borderId="16" xfId="573" applyFont="1" applyFill="1" applyBorder="1" applyAlignment="1">
      <alignment horizontal="center" vertical="center" wrapText="1"/>
    </xf>
    <xf numFmtId="4" fontId="93" fillId="0" borderId="0" xfId="573" applyNumberFormat="1" applyFont="1" applyFill="1" applyBorder="1" applyAlignment="1">
      <alignment horizontal="center" vertical="center" wrapText="1"/>
    </xf>
    <xf numFmtId="0" fontId="36" fillId="0" borderId="8" xfId="573" applyFont="1" applyFill="1" applyBorder="1" applyAlignment="1">
      <alignment horizontal="center" vertical="center" wrapText="1"/>
    </xf>
    <xf numFmtId="0" fontId="36" fillId="0" borderId="8" xfId="573" applyFont="1" applyFill="1" applyBorder="1" applyAlignment="1">
      <alignment horizontal="center" vertical="center"/>
    </xf>
    <xf numFmtId="169" fontId="113" fillId="0" borderId="0" xfId="573" applyNumberFormat="1" applyFont="1" applyFill="1" applyBorder="1" applyAlignment="1">
      <alignment horizontal="center"/>
    </xf>
    <xf numFmtId="4" fontId="93" fillId="0" borderId="0" xfId="573" applyNumberFormat="1" applyFont="1" applyFill="1" applyBorder="1" applyAlignment="1">
      <alignment horizontal="center" vertical="center"/>
    </xf>
    <xf numFmtId="169" fontId="112" fillId="0" borderId="0" xfId="573" applyNumberFormat="1" applyFont="1" applyFill="1" applyBorder="1" applyAlignment="1">
      <alignment horizontal="center"/>
    </xf>
    <xf numFmtId="0" fontId="45" fillId="0" borderId="0" xfId="0" applyFont="1" applyFill="1" applyBorder="1" applyAlignment="1">
      <alignment horizontal="left" vertical="center"/>
    </xf>
    <xf numFmtId="0" fontId="93" fillId="0" borderId="8" xfId="0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98" fillId="0" borderId="16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43" fontId="49" fillId="0" borderId="41" xfId="1393" applyNumberFormat="1" applyFont="1" applyBorder="1" applyAlignment="1">
      <alignment horizontal="center"/>
    </xf>
    <xf numFmtId="0" fontId="49" fillId="0" borderId="0" xfId="0" applyFont="1" applyAlignment="1">
      <alignment horizontal="left" vertical="center" wrapText="1"/>
    </xf>
    <xf numFmtId="0" fontId="98" fillId="0" borderId="16" xfId="0" applyFont="1" applyBorder="1" applyAlignment="1">
      <alignment horizontal="center" vertical="center" wrapText="1"/>
    </xf>
    <xf numFmtId="169" fontId="98" fillId="0" borderId="16" xfId="1393" applyNumberFormat="1" applyFont="1" applyBorder="1" applyAlignment="1">
      <alignment horizontal="center" vertical="center" wrapText="1"/>
    </xf>
    <xf numFmtId="43" fontId="49" fillId="0" borderId="42" xfId="1393" applyNumberFormat="1" applyFont="1" applyBorder="1" applyAlignment="1">
      <alignment horizontal="center"/>
    </xf>
    <xf numFmtId="49" fontId="49" fillId="0" borderId="20" xfId="0" applyNumberFormat="1" applyFont="1" applyFill="1" applyBorder="1" applyAlignment="1">
      <alignment vertical="top" wrapText="1"/>
    </xf>
    <xf numFmtId="0" fontId="45" fillId="0" borderId="19" xfId="570" quotePrefix="1" applyFont="1" applyFill="1" applyBorder="1" applyAlignment="1">
      <alignment vertical="center" wrapText="1"/>
    </xf>
    <xf numFmtId="0" fontId="46" fillId="0" borderId="19" xfId="570" applyFont="1" applyFill="1" applyBorder="1" applyAlignment="1">
      <alignment horizontal="left"/>
    </xf>
    <xf numFmtId="9" fontId="46" fillId="0" borderId="19" xfId="419" applyFont="1" applyFill="1" applyBorder="1"/>
    <xf numFmtId="168" fontId="46" fillId="0" borderId="25" xfId="421" applyNumberFormat="1" applyFont="1" applyFill="1" applyBorder="1" applyAlignment="1"/>
    <xf numFmtId="9" fontId="46" fillId="0" borderId="11" xfId="419" applyFont="1" applyFill="1" applyBorder="1" applyAlignment="1">
      <alignment shrinkToFit="1"/>
    </xf>
    <xf numFmtId="171" fontId="46" fillId="0" borderId="19" xfId="1261" applyNumberFormat="1" applyFont="1" applyFill="1" applyBorder="1"/>
    <xf numFmtId="0" fontId="46" fillId="0" borderId="11" xfId="570" applyFont="1" applyFill="1" applyBorder="1"/>
    <xf numFmtId="9" fontId="46" fillId="0" borderId="25" xfId="419" applyFont="1" applyFill="1" applyBorder="1"/>
    <xf numFmtId="168" fontId="46" fillId="0" borderId="11" xfId="419" applyNumberFormat="1" applyFont="1" applyFill="1" applyBorder="1" applyAlignment="1"/>
    <xf numFmtId="43" fontId="46" fillId="0" borderId="11" xfId="1261" applyNumberFormat="1" applyFont="1" applyFill="1" applyBorder="1" applyAlignment="1">
      <alignment shrinkToFit="1"/>
    </xf>
    <xf numFmtId="0" fontId="121" fillId="27" borderId="0" xfId="1495" applyFont="1" applyFill="1" applyBorder="1" applyAlignment="1">
      <alignment horizontal="left" vertical="center"/>
    </xf>
    <xf numFmtId="0" fontId="45" fillId="0" borderId="8" xfId="570" applyFont="1" applyFill="1" applyBorder="1" applyAlignment="1">
      <alignment horizontal="left" vertical="center"/>
    </xf>
    <xf numFmtId="168" fontId="46" fillId="0" borderId="16" xfId="1261" applyNumberFormat="1" applyFont="1" applyFill="1" applyBorder="1"/>
    <xf numFmtId="168" fontId="46" fillId="0" borderId="8" xfId="379" applyNumberFormat="1" applyFont="1" applyFill="1" applyBorder="1" applyAlignment="1">
      <alignment horizontal="center" wrapText="1"/>
    </xf>
    <xf numFmtId="0" fontId="46" fillId="0" borderId="8" xfId="0" applyFont="1" applyFill="1" applyBorder="1" applyAlignment="1">
      <alignment horizontal="center" wrapText="1"/>
    </xf>
    <xf numFmtId="168" fontId="46" fillId="0" borderId="8" xfId="0" applyNumberFormat="1" applyFont="1" applyFill="1" applyBorder="1" applyAlignment="1">
      <alignment horizontal="center" wrapText="1"/>
    </xf>
    <xf numFmtId="0" fontId="45" fillId="0" borderId="8" xfId="570" applyFont="1" applyFill="1" applyBorder="1"/>
    <xf numFmtId="168" fontId="46" fillId="0" borderId="8" xfId="1261" applyNumberFormat="1" applyFont="1" applyFill="1" applyBorder="1"/>
    <xf numFmtId="168" fontId="96" fillId="0" borderId="8" xfId="379" applyNumberFormat="1" applyFont="1" applyBorder="1" applyAlignment="1">
      <alignment horizontal="left" vertical="justify" wrapText="1"/>
    </xf>
    <xf numFmtId="0" fontId="46" fillId="0" borderId="0" xfId="0" quotePrefix="1" applyFont="1" applyFill="1" applyBorder="1" applyAlignment="1">
      <alignment vertical="top" wrapText="1"/>
    </xf>
    <xf numFmtId="0" fontId="84" fillId="0" borderId="0" xfId="0" quotePrefix="1" applyFont="1" applyFill="1" applyBorder="1" applyAlignment="1">
      <alignment vertical="top" wrapText="1"/>
    </xf>
    <xf numFmtId="168" fontId="46" fillId="0" borderId="11" xfId="1261" applyNumberFormat="1" applyFont="1" applyFill="1" applyBorder="1" applyAlignment="1">
      <alignment horizontal="left"/>
    </xf>
    <xf numFmtId="14" fontId="98" fillId="27" borderId="8" xfId="0" applyNumberFormat="1" applyFont="1" applyFill="1" applyBorder="1" applyAlignment="1">
      <alignment vertical="top"/>
    </xf>
    <xf numFmtId="43" fontId="49" fillId="0" borderId="0" xfId="379" applyNumberFormat="1" applyFont="1" applyFill="1" applyBorder="1" applyAlignment="1">
      <alignment horizontal="center"/>
    </xf>
    <xf numFmtId="3" fontId="46" fillId="0" borderId="26" xfId="0" applyNumberFormat="1" applyFont="1" applyFill="1" applyBorder="1"/>
    <xf numFmtId="3" fontId="46" fillId="0" borderId="28" xfId="0" applyNumberFormat="1" applyFont="1" applyFill="1" applyBorder="1"/>
    <xf numFmtId="4" fontId="46" fillId="0" borderId="28" xfId="0" applyNumberFormat="1" applyFont="1" applyFill="1" applyBorder="1"/>
    <xf numFmtId="4" fontId="46" fillId="0" borderId="35" xfId="0" applyNumberFormat="1" applyFont="1" applyFill="1" applyBorder="1"/>
    <xf numFmtId="168" fontId="45" fillId="0" borderId="50" xfId="379" applyNumberFormat="1" applyFont="1" applyFill="1" applyBorder="1" applyAlignment="1">
      <alignment horizontal="center" vertical="center" wrapText="1"/>
    </xf>
    <xf numFmtId="0" fontId="45" fillId="0" borderId="51" xfId="0" applyFont="1" applyFill="1" applyBorder="1" applyAlignment="1">
      <alignment horizontal="center" vertical="center" wrapText="1"/>
    </xf>
    <xf numFmtId="3" fontId="45" fillId="0" borderId="50" xfId="0" applyNumberFormat="1" applyFont="1" applyFill="1" applyBorder="1" applyAlignment="1">
      <alignment horizontal="center" vertical="center" wrapText="1"/>
    </xf>
    <xf numFmtId="4" fontId="45" fillId="0" borderId="50" xfId="0" applyNumberFormat="1" applyFont="1" applyFill="1" applyBorder="1" applyAlignment="1">
      <alignment horizontal="center" vertical="center" wrapText="1"/>
    </xf>
    <xf numFmtId="3" fontId="45" fillId="0" borderId="50" xfId="379" applyNumberFormat="1" applyFont="1" applyFill="1" applyBorder="1" applyAlignment="1">
      <alignment horizontal="center" vertical="center" wrapText="1"/>
    </xf>
    <xf numFmtId="3" fontId="45" fillId="0" borderId="51" xfId="0" applyNumberFormat="1" applyFont="1" applyFill="1" applyBorder="1" applyAlignment="1">
      <alignment horizontal="center" vertical="center" wrapText="1"/>
    </xf>
    <xf numFmtId="3" fontId="45" fillId="0" borderId="50" xfId="0" applyNumberFormat="1" applyFont="1" applyFill="1" applyBorder="1"/>
    <xf numFmtId="3" fontId="45" fillId="0" borderId="51" xfId="0" applyNumberFormat="1" applyFont="1" applyFill="1" applyBorder="1"/>
    <xf numFmtId="9" fontId="45" fillId="0" borderId="50" xfId="419" applyFont="1" applyFill="1" applyBorder="1"/>
    <xf numFmtId="9" fontId="45" fillId="0" borderId="51" xfId="419" applyFont="1" applyFill="1" applyBorder="1"/>
    <xf numFmtId="0" fontId="83" fillId="0" borderId="32" xfId="0" applyFont="1" applyFill="1" applyBorder="1" applyAlignment="1">
      <alignment horizontal="left"/>
    </xf>
    <xf numFmtId="168" fontId="83" fillId="0" borderId="58" xfId="379" applyNumberFormat="1" applyFont="1" applyFill="1" applyBorder="1"/>
    <xf numFmtId="9" fontId="83" fillId="0" borderId="55" xfId="419" applyFont="1" applyFill="1" applyBorder="1" applyAlignment="1"/>
    <xf numFmtId="0" fontId="83" fillId="0" borderId="55" xfId="379" applyNumberFormat="1" applyFont="1" applyFill="1" applyBorder="1"/>
    <xf numFmtId="3" fontId="83" fillId="0" borderId="50" xfId="0" applyNumberFormat="1" applyFont="1" applyFill="1" applyBorder="1"/>
    <xf numFmtId="3" fontId="83" fillId="0" borderId="51" xfId="0" applyNumberFormat="1" applyFont="1" applyFill="1" applyBorder="1"/>
    <xf numFmtId="9" fontId="46" fillId="0" borderId="50" xfId="419" applyFont="1" applyFill="1" applyBorder="1"/>
    <xf numFmtId="9" fontId="46" fillId="0" borderId="51" xfId="419" applyFont="1" applyFill="1" applyBorder="1"/>
    <xf numFmtId="0" fontId="46" fillId="0" borderId="18" xfId="0" quotePrefix="1" applyFont="1" applyFill="1" applyBorder="1"/>
    <xf numFmtId="43" fontId="46" fillId="0" borderId="58" xfId="379" applyFont="1" applyFill="1" applyBorder="1"/>
    <xf numFmtId="3" fontId="46" fillId="0" borderId="58" xfId="379" applyNumberFormat="1" applyFont="1" applyFill="1" applyBorder="1"/>
    <xf numFmtId="9" fontId="46" fillId="0" borderId="11" xfId="419" applyFont="1" applyFill="1" applyBorder="1"/>
    <xf numFmtId="3" fontId="46" fillId="0" borderId="50" xfId="0" applyNumberFormat="1" applyFont="1" applyFill="1" applyBorder="1"/>
    <xf numFmtId="3" fontId="46" fillId="0" borderId="51" xfId="0" applyNumberFormat="1" applyFont="1" applyFill="1" applyBorder="1"/>
    <xf numFmtId="43" fontId="46" fillId="0" borderId="50" xfId="379" applyFont="1" applyFill="1" applyBorder="1"/>
    <xf numFmtId="43" fontId="46" fillId="0" borderId="51" xfId="379" applyFont="1" applyFill="1" applyBorder="1"/>
    <xf numFmtId="0" fontId="84" fillId="0" borderId="18" xfId="0" applyFont="1" applyFill="1" applyBorder="1" applyAlignment="1">
      <alignment horizontal="left"/>
    </xf>
    <xf numFmtId="168" fontId="84" fillId="0" borderId="58" xfId="379" applyNumberFormat="1" applyFont="1" applyFill="1" applyBorder="1"/>
    <xf numFmtId="3" fontId="84" fillId="0" borderId="60" xfId="379" applyNumberFormat="1" applyFont="1" applyFill="1" applyBorder="1"/>
    <xf numFmtId="3" fontId="84" fillId="0" borderId="51" xfId="0" applyNumberFormat="1" applyFont="1" applyFill="1" applyBorder="1"/>
    <xf numFmtId="43" fontId="84" fillId="0" borderId="50" xfId="379" applyFont="1" applyFill="1" applyBorder="1"/>
    <xf numFmtId="43" fontId="84" fillId="0" borderId="51" xfId="379" applyFont="1" applyFill="1" applyBorder="1"/>
    <xf numFmtId="169" fontId="46" fillId="0" borderId="18" xfId="379" quotePrefix="1" applyNumberFormat="1" applyFont="1" applyFill="1" applyBorder="1"/>
    <xf numFmtId="43" fontId="46" fillId="0" borderId="60" xfId="379" applyFont="1" applyFill="1" applyBorder="1"/>
    <xf numFmtId="3" fontId="46" fillId="0" borderId="60" xfId="379" applyNumberFormat="1" applyFont="1" applyFill="1" applyBorder="1"/>
    <xf numFmtId="10" fontId="46" fillId="0" borderId="56" xfId="419" applyNumberFormat="1" applyFont="1" applyFill="1" applyBorder="1" applyAlignment="1">
      <alignment horizontal="right"/>
    </xf>
    <xf numFmtId="3" fontId="46" fillId="0" borderId="50" xfId="379" applyNumberFormat="1" applyFont="1" applyFill="1" applyBorder="1"/>
    <xf numFmtId="3" fontId="46" fillId="0" borderId="51" xfId="379" applyNumberFormat="1" applyFont="1" applyFill="1" applyBorder="1"/>
    <xf numFmtId="168" fontId="46" fillId="0" borderId="60" xfId="379" applyNumberFormat="1" applyFont="1" applyFill="1" applyBorder="1"/>
    <xf numFmtId="9" fontId="46" fillId="0" borderId="60" xfId="419" applyFont="1" applyFill="1" applyBorder="1" applyAlignment="1">
      <alignment horizontal="center"/>
    </xf>
    <xf numFmtId="43" fontId="84" fillId="0" borderId="51" xfId="419" applyNumberFormat="1" applyFont="1" applyFill="1" applyBorder="1"/>
    <xf numFmtId="0" fontId="46" fillId="0" borderId="18" xfId="0" applyFont="1" applyFill="1" applyBorder="1"/>
    <xf numFmtId="3" fontId="83" fillId="0" borderId="58" xfId="379" applyNumberFormat="1" applyFont="1" applyFill="1" applyBorder="1"/>
    <xf numFmtId="9" fontId="46" fillId="0" borderId="50" xfId="419" applyNumberFormat="1" applyFont="1" applyFill="1" applyBorder="1"/>
    <xf numFmtId="9" fontId="46" fillId="0" borderId="51" xfId="419" applyNumberFormat="1" applyFont="1" applyFill="1" applyBorder="1"/>
    <xf numFmtId="168" fontId="45" fillId="0" borderId="60" xfId="379" applyNumberFormat="1" applyFont="1" applyFill="1" applyBorder="1"/>
    <xf numFmtId="3" fontId="83" fillId="0" borderId="60" xfId="379" applyNumberFormat="1" applyFont="1" applyFill="1" applyBorder="1" applyAlignment="1">
      <alignment shrinkToFit="1"/>
    </xf>
    <xf numFmtId="9" fontId="84" fillId="0" borderId="11" xfId="419" applyFont="1" applyFill="1" applyBorder="1"/>
    <xf numFmtId="171" fontId="45" fillId="0" borderId="55" xfId="379" applyNumberFormat="1" applyFont="1" applyFill="1" applyBorder="1"/>
    <xf numFmtId="43" fontId="46" fillId="0" borderId="60" xfId="379" applyFont="1" applyFill="1" applyBorder="1" applyAlignment="1">
      <alignment horizontal="center"/>
    </xf>
    <xf numFmtId="10" fontId="46" fillId="0" borderId="55" xfId="419" applyNumberFormat="1" applyFont="1" applyFill="1" applyBorder="1"/>
    <xf numFmtId="43" fontId="84" fillId="0" borderId="50" xfId="419" applyNumberFormat="1" applyFont="1" applyFill="1" applyBorder="1"/>
    <xf numFmtId="0" fontId="84" fillId="0" borderId="61" xfId="0" quotePrefix="1" applyFont="1" applyFill="1" applyBorder="1"/>
    <xf numFmtId="207" fontId="46" fillId="0" borderId="56" xfId="419" applyNumberFormat="1" applyFont="1" applyFill="1" applyBorder="1" applyAlignment="1">
      <alignment horizontal="right"/>
    </xf>
    <xf numFmtId="169" fontId="46" fillId="0" borderId="11" xfId="379" applyNumberFormat="1" applyFont="1" applyFill="1" applyBorder="1"/>
    <xf numFmtId="10" fontId="84" fillId="0" borderId="55" xfId="419" applyNumberFormat="1" applyFont="1" applyFill="1" applyBorder="1"/>
    <xf numFmtId="3" fontId="84" fillId="0" borderId="50" xfId="0" applyNumberFormat="1" applyFont="1" applyFill="1" applyBorder="1"/>
    <xf numFmtId="168" fontId="84" fillId="0" borderId="60" xfId="379" applyNumberFormat="1" applyFont="1" applyFill="1" applyBorder="1"/>
    <xf numFmtId="10" fontId="84" fillId="0" borderId="56" xfId="419" applyNumberFormat="1" applyFont="1" applyFill="1" applyBorder="1" applyAlignment="1">
      <alignment horizontal="center"/>
    </xf>
    <xf numFmtId="0" fontId="46" fillId="0" borderId="61" xfId="0" quotePrefix="1" applyFont="1" applyFill="1" applyBorder="1"/>
    <xf numFmtId="0" fontId="46" fillId="0" borderId="32" xfId="0" quotePrefix="1" applyFont="1" applyFill="1" applyBorder="1"/>
    <xf numFmtId="9" fontId="45" fillId="0" borderId="56" xfId="419" applyFont="1" applyFill="1" applyBorder="1" applyAlignment="1">
      <alignment horizontal="right"/>
    </xf>
    <xf numFmtId="43" fontId="45" fillId="0" borderId="60" xfId="379" applyNumberFormat="1" applyFont="1" applyFill="1" applyBorder="1" applyAlignment="1">
      <alignment shrinkToFit="1"/>
    </xf>
    <xf numFmtId="43" fontId="45" fillId="0" borderId="11" xfId="379" applyNumberFormat="1" applyFont="1" applyFill="1" applyBorder="1" applyAlignment="1">
      <alignment shrinkToFit="1"/>
    </xf>
    <xf numFmtId="168" fontId="45" fillId="0" borderId="60" xfId="379" applyNumberFormat="1" applyFont="1" applyFill="1" applyBorder="1" applyAlignment="1">
      <alignment shrinkToFit="1"/>
    </xf>
    <xf numFmtId="3" fontId="45" fillId="0" borderId="60" xfId="379" applyNumberFormat="1" applyFont="1" applyFill="1" applyBorder="1" applyAlignment="1">
      <alignment shrinkToFit="1"/>
    </xf>
    <xf numFmtId="9" fontId="84" fillId="0" borderId="56" xfId="419" applyFont="1" applyFill="1" applyBorder="1" applyAlignment="1">
      <alignment horizontal="right"/>
    </xf>
    <xf numFmtId="171" fontId="46" fillId="0" borderId="56" xfId="379" applyNumberFormat="1" applyFont="1" applyFill="1" applyBorder="1"/>
    <xf numFmtId="0" fontId="45" fillId="0" borderId="18" xfId="0" applyFont="1" applyFill="1" applyBorder="1"/>
    <xf numFmtId="207" fontId="46" fillId="0" borderId="59" xfId="419" applyNumberFormat="1" applyFont="1" applyFill="1" applyBorder="1"/>
    <xf numFmtId="0" fontId="46" fillId="0" borderId="56" xfId="419" applyNumberFormat="1" applyFont="1" applyFill="1" applyBorder="1" applyAlignment="1"/>
    <xf numFmtId="43" fontId="49" fillId="0" borderId="60" xfId="379" applyFont="1" applyFill="1" applyBorder="1"/>
    <xf numFmtId="0" fontId="45" fillId="0" borderId="62" xfId="0" applyFont="1" applyFill="1" applyBorder="1"/>
    <xf numFmtId="4" fontId="46" fillId="0" borderId="50" xfId="0" applyNumberFormat="1" applyFont="1" applyFill="1" applyBorder="1" applyAlignment="1">
      <alignment horizontal="left" wrapText="1"/>
    </xf>
    <xf numFmtId="0" fontId="45" fillId="0" borderId="14" xfId="0" applyFont="1" applyFill="1" applyBorder="1"/>
    <xf numFmtId="168" fontId="45" fillId="0" borderId="64" xfId="379" applyNumberFormat="1" applyFont="1" applyFill="1" applyBorder="1"/>
    <xf numFmtId="168" fontId="45" fillId="0" borderId="65" xfId="379" applyNumberFormat="1" applyFont="1" applyFill="1" applyBorder="1"/>
    <xf numFmtId="9" fontId="45" fillId="0" borderId="66" xfId="419" applyNumberFormat="1" applyFont="1" applyFill="1" applyBorder="1"/>
    <xf numFmtId="3" fontId="45" fillId="0" borderId="64" xfId="379" applyNumberFormat="1" applyFont="1" applyFill="1" applyBorder="1"/>
    <xf numFmtId="3" fontId="45" fillId="0" borderId="64" xfId="0" applyNumberFormat="1" applyFont="1" applyFill="1" applyBorder="1"/>
    <xf numFmtId="3" fontId="45" fillId="0" borderId="65" xfId="0" applyNumberFormat="1" applyFont="1" applyFill="1" applyBorder="1"/>
    <xf numFmtId="3" fontId="45" fillId="0" borderId="66" xfId="0" applyNumberFormat="1" applyFont="1" applyFill="1" applyBorder="1"/>
    <xf numFmtId="4" fontId="84" fillId="0" borderId="64" xfId="0" applyNumberFormat="1" applyFont="1" applyFill="1" applyBorder="1" applyAlignment="1">
      <alignment horizontal="left" wrapText="1"/>
    </xf>
    <xf numFmtId="4" fontId="84" fillId="0" borderId="65" xfId="0" applyNumberFormat="1" applyFont="1" applyFill="1" applyBorder="1" applyAlignment="1">
      <alignment horizontal="left" wrapText="1"/>
    </xf>
    <xf numFmtId="43" fontId="84" fillId="0" borderId="66" xfId="419" applyNumberFormat="1" applyFont="1" applyFill="1" applyBorder="1"/>
    <xf numFmtId="3" fontId="46" fillId="0" borderId="0" xfId="419" applyNumberFormat="1" applyFont="1" applyFill="1" applyBorder="1" applyAlignment="1"/>
    <xf numFmtId="3" fontId="46" fillId="0" borderId="0" xfId="0" applyNumberFormat="1" applyFont="1" applyFill="1" applyBorder="1" applyAlignment="1"/>
    <xf numFmtId="43" fontId="46" fillId="0" borderId="0" xfId="379" applyFont="1" applyFill="1"/>
    <xf numFmtId="43" fontId="46" fillId="0" borderId="0" xfId="379" applyFont="1" applyFill="1" applyBorder="1" applyAlignment="1">
      <alignment vertical="center"/>
    </xf>
    <xf numFmtId="43" fontId="46" fillId="0" borderId="0" xfId="379" applyFont="1" applyFill="1" applyAlignment="1">
      <alignment vertical="center"/>
    </xf>
    <xf numFmtId="43" fontId="46" fillId="0" borderId="0" xfId="379" applyFont="1" applyFill="1" applyBorder="1" applyAlignment="1">
      <alignment horizontal="left" wrapText="1"/>
    </xf>
    <xf numFmtId="3" fontId="47" fillId="0" borderId="0" xfId="0" applyNumberFormat="1" applyFont="1" applyFill="1" applyBorder="1"/>
    <xf numFmtId="43" fontId="84" fillId="0" borderId="0" xfId="419" applyNumberFormat="1" applyFont="1" applyFill="1" applyBorder="1"/>
    <xf numFmtId="43" fontId="83" fillId="0" borderId="11" xfId="0" applyNumberFormat="1" applyFont="1" applyFill="1" applyBorder="1" applyAlignment="1">
      <alignment horizontal="center"/>
    </xf>
    <xf numFmtId="0" fontId="46" fillId="0" borderId="17" xfId="0" quotePrefix="1" applyFont="1" applyFill="1" applyBorder="1"/>
    <xf numFmtId="3" fontId="97" fillId="0" borderId="0" xfId="0" applyNumberFormat="1" applyFont="1" applyFill="1"/>
    <xf numFmtId="3" fontId="97" fillId="0" borderId="0" xfId="0" applyNumberFormat="1" applyFont="1" applyFill="1" applyBorder="1"/>
    <xf numFmtId="171" fontId="46" fillId="0" borderId="11" xfId="379" applyNumberFormat="1" applyFont="1" applyFill="1" applyBorder="1" applyAlignment="1">
      <alignment horizontal="center"/>
    </xf>
    <xf numFmtId="171" fontId="45" fillId="0" borderId="27" xfId="379" applyNumberFormat="1" applyFont="1" applyFill="1" applyBorder="1" applyAlignment="1">
      <alignment horizontal="center"/>
    </xf>
    <xf numFmtId="0" fontId="45" fillId="0" borderId="27" xfId="0" applyFont="1" applyFill="1" applyBorder="1"/>
    <xf numFmtId="43" fontId="45" fillId="0" borderId="23" xfId="379" applyFont="1" applyFill="1" applyBorder="1" applyAlignment="1">
      <alignment horizontal="center"/>
    </xf>
    <xf numFmtId="3" fontId="45" fillId="0" borderId="0" xfId="0" applyNumberFormat="1" applyFont="1" applyFill="1" applyBorder="1" applyAlignment="1">
      <alignment vertical="center" wrapText="1"/>
    </xf>
    <xf numFmtId="3" fontId="45" fillId="0" borderId="0" xfId="0" applyNumberFormat="1" applyFont="1" applyFill="1" applyBorder="1" applyAlignment="1">
      <alignment horizontal="center" vertical="center" wrapText="1"/>
    </xf>
    <xf numFmtId="43" fontId="45" fillId="0" borderId="8" xfId="379" applyFont="1" applyFill="1" applyBorder="1" applyAlignment="1">
      <alignment horizontal="center" vertical="center"/>
    </xf>
    <xf numFmtId="3" fontId="46" fillId="0" borderId="0" xfId="379" applyNumberFormat="1" applyFont="1" applyFill="1" applyBorder="1" applyAlignment="1">
      <alignment vertical="center"/>
    </xf>
    <xf numFmtId="3" fontId="46" fillId="0" borderId="0" xfId="0" applyNumberFormat="1" applyFont="1" applyFill="1" applyBorder="1" applyAlignment="1">
      <alignment vertical="center"/>
    </xf>
    <xf numFmtId="4" fontId="45" fillId="0" borderId="8" xfId="0" applyNumberFormat="1" applyFont="1" applyFill="1" applyBorder="1" applyAlignment="1">
      <alignment horizontal="right" vertical="center"/>
    </xf>
    <xf numFmtId="43" fontId="46" fillId="0" borderId="8" xfId="379" applyFont="1" applyFill="1" applyBorder="1" applyAlignment="1">
      <alignment horizontal="right" vertical="center"/>
    </xf>
    <xf numFmtId="43" fontId="45" fillId="0" borderId="8" xfId="0" applyNumberFormat="1" applyFont="1" applyFill="1" applyBorder="1" applyAlignment="1">
      <alignment horizontal="left" vertical="center"/>
    </xf>
    <xf numFmtId="43" fontId="46" fillId="0" borderId="8" xfId="379" applyFont="1" applyFill="1" applyBorder="1" applyAlignment="1">
      <alignment horizontal="left" vertical="center"/>
    </xf>
    <xf numFmtId="166" fontId="46" fillId="0" borderId="8" xfId="0" applyNumberFormat="1" applyFont="1" applyFill="1" applyBorder="1" applyAlignment="1">
      <alignment vertical="center"/>
    </xf>
    <xf numFmtId="43" fontId="45" fillId="0" borderId="8" xfId="0" applyNumberFormat="1" applyFont="1" applyFill="1" applyBorder="1" applyAlignment="1">
      <alignment vertical="center"/>
    </xf>
    <xf numFmtId="0" fontId="46" fillId="0" borderId="8" xfId="0" applyFont="1" applyFill="1" applyBorder="1" applyAlignment="1">
      <alignment horizontal="center"/>
    </xf>
    <xf numFmtId="0" fontId="46" fillId="0" borderId="14" xfId="0" applyFont="1" applyFill="1" applyBorder="1" applyAlignment="1">
      <alignment horizontal="right" vertical="center"/>
    </xf>
    <xf numFmtId="0" fontId="45" fillId="0" borderId="8" xfId="0" applyFont="1" applyFill="1" applyBorder="1" applyAlignment="1">
      <alignment horizontal="right" vertical="center"/>
    </xf>
    <xf numFmtId="3" fontId="45" fillId="0" borderId="0" xfId="0" applyNumberFormat="1" applyFont="1" applyFill="1" applyAlignment="1">
      <alignment horizontal="left"/>
    </xf>
    <xf numFmtId="3" fontId="46" fillId="0" borderId="0" xfId="0" applyNumberFormat="1" applyFont="1" applyFill="1" applyAlignment="1"/>
    <xf numFmtId="3" fontId="46" fillId="0" borderId="0" xfId="379" applyNumberFormat="1" applyFont="1" applyFill="1" applyBorder="1" applyAlignment="1">
      <alignment horizontal="center"/>
    </xf>
    <xf numFmtId="0" fontId="49" fillId="27" borderId="0" xfId="0" applyFont="1" applyFill="1" applyBorder="1" applyAlignment="1">
      <alignment horizontal="center"/>
    </xf>
    <xf numFmtId="3" fontId="45" fillId="0" borderId="0" xfId="0" applyNumberFormat="1" applyFont="1" applyFill="1" applyBorder="1" applyAlignment="1">
      <alignment wrapText="1"/>
    </xf>
    <xf numFmtId="213" fontId="45" fillId="0" borderId="8" xfId="0" applyNumberFormat="1" applyFont="1" applyFill="1" applyBorder="1" applyAlignment="1">
      <alignment vertical="top" wrapText="1"/>
    </xf>
    <xf numFmtId="49" fontId="46" fillId="0" borderId="14" xfId="0" applyNumberFormat="1" applyFont="1" applyFill="1" applyBorder="1" applyAlignment="1">
      <alignment vertical="top" wrapText="1"/>
    </xf>
    <xf numFmtId="49" fontId="46" fillId="0" borderId="20" xfId="0" applyNumberFormat="1" applyFont="1" applyFill="1" applyBorder="1" applyAlignment="1">
      <alignment vertical="top" wrapText="1"/>
    </xf>
    <xf numFmtId="3" fontId="46" fillId="0" borderId="0" xfId="0" applyNumberFormat="1" applyFont="1" applyFill="1" applyBorder="1" applyAlignment="1">
      <alignment horizontal="center" vertical="top"/>
    </xf>
    <xf numFmtId="0" fontId="88" fillId="0" borderId="0" xfId="0" applyFont="1" applyFill="1" applyBorder="1" applyAlignment="1"/>
    <xf numFmtId="3" fontId="48" fillId="0" borderId="0" xfId="0" applyNumberFormat="1" applyFont="1" applyFill="1" applyBorder="1" applyAlignment="1">
      <alignment horizontal="center"/>
    </xf>
    <xf numFmtId="3" fontId="49" fillId="0" borderId="0" xfId="0" quotePrefix="1" applyNumberFormat="1" applyFont="1" applyFill="1" applyBorder="1" applyAlignment="1">
      <alignment horizontal="center" vertical="top"/>
    </xf>
    <xf numFmtId="3" fontId="45" fillId="0" borderId="0" xfId="0" applyNumberFormat="1" applyFont="1" applyFill="1" applyAlignment="1">
      <alignment horizontal="center"/>
    </xf>
    <xf numFmtId="168" fontId="46" fillId="0" borderId="0" xfId="0" applyNumberFormat="1" applyFont="1" applyFill="1" applyBorder="1"/>
    <xf numFmtId="43" fontId="46" fillId="0" borderId="0" xfId="0" applyNumberFormat="1" applyFont="1" applyFill="1" applyBorder="1"/>
    <xf numFmtId="3" fontId="45" fillId="0" borderId="47" xfId="0" applyNumberFormat="1" applyFont="1" applyFill="1" applyBorder="1" applyAlignment="1">
      <alignment horizontal="center"/>
    </xf>
    <xf numFmtId="3" fontId="45" fillId="0" borderId="48" xfId="0" applyNumberFormat="1" applyFont="1" applyFill="1" applyBorder="1" applyAlignment="1">
      <alignment horizontal="center"/>
    </xf>
    <xf numFmtId="3" fontId="45" fillId="0" borderId="49" xfId="0" applyNumberFormat="1" applyFont="1" applyFill="1" applyBorder="1" applyAlignment="1">
      <alignment horizontal="center"/>
    </xf>
    <xf numFmtId="0" fontId="45" fillId="0" borderId="44" xfId="0" applyFont="1" applyFill="1" applyBorder="1" applyAlignment="1"/>
    <xf numFmtId="4" fontId="46" fillId="0" borderId="45" xfId="0" applyNumberFormat="1" applyFont="1" applyFill="1" applyBorder="1"/>
    <xf numFmtId="0" fontId="45" fillId="0" borderId="46" xfId="0" applyFont="1" applyFill="1" applyBorder="1" applyAlignment="1"/>
    <xf numFmtId="4" fontId="45" fillId="0" borderId="52" xfId="0" applyNumberFormat="1" applyFont="1" applyFill="1" applyBorder="1" applyAlignment="1">
      <alignment horizontal="center" vertical="center" wrapText="1"/>
    </xf>
    <xf numFmtId="4" fontId="45" fillId="0" borderId="4" xfId="0" applyNumberFormat="1" applyFont="1" applyFill="1" applyBorder="1" applyAlignment="1">
      <alignment horizontal="center" vertical="center" wrapText="1"/>
    </xf>
    <xf numFmtId="4" fontId="45" fillId="0" borderId="53" xfId="0" applyNumberFormat="1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horizontal="left"/>
    </xf>
    <xf numFmtId="168" fontId="45" fillId="0" borderId="54" xfId="379" applyNumberFormat="1" applyFont="1" applyFill="1" applyBorder="1"/>
    <xf numFmtId="9" fontId="45" fillId="0" borderId="55" xfId="419" applyFont="1" applyFill="1" applyBorder="1" applyAlignment="1"/>
    <xf numFmtId="10" fontId="45" fillId="0" borderId="57" xfId="419" applyNumberFormat="1" applyFont="1" applyFill="1" applyBorder="1"/>
    <xf numFmtId="0" fontId="45" fillId="0" borderId="18" xfId="0" applyFont="1" applyFill="1" applyBorder="1" applyAlignment="1">
      <alignment horizontal="left"/>
    </xf>
    <xf numFmtId="207" fontId="46" fillId="0" borderId="56" xfId="379" applyNumberFormat="1" applyFont="1" applyFill="1" applyBorder="1"/>
    <xf numFmtId="43" fontId="45" fillId="0" borderId="11" xfId="0" applyNumberFormat="1" applyFont="1" applyFill="1" applyBorder="1"/>
    <xf numFmtId="1" fontId="49" fillId="0" borderId="0" xfId="0" applyNumberFormat="1" applyFont="1" applyFill="1"/>
    <xf numFmtId="9" fontId="49" fillId="0" borderId="0" xfId="0" applyNumberFormat="1" applyFont="1" applyFill="1"/>
    <xf numFmtId="1" fontId="49" fillId="0" borderId="0" xfId="0" applyNumberFormat="1" applyFont="1" applyFill="1" applyAlignment="1">
      <alignment horizontal="center"/>
    </xf>
    <xf numFmtId="0" fontId="49" fillId="0" borderId="0" xfId="0" applyFont="1" applyFill="1" applyBorder="1"/>
    <xf numFmtId="1" fontId="49" fillId="0" borderId="0" xfId="0" applyNumberFormat="1" applyFont="1" applyFill="1" applyBorder="1"/>
    <xf numFmtId="0" fontId="49" fillId="0" borderId="0" xfId="0" applyFont="1" applyFill="1" applyBorder="1" applyAlignment="1">
      <alignment horizontal="center"/>
    </xf>
    <xf numFmtId="4" fontId="49" fillId="0" borderId="0" xfId="0" applyNumberFormat="1" applyFont="1" applyFill="1" applyBorder="1"/>
    <xf numFmtId="9" fontId="49" fillId="0" borderId="0" xfId="0" applyNumberFormat="1" applyFont="1" applyFill="1" applyBorder="1"/>
    <xf numFmtId="1" fontId="49" fillId="0" borderId="0" xfId="0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horizontal="center" vertical="center" wrapText="1"/>
    </xf>
    <xf numFmtId="4" fontId="46" fillId="0" borderId="0" xfId="0" applyNumberFormat="1" applyFont="1" applyFill="1" applyAlignment="1">
      <alignment horizontal="center" shrinkToFit="1"/>
    </xf>
    <xf numFmtId="3" fontId="46" fillId="0" borderId="0" xfId="0" applyNumberFormat="1" applyFont="1" applyFill="1" applyAlignment="1">
      <alignment horizontal="center" shrinkToFit="1"/>
    </xf>
    <xf numFmtId="4" fontId="45" fillId="0" borderId="0" xfId="0" applyNumberFormat="1" applyFont="1" applyFill="1" applyAlignment="1">
      <alignment horizontal="center" shrinkToFit="1"/>
    </xf>
    <xf numFmtId="3" fontId="45" fillId="0" borderId="54" xfId="379" applyNumberFormat="1" applyFont="1" applyFill="1" applyBorder="1"/>
    <xf numFmtId="168" fontId="45" fillId="0" borderId="29" xfId="379" applyNumberFormat="1" applyFont="1" applyFill="1" applyBorder="1"/>
    <xf numFmtId="3" fontId="45" fillId="0" borderId="19" xfId="379" applyNumberFormat="1" applyFont="1" applyFill="1" applyBorder="1"/>
    <xf numFmtId="10" fontId="45" fillId="0" borderId="56" xfId="419" applyNumberFormat="1" applyFont="1" applyFill="1" applyBorder="1" applyAlignment="1">
      <alignment shrinkToFit="1"/>
    </xf>
    <xf numFmtId="43" fontId="45" fillId="0" borderId="54" xfId="379" applyFont="1" applyFill="1" applyBorder="1"/>
    <xf numFmtId="3" fontId="84" fillId="0" borderId="58" xfId="379" applyNumberFormat="1" applyFont="1" applyFill="1" applyBorder="1"/>
    <xf numFmtId="168" fontId="84" fillId="0" borderId="32" xfId="379" applyNumberFormat="1" applyFont="1" applyFill="1" applyBorder="1"/>
    <xf numFmtId="3" fontId="84" fillId="0" borderId="25" xfId="379" applyNumberFormat="1" applyFont="1" applyFill="1" applyBorder="1"/>
    <xf numFmtId="0" fontId="83" fillId="0" borderId="56" xfId="379" applyNumberFormat="1" applyFont="1" applyFill="1" applyBorder="1" applyAlignment="1">
      <alignment shrinkToFit="1"/>
    </xf>
    <xf numFmtId="43" fontId="123" fillId="0" borderId="58" xfId="379" applyFont="1" applyFill="1" applyBorder="1"/>
    <xf numFmtId="168" fontId="123" fillId="0" borderId="25" xfId="379" applyNumberFormat="1" applyFont="1" applyFill="1" applyBorder="1"/>
    <xf numFmtId="4" fontId="83" fillId="0" borderId="0" xfId="0" applyNumberFormat="1" applyFont="1" applyFill="1" applyAlignment="1">
      <alignment horizontal="center" shrinkToFit="1"/>
    </xf>
    <xf numFmtId="171" fontId="46" fillId="0" borderId="55" xfId="379" applyNumberFormat="1" applyFont="1" applyFill="1" applyBorder="1"/>
    <xf numFmtId="43" fontId="83" fillId="0" borderId="51" xfId="379" applyFont="1" applyFill="1" applyBorder="1"/>
    <xf numFmtId="43" fontId="45" fillId="0" borderId="60" xfId="379" applyFont="1" applyFill="1" applyBorder="1" applyAlignment="1">
      <alignment shrinkToFit="1"/>
    </xf>
    <xf numFmtId="43" fontId="45" fillId="0" borderId="51" xfId="379" applyFont="1" applyFill="1" applyBorder="1"/>
    <xf numFmtId="43" fontId="83" fillId="0" borderId="60" xfId="379" applyFont="1" applyFill="1" applyBorder="1" applyAlignment="1">
      <alignment shrinkToFit="1"/>
    </xf>
    <xf numFmtId="43" fontId="83" fillId="0" borderId="11" xfId="379" applyFont="1" applyFill="1" applyBorder="1" applyAlignment="1">
      <alignment shrinkToFit="1"/>
    </xf>
    <xf numFmtId="170" fontId="46" fillId="0" borderId="11" xfId="379" applyNumberFormat="1" applyFont="1" applyFill="1" applyBorder="1" applyAlignment="1">
      <alignment horizontal="center"/>
    </xf>
    <xf numFmtId="9" fontId="46" fillId="0" borderId="25" xfId="419" applyNumberFormat="1" applyFont="1" applyFill="1" applyBorder="1"/>
    <xf numFmtId="0" fontId="46" fillId="0" borderId="56" xfId="419" applyNumberFormat="1" applyFont="1" applyFill="1" applyBorder="1" applyAlignment="1">
      <alignment horizontal="right"/>
    </xf>
    <xf numFmtId="10" fontId="46" fillId="0" borderId="56" xfId="419" applyNumberFormat="1" applyFont="1" applyFill="1" applyBorder="1" applyAlignment="1">
      <alignment horizontal="center"/>
    </xf>
    <xf numFmtId="0" fontId="45" fillId="0" borderId="56" xfId="379" applyNumberFormat="1" applyFont="1" applyFill="1" applyBorder="1" applyAlignment="1">
      <alignment shrinkToFit="1"/>
    </xf>
    <xf numFmtId="168" fontId="45" fillId="0" borderId="25" xfId="379" applyNumberFormat="1" applyFont="1" applyFill="1" applyBorder="1" applyAlignment="1">
      <alignment shrinkToFit="1"/>
    </xf>
    <xf numFmtId="0" fontId="46" fillId="0" borderId="56" xfId="379" applyNumberFormat="1" applyFont="1" applyFill="1" applyBorder="1" applyAlignment="1">
      <alignment shrinkToFit="1"/>
    </xf>
    <xf numFmtId="3" fontId="45" fillId="0" borderId="60" xfId="379" applyNumberFormat="1" applyFont="1" applyFill="1" applyBorder="1"/>
    <xf numFmtId="43" fontId="45" fillId="0" borderId="60" xfId="379" applyFont="1" applyFill="1" applyBorder="1"/>
    <xf numFmtId="43" fontId="45" fillId="0" borderId="11" xfId="379" applyFont="1" applyFill="1" applyBorder="1"/>
    <xf numFmtId="43" fontId="45" fillId="0" borderId="22" xfId="379" applyFont="1" applyFill="1" applyBorder="1"/>
    <xf numFmtId="0" fontId="46" fillId="0" borderId="59" xfId="379" applyNumberFormat="1" applyFont="1" applyFill="1" applyBorder="1" applyAlignment="1">
      <alignment shrinkToFit="1"/>
    </xf>
    <xf numFmtId="43" fontId="123" fillId="0" borderId="60" xfId="379" applyFont="1" applyFill="1" applyBorder="1"/>
    <xf numFmtId="43" fontId="98" fillId="0" borderId="11" xfId="379" applyFont="1" applyFill="1" applyBorder="1"/>
    <xf numFmtId="43" fontId="123" fillId="0" borderId="11" xfId="379" applyFont="1" applyFill="1" applyBorder="1"/>
    <xf numFmtId="168" fontId="46" fillId="0" borderId="59" xfId="379" applyNumberFormat="1" applyFont="1" applyFill="1" applyBorder="1" applyAlignment="1">
      <alignment shrinkToFit="1"/>
    </xf>
    <xf numFmtId="43" fontId="46" fillId="0" borderId="56" xfId="379" applyFont="1" applyFill="1" applyBorder="1"/>
    <xf numFmtId="0" fontId="46" fillId="0" borderId="63" xfId="0" applyFont="1" applyFill="1" applyBorder="1"/>
    <xf numFmtId="0" fontId="46" fillId="0" borderId="62" xfId="0" applyFont="1" applyFill="1" applyBorder="1"/>
    <xf numFmtId="0" fontId="45" fillId="0" borderId="66" xfId="379" applyNumberFormat="1" applyFont="1" applyFill="1" applyBorder="1"/>
    <xf numFmtId="43" fontId="45" fillId="0" borderId="64" xfId="379" applyFont="1" applyFill="1" applyBorder="1"/>
    <xf numFmtId="43" fontId="45" fillId="0" borderId="65" xfId="379" applyFont="1" applyFill="1" applyBorder="1"/>
    <xf numFmtId="9" fontId="45" fillId="0" borderId="66" xfId="419" applyFont="1" applyFill="1" applyBorder="1"/>
    <xf numFmtId="43" fontId="84" fillId="0" borderId="11" xfId="0" applyNumberFormat="1" applyFont="1" applyFill="1" applyBorder="1"/>
    <xf numFmtId="0" fontId="83" fillId="0" borderId="11" xfId="0" applyFont="1" applyFill="1" applyBorder="1"/>
    <xf numFmtId="43" fontId="83" fillId="0" borderId="11" xfId="0" applyNumberFormat="1" applyFont="1" applyFill="1" applyBorder="1"/>
    <xf numFmtId="171" fontId="46" fillId="0" borderId="11" xfId="0" applyNumberFormat="1" applyFont="1" applyFill="1" applyBorder="1"/>
    <xf numFmtId="3" fontId="45" fillId="0" borderId="16" xfId="0" applyNumberFormat="1" applyFont="1" applyFill="1" applyBorder="1" applyAlignment="1">
      <alignment horizontal="center" vertical="center" wrapText="1"/>
    </xf>
    <xf numFmtId="43" fontId="46" fillId="0" borderId="16" xfId="379" applyFont="1" applyFill="1" applyBorder="1" applyAlignment="1">
      <alignment horizontal="center" vertical="center" wrapText="1"/>
    </xf>
    <xf numFmtId="3" fontId="46" fillId="0" borderId="16" xfId="379" applyNumberFormat="1" applyFont="1" applyFill="1" applyBorder="1" applyAlignment="1">
      <alignment horizontal="center" vertical="center" wrapText="1"/>
    </xf>
    <xf numFmtId="43" fontId="84" fillId="0" borderId="8" xfId="379" applyFont="1" applyFill="1" applyBorder="1" applyAlignment="1">
      <alignment vertical="center"/>
    </xf>
    <xf numFmtId="3" fontId="46" fillId="0" borderId="8" xfId="379" applyNumberFormat="1" applyFont="1" applyFill="1" applyBorder="1" applyAlignment="1">
      <alignment vertical="center"/>
    </xf>
    <xf numFmtId="168" fontId="45" fillId="0" borderId="0" xfId="0" applyNumberFormat="1" applyFont="1" applyFill="1" applyBorder="1" applyAlignment="1">
      <alignment horizontal="left" vertical="center"/>
    </xf>
    <xf numFmtId="168" fontId="46" fillId="0" borderId="0" xfId="379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3" fontId="45" fillId="0" borderId="0" xfId="0" applyNumberFormat="1" applyFont="1" applyFill="1" applyBorder="1" applyAlignment="1">
      <alignment horizontal="left" vertical="center"/>
    </xf>
    <xf numFmtId="168" fontId="46" fillId="0" borderId="0" xfId="0" applyNumberFormat="1" applyFont="1" applyFill="1" applyBorder="1" applyAlignment="1">
      <alignment horizontal="left" vertical="center" wrapText="1"/>
    </xf>
    <xf numFmtId="168" fontId="45" fillId="0" borderId="0" xfId="0" applyNumberFormat="1" applyFont="1" applyFill="1" applyBorder="1" applyAlignment="1">
      <alignment horizontal="center" vertical="center"/>
    </xf>
    <xf numFmtId="3" fontId="45" fillId="0" borderId="0" xfId="0" applyNumberFormat="1" applyFont="1" applyFill="1" applyBorder="1" applyAlignment="1">
      <alignment vertical="center"/>
    </xf>
    <xf numFmtId="168" fontId="46" fillId="0" borderId="0" xfId="0" applyNumberFormat="1" applyFont="1" applyFill="1" applyBorder="1" applyAlignment="1">
      <alignment horizontal="center" vertical="center" wrapText="1"/>
    </xf>
    <xf numFmtId="0" fontId="98" fillId="0" borderId="0" xfId="414" applyFont="1" applyFill="1" applyBorder="1" applyAlignment="1">
      <alignment horizontal="left" vertical="justify" wrapText="1"/>
    </xf>
    <xf numFmtId="4" fontId="46" fillId="0" borderId="0" xfId="0" applyNumberFormat="1" applyFont="1" applyFill="1" applyAlignment="1">
      <alignment shrinkToFit="1"/>
    </xf>
    <xf numFmtId="10" fontId="46" fillId="0" borderId="55" xfId="419" applyNumberFormat="1" applyFont="1" applyFill="1" applyBorder="1" applyAlignment="1">
      <alignment vertical="center" wrapText="1"/>
    </xf>
    <xf numFmtId="10" fontId="46" fillId="0" borderId="59" xfId="419" applyNumberFormat="1" applyFont="1" applyFill="1" applyBorder="1" applyAlignment="1">
      <alignment vertical="center"/>
    </xf>
    <xf numFmtId="10" fontId="46" fillId="0" borderId="55" xfId="419" applyNumberFormat="1" applyFont="1" applyFill="1" applyBorder="1" applyAlignment="1">
      <alignment vertical="center"/>
    </xf>
    <xf numFmtId="168" fontId="45" fillId="0" borderId="25" xfId="421" applyNumberFormat="1" applyFont="1" applyFill="1" applyBorder="1" applyAlignment="1"/>
    <xf numFmtId="9" fontId="84" fillId="0" borderId="25" xfId="419" applyFont="1" applyFill="1" applyBorder="1"/>
    <xf numFmtId="171" fontId="84" fillId="0" borderId="11" xfId="419" applyNumberFormat="1" applyFont="1" applyFill="1" applyBorder="1" applyAlignment="1"/>
    <xf numFmtId="9" fontId="84" fillId="0" borderId="11" xfId="419" applyFont="1" applyFill="1" applyBorder="1" applyAlignment="1">
      <alignment shrinkToFit="1"/>
    </xf>
    <xf numFmtId="0" fontId="84" fillId="0" borderId="27" xfId="570" quotePrefix="1" applyFont="1" applyFill="1" applyBorder="1"/>
    <xf numFmtId="171" fontId="84" fillId="0" borderId="17" xfId="1261" applyNumberFormat="1" applyFont="1" applyFill="1" applyBorder="1"/>
    <xf numFmtId="168" fontId="84" fillId="0" borderId="17" xfId="1261" applyNumberFormat="1" applyFont="1" applyFill="1" applyBorder="1"/>
    <xf numFmtId="9" fontId="84" fillId="0" borderId="27" xfId="419" applyFont="1" applyFill="1" applyBorder="1" applyAlignment="1"/>
    <xf numFmtId="9" fontId="84" fillId="0" borderId="27" xfId="419" applyFont="1" applyFill="1" applyBorder="1" applyAlignment="1">
      <alignment shrinkToFit="1"/>
    </xf>
    <xf numFmtId="168" fontId="46" fillId="0" borderId="17" xfId="1261" applyNumberFormat="1" applyFont="1" applyFill="1" applyBorder="1"/>
    <xf numFmtId="0" fontId="84" fillId="0" borderId="27" xfId="1261" applyNumberFormat="1" applyFont="1" applyFill="1" applyBorder="1" applyAlignment="1">
      <alignment shrinkToFit="1"/>
    </xf>
    <xf numFmtId="171" fontId="45" fillId="0" borderId="19" xfId="419" applyNumberFormat="1" applyFont="1" applyFill="1" applyBorder="1" applyAlignment="1"/>
    <xf numFmtId="0" fontId="46" fillId="0" borderId="19" xfId="1261" applyNumberFormat="1" applyFont="1" applyFill="1" applyBorder="1" applyAlignment="1">
      <alignment shrinkToFit="1"/>
    </xf>
    <xf numFmtId="9" fontId="45" fillId="0" borderId="19" xfId="419" applyFont="1" applyFill="1" applyBorder="1" applyAlignment="1">
      <alignment shrinkToFit="1"/>
    </xf>
    <xf numFmtId="171" fontId="46" fillId="0" borderId="11" xfId="419" applyNumberFormat="1" applyFont="1" applyFill="1" applyBorder="1" applyAlignment="1"/>
    <xf numFmtId="171" fontId="45" fillId="0" borderId="8" xfId="1261" applyNumberFormat="1" applyFont="1" applyFill="1" applyBorder="1"/>
    <xf numFmtId="0" fontId="45" fillId="0" borderId="0" xfId="570" applyFont="1" applyFill="1" applyBorder="1" applyAlignment="1">
      <alignment vertical="center" wrapText="1"/>
    </xf>
    <xf numFmtId="4" fontId="45" fillId="0" borderId="0" xfId="570" applyNumberFormat="1" applyFont="1" applyFill="1" applyBorder="1" applyAlignment="1">
      <alignment vertical="center" wrapText="1"/>
    </xf>
    <xf numFmtId="0" fontId="45" fillId="0" borderId="8" xfId="570" applyFont="1" applyFill="1" applyBorder="1" applyAlignment="1">
      <alignment horizontal="center" wrapText="1"/>
    </xf>
    <xf numFmtId="0" fontId="45" fillId="0" borderId="0" xfId="570" applyFont="1" applyFill="1" applyBorder="1" applyAlignment="1">
      <alignment horizontal="center" wrapText="1"/>
    </xf>
    <xf numFmtId="171" fontId="45" fillId="0" borderId="8" xfId="570" applyNumberFormat="1" applyFont="1" applyFill="1" applyBorder="1" applyAlignment="1">
      <alignment horizontal="center" wrapText="1"/>
    </xf>
    <xf numFmtId="0" fontId="45" fillId="0" borderId="25" xfId="570" quotePrefix="1" applyFont="1" applyFill="1" applyBorder="1" applyAlignment="1">
      <alignment horizontal="left" vertical="center"/>
    </xf>
    <xf numFmtId="0" fontId="45" fillId="0" borderId="25" xfId="570" applyFont="1" applyFill="1" applyBorder="1" applyAlignment="1">
      <alignment horizontal="center" wrapText="1"/>
    </xf>
    <xf numFmtId="0" fontId="45" fillId="0" borderId="25" xfId="570" applyFont="1" applyFill="1" applyBorder="1" applyAlignment="1">
      <alignment horizontal="center" vertical="center" wrapText="1"/>
    </xf>
    <xf numFmtId="43" fontId="46" fillId="0" borderId="11" xfId="379" applyFont="1" applyFill="1" applyBorder="1" applyAlignment="1">
      <alignment horizontal="center" wrapText="1"/>
    </xf>
    <xf numFmtId="9" fontId="46" fillId="0" borderId="11" xfId="419" applyFont="1" applyFill="1" applyBorder="1" applyAlignment="1">
      <alignment horizontal="center" wrapText="1"/>
    </xf>
    <xf numFmtId="171" fontId="46" fillId="0" borderId="11" xfId="570" applyNumberFormat="1" applyFont="1" applyFill="1" applyBorder="1" applyAlignment="1">
      <alignment horizontal="center" wrapText="1"/>
    </xf>
    <xf numFmtId="0" fontId="45" fillId="0" borderId="11" xfId="570" applyFont="1" applyFill="1" applyBorder="1" applyAlignment="1">
      <alignment horizontal="center" wrapText="1"/>
    </xf>
    <xf numFmtId="0" fontId="45" fillId="0" borderId="8" xfId="570" quotePrefix="1" applyFont="1" applyFill="1" applyBorder="1"/>
    <xf numFmtId="171" fontId="45" fillId="0" borderId="0" xfId="570" applyNumberFormat="1" applyFont="1" applyFill="1" applyBorder="1" applyAlignment="1">
      <alignment horizontal="center" wrapText="1"/>
    </xf>
    <xf numFmtId="0" fontId="45" fillId="0" borderId="25" xfId="570" quotePrefix="1" applyFont="1" applyFill="1" applyBorder="1" applyAlignment="1">
      <alignment wrapText="1"/>
    </xf>
    <xf numFmtId="168" fontId="45" fillId="0" borderId="25" xfId="1497" quotePrefix="1" applyNumberFormat="1" applyFont="1" applyFill="1" applyBorder="1" applyAlignment="1"/>
    <xf numFmtId="168" fontId="45" fillId="0" borderId="8" xfId="1497" applyNumberFormat="1" applyFont="1" applyFill="1" applyBorder="1" applyAlignment="1">
      <alignment horizontal="center"/>
    </xf>
    <xf numFmtId="168" fontId="45" fillId="0" borderId="8" xfId="1497" applyNumberFormat="1" applyFont="1" applyFill="1" applyBorder="1" applyAlignment="1"/>
    <xf numFmtId="168" fontId="46" fillId="0" borderId="8" xfId="1497" quotePrefix="1" applyNumberFormat="1" applyFont="1" applyFill="1" applyBorder="1" applyAlignment="1">
      <alignment horizontal="center"/>
    </xf>
    <xf numFmtId="168" fontId="46" fillId="0" borderId="0" xfId="1497" applyNumberFormat="1" applyFont="1" applyFill="1" applyBorder="1" applyAlignment="1">
      <alignment horizontal="center" wrapText="1"/>
    </xf>
    <xf numFmtId="168" fontId="45" fillId="0" borderId="0" xfId="1497" applyNumberFormat="1" applyFont="1" applyFill="1" applyBorder="1" applyAlignment="1">
      <alignment horizontal="center"/>
    </xf>
    <xf numFmtId="0" fontId="45" fillId="0" borderId="0" xfId="570" applyFont="1" applyFill="1"/>
    <xf numFmtId="0" fontId="46" fillId="0" borderId="25" xfId="570" quotePrefix="1" applyFont="1" applyFill="1" applyBorder="1"/>
    <xf numFmtId="168" fontId="45" fillId="0" borderId="25" xfId="1261" applyNumberFormat="1" applyFont="1" applyFill="1" applyBorder="1" applyAlignment="1">
      <alignment horizontal="center"/>
    </xf>
    <xf numFmtId="0" fontId="46" fillId="0" borderId="0" xfId="570" applyFont="1" applyFill="1" applyBorder="1" applyAlignment="1">
      <alignment horizontal="center" wrapText="1"/>
    </xf>
    <xf numFmtId="0" fontId="46" fillId="0" borderId="0" xfId="570" applyFont="1" applyFill="1" applyBorder="1" applyAlignment="1">
      <alignment horizontal="center"/>
    </xf>
    <xf numFmtId="168" fontId="46" fillId="0" borderId="0" xfId="570" applyNumberFormat="1" applyFont="1" applyFill="1" applyBorder="1" applyAlignment="1">
      <alignment shrinkToFit="1"/>
    </xf>
    <xf numFmtId="4" fontId="99" fillId="0" borderId="0" xfId="570" applyNumberFormat="1" applyFont="1" applyFill="1" applyAlignment="1">
      <alignment horizontal="center"/>
    </xf>
    <xf numFmtId="4" fontId="45" fillId="0" borderId="0" xfId="570" applyNumberFormat="1" applyFont="1" applyFill="1" applyBorder="1" applyAlignment="1"/>
    <xf numFmtId="0" fontId="46" fillId="0" borderId="0" xfId="570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horizontal="center" vertical="center"/>
    </xf>
    <xf numFmtId="3" fontId="46" fillId="0" borderId="0" xfId="570" applyNumberFormat="1" applyFont="1" applyFill="1" applyBorder="1" applyAlignment="1">
      <alignment horizontal="center" vertical="center"/>
    </xf>
    <xf numFmtId="1" fontId="46" fillId="0" borderId="0" xfId="570" applyNumberFormat="1" applyFont="1" applyFill="1" applyBorder="1" applyAlignment="1">
      <alignment horizontal="center" vertical="center"/>
    </xf>
    <xf numFmtId="0" fontId="102" fillId="0" borderId="0" xfId="570" applyFont="1" applyFill="1" applyBorder="1" applyAlignment="1">
      <alignment vertical="center"/>
    </xf>
    <xf numFmtId="0" fontId="49" fillId="0" borderId="0" xfId="570" applyFont="1" applyFill="1" applyAlignment="1">
      <alignment horizontal="center" vertical="center"/>
    </xf>
    <xf numFmtId="1" fontId="45" fillId="0" borderId="8" xfId="570" applyNumberFormat="1" applyFont="1" applyFill="1" applyBorder="1" applyAlignment="1">
      <alignment horizontal="center" vertical="center" wrapText="1"/>
    </xf>
    <xf numFmtId="4" fontId="102" fillId="0" borderId="0" xfId="570" applyNumberFormat="1" applyFont="1" applyFill="1" applyBorder="1" applyAlignment="1">
      <alignment horizontal="center" vertical="center" wrapText="1"/>
    </xf>
    <xf numFmtId="0" fontId="49" fillId="0" borderId="0" xfId="570" applyFont="1" applyFill="1"/>
    <xf numFmtId="4" fontId="98" fillId="0" borderId="0" xfId="570" applyNumberFormat="1" applyFont="1" applyFill="1" applyBorder="1" applyAlignment="1">
      <alignment horizontal="center" vertical="center"/>
    </xf>
    <xf numFmtId="0" fontId="46" fillId="27" borderId="19" xfId="570" quotePrefix="1" applyFont="1" applyFill="1" applyBorder="1" applyAlignment="1">
      <alignment vertical="center"/>
    </xf>
    <xf numFmtId="0" fontId="46" fillId="27" borderId="19" xfId="570" applyFont="1" applyFill="1" applyBorder="1" applyAlignment="1">
      <alignment horizontal="center" vertical="center"/>
    </xf>
    <xf numFmtId="1" fontId="46" fillId="27" borderId="19" xfId="570" applyNumberFormat="1" applyFont="1" applyFill="1" applyBorder="1" applyAlignment="1">
      <alignment horizontal="center" vertical="center"/>
    </xf>
    <xf numFmtId="3" fontId="46" fillId="27" borderId="19" xfId="570" applyNumberFormat="1" applyFont="1" applyFill="1" applyBorder="1" applyAlignment="1">
      <alignment horizontal="center" vertical="center"/>
    </xf>
    <xf numFmtId="4" fontId="103" fillId="0" borderId="0" xfId="1497" applyNumberFormat="1" applyFont="1" applyFill="1" applyBorder="1" applyAlignment="1">
      <alignment horizontal="right" vertical="center"/>
    </xf>
    <xf numFmtId="0" fontId="46" fillId="27" borderId="23" xfId="570" quotePrefix="1" applyFont="1" applyFill="1" applyBorder="1" applyAlignment="1">
      <alignment vertical="center"/>
    </xf>
    <xf numFmtId="0" fontId="46" fillId="27" borderId="23" xfId="570" applyFont="1" applyFill="1" applyBorder="1" applyAlignment="1">
      <alignment horizontal="center" vertical="center"/>
    </xf>
    <xf numFmtId="3" fontId="46" fillId="27" borderId="23" xfId="570" quotePrefix="1" applyNumberFormat="1" applyFont="1" applyFill="1" applyBorder="1" applyAlignment="1">
      <alignment horizontal="center" vertical="center"/>
    </xf>
    <xf numFmtId="4" fontId="49" fillId="0" borderId="0" xfId="1497" applyNumberFormat="1" applyFont="1" applyFill="1" applyBorder="1" applyAlignment="1">
      <alignment horizontal="right" vertical="center"/>
    </xf>
    <xf numFmtId="0" fontId="45" fillId="27" borderId="19" xfId="570" applyFont="1" applyFill="1" applyBorder="1" applyAlignment="1">
      <alignment vertical="center"/>
    </xf>
    <xf numFmtId="3" fontId="46" fillId="27" borderId="19" xfId="570" quotePrefix="1" applyNumberFormat="1" applyFont="1" applyFill="1" applyBorder="1" applyAlignment="1">
      <alignment horizontal="center" vertical="center"/>
    </xf>
    <xf numFmtId="4" fontId="49" fillId="0" borderId="0" xfId="1497" applyNumberFormat="1" applyFont="1" applyFill="1" applyBorder="1" applyAlignment="1">
      <alignment horizontal="center" vertical="center"/>
    </xf>
    <xf numFmtId="0" fontId="46" fillId="27" borderId="23" xfId="570" applyFont="1" applyFill="1" applyBorder="1" applyAlignment="1">
      <alignment vertical="center"/>
    </xf>
    <xf numFmtId="4" fontId="98" fillId="0" borderId="0" xfId="1497" applyNumberFormat="1" applyFont="1" applyFill="1" applyBorder="1" applyAlignment="1">
      <alignment horizontal="right" vertical="center"/>
    </xf>
    <xf numFmtId="0" fontId="49" fillId="0" borderId="0" xfId="570" applyFont="1" applyFill="1" applyAlignment="1">
      <alignment horizontal="center"/>
    </xf>
    <xf numFmtId="4" fontId="49" fillId="0" borderId="0" xfId="570" applyNumberFormat="1" applyFont="1" applyFill="1" applyBorder="1" applyAlignment="1">
      <alignment horizontal="center" vertical="center"/>
    </xf>
    <xf numFmtId="4" fontId="49" fillId="0" borderId="0" xfId="570" applyNumberFormat="1" applyFont="1" applyFill="1" applyBorder="1" applyAlignment="1">
      <alignment horizontal="right" vertical="center"/>
    </xf>
    <xf numFmtId="0" fontId="49" fillId="0" borderId="0" xfId="570" quotePrefix="1" applyFont="1" applyFill="1" applyBorder="1" applyAlignment="1">
      <alignment horizontal="left" vertical="top"/>
    </xf>
    <xf numFmtId="0" fontId="49" fillId="0" borderId="0" xfId="570" applyFont="1" applyFill="1" applyBorder="1" applyAlignment="1">
      <alignment horizontal="left" vertical="top"/>
    </xf>
    <xf numFmtId="0" fontId="49" fillId="0" borderId="0" xfId="570" applyFont="1" applyFill="1" applyAlignment="1">
      <alignment vertical="top"/>
    </xf>
    <xf numFmtId="0" fontId="46" fillId="27" borderId="0" xfId="570" applyFont="1" applyFill="1" applyBorder="1" applyAlignment="1">
      <alignment vertical="top"/>
    </xf>
    <xf numFmtId="0" fontId="49" fillId="0" borderId="0" xfId="570" applyFont="1" applyFill="1" applyBorder="1" applyAlignment="1">
      <alignment vertical="top"/>
    </xf>
    <xf numFmtId="0" fontId="46" fillId="27" borderId="0" xfId="570" quotePrefix="1" applyFont="1" applyFill="1" applyBorder="1" applyAlignment="1">
      <alignment vertical="top"/>
    </xf>
    <xf numFmtId="49" fontId="46" fillId="27" borderId="0" xfId="570" quotePrefix="1" applyNumberFormat="1" applyFont="1" applyFill="1" applyBorder="1" applyAlignment="1"/>
    <xf numFmtId="0" fontId="46" fillId="0" borderId="0" xfId="570" applyFont="1" applyFill="1" applyBorder="1"/>
    <xf numFmtId="0" fontId="45" fillId="28" borderId="8" xfId="570" applyFont="1" applyFill="1" applyBorder="1" applyAlignment="1">
      <alignment horizontal="center" vertical="center"/>
    </xf>
    <xf numFmtId="0" fontId="45" fillId="28" borderId="8" xfId="570" applyFont="1" applyFill="1" applyBorder="1" applyAlignment="1">
      <alignment horizontal="center" vertical="center" wrapText="1"/>
    </xf>
    <xf numFmtId="0" fontId="45" fillId="27" borderId="0" xfId="570" applyFont="1" applyFill="1" applyBorder="1" applyAlignment="1">
      <alignment vertical="center" wrapText="1"/>
    </xf>
    <xf numFmtId="4" fontId="46" fillId="0" borderId="0" xfId="570" applyNumberFormat="1" applyFont="1"/>
    <xf numFmtId="0" fontId="45" fillId="27" borderId="0" xfId="570" applyFont="1" applyFill="1" applyBorder="1" applyAlignment="1">
      <alignment horizontal="center" vertical="center" wrapText="1"/>
    </xf>
    <xf numFmtId="0" fontId="98" fillId="27" borderId="8" xfId="570" applyFont="1" applyFill="1" applyBorder="1" applyAlignment="1">
      <alignment vertical="top"/>
    </xf>
    <xf numFmtId="0" fontId="98" fillId="27" borderId="0" xfId="570" applyFont="1" applyFill="1" applyBorder="1" applyAlignment="1">
      <alignment vertical="top"/>
    </xf>
    <xf numFmtId="0" fontId="98" fillId="27" borderId="0" xfId="570" applyFont="1" applyFill="1" applyBorder="1" applyAlignment="1">
      <alignment horizontal="center" vertical="center"/>
    </xf>
    <xf numFmtId="0" fontId="98" fillId="27" borderId="0" xfId="570" applyFont="1" applyFill="1" applyBorder="1" applyAlignment="1">
      <alignment horizontal="center" vertical="top" wrapText="1"/>
    </xf>
    <xf numFmtId="0" fontId="98" fillId="27" borderId="0" xfId="570" applyFont="1" applyFill="1" applyBorder="1" applyAlignment="1">
      <alignment horizontal="center" vertical="top"/>
    </xf>
    <xf numFmtId="0" fontId="46" fillId="0" borderId="11" xfId="570" quotePrefix="1" applyFont="1" applyFill="1" applyBorder="1" applyAlignment="1">
      <alignment vertical="top" wrapText="1"/>
    </xf>
    <xf numFmtId="0" fontId="46" fillId="0" borderId="0" xfId="570" applyFont="1" applyFill="1" applyBorder="1" applyAlignment="1">
      <alignment horizontal="left" vertical="top"/>
    </xf>
    <xf numFmtId="43" fontId="45" fillId="0" borderId="25" xfId="0" applyNumberFormat="1" applyFont="1" applyFill="1" applyBorder="1" applyAlignment="1">
      <alignment horizontal="center" wrapText="1"/>
    </xf>
    <xf numFmtId="43" fontId="45" fillId="0" borderId="25" xfId="379" applyFont="1" applyFill="1" applyBorder="1" applyAlignment="1">
      <alignment horizontal="center" wrapText="1"/>
    </xf>
    <xf numFmtId="9" fontId="45" fillId="0" borderId="29" xfId="419" applyFont="1" applyFill="1" applyBorder="1" applyAlignment="1">
      <alignment wrapText="1"/>
    </xf>
    <xf numFmtId="0" fontId="45" fillId="0" borderId="19" xfId="0" applyFont="1" applyFill="1" applyBorder="1" applyAlignment="1">
      <alignment wrapText="1"/>
    </xf>
    <xf numFmtId="0" fontId="45" fillId="0" borderId="25" xfId="0" applyFont="1" applyFill="1" applyBorder="1" applyAlignment="1">
      <alignment horizontal="center" wrapText="1"/>
    </xf>
    <xf numFmtId="0" fontId="107" fillId="0" borderId="0" xfId="0" applyFont="1" applyFill="1" applyBorder="1" applyAlignment="1">
      <alignment horizontal="center" wrapText="1"/>
    </xf>
    <xf numFmtId="0" fontId="45" fillId="0" borderId="11" xfId="0" applyFont="1" applyFill="1" applyBorder="1" applyAlignment="1">
      <alignment horizontal="center" wrapText="1"/>
    </xf>
    <xf numFmtId="43" fontId="45" fillId="0" borderId="11" xfId="379" applyFont="1" applyFill="1" applyBorder="1" applyAlignment="1">
      <alignment horizontal="center" wrapText="1"/>
    </xf>
    <xf numFmtId="43" fontId="45" fillId="0" borderId="11" xfId="0" applyNumberFormat="1" applyFont="1" applyFill="1" applyBorder="1" applyAlignment="1">
      <alignment horizontal="center" wrapText="1"/>
    </xf>
    <xf numFmtId="168" fontId="108" fillId="0" borderId="0" xfId="570" applyNumberFormat="1" applyFont="1" applyFill="1" applyBorder="1"/>
    <xf numFmtId="168" fontId="107" fillId="0" borderId="0" xfId="1261" applyNumberFormat="1" applyFont="1" applyFill="1" applyBorder="1" applyAlignment="1">
      <alignment horizontal="center"/>
    </xf>
    <xf numFmtId="0" fontId="46" fillId="0" borderId="0" xfId="0" quotePrefix="1" applyFont="1" applyFill="1" applyBorder="1" applyAlignment="1">
      <alignment horizontal="left"/>
    </xf>
    <xf numFmtId="0" fontId="45" fillId="27" borderId="8" xfId="0" applyFont="1" applyFill="1" applyBorder="1" applyAlignment="1">
      <alignment horizontal="center" vertical="center"/>
    </xf>
    <xf numFmtId="0" fontId="47" fillId="0" borderId="0" xfId="570" applyFont="1" applyFill="1" applyAlignment="1">
      <alignment horizontal="center"/>
    </xf>
    <xf numFmtId="0" fontId="47" fillId="0" borderId="0" xfId="570" applyFont="1" applyFill="1" applyBorder="1"/>
    <xf numFmtId="0" fontId="47" fillId="0" borderId="0" xfId="570" applyFont="1" applyFill="1" applyBorder="1" applyAlignment="1">
      <alignment horizontal="center"/>
    </xf>
    <xf numFmtId="0" fontId="47" fillId="0" borderId="0" xfId="570" applyFont="1" applyFill="1"/>
    <xf numFmtId="168" fontId="45" fillId="27" borderId="0" xfId="419" applyNumberFormat="1" applyFont="1" applyFill="1" applyBorder="1"/>
    <xf numFmtId="171" fontId="45" fillId="27" borderId="0" xfId="379" applyNumberFormat="1" applyFont="1" applyFill="1" applyBorder="1"/>
    <xf numFmtId="207" fontId="45" fillId="27" borderId="0" xfId="419" applyNumberFormat="1" applyFont="1" applyFill="1" applyBorder="1"/>
    <xf numFmtId="0" fontId="46" fillId="0" borderId="0" xfId="570" applyFont="1" applyFill="1" applyBorder="1" applyAlignment="1">
      <alignment vertical="center" wrapText="1"/>
    </xf>
    <xf numFmtId="168" fontId="84" fillId="0" borderId="0" xfId="570" quotePrefix="1" applyNumberFormat="1" applyFont="1" applyFill="1" applyBorder="1" applyAlignment="1">
      <alignment horizontal="center"/>
    </xf>
    <xf numFmtId="168" fontId="46" fillId="0" borderId="0" xfId="570" quotePrefix="1" applyNumberFormat="1" applyFont="1" applyFill="1" applyBorder="1" applyAlignment="1">
      <alignment horizontal="center"/>
    </xf>
    <xf numFmtId="168" fontId="84" fillId="0" borderId="0" xfId="570" applyNumberFormat="1" applyFont="1" applyFill="1" applyBorder="1" applyAlignment="1"/>
    <xf numFmtId="4" fontId="46" fillId="0" borderId="0" xfId="570" quotePrefix="1" applyNumberFormat="1" applyFont="1" applyFill="1" applyBorder="1" applyAlignment="1">
      <alignment horizontal="center" wrapText="1"/>
    </xf>
    <xf numFmtId="0" fontId="84" fillId="0" borderId="0" xfId="570" quotePrefix="1" applyFont="1" applyFill="1" applyBorder="1" applyAlignment="1">
      <alignment wrapText="1"/>
    </xf>
    <xf numFmtId="168" fontId="84" fillId="0" borderId="0" xfId="570" applyNumberFormat="1" applyFont="1" applyFill="1" applyBorder="1" applyAlignment="1">
      <alignment horizontal="center"/>
    </xf>
    <xf numFmtId="0" fontId="84" fillId="0" borderId="0" xfId="570" quotePrefix="1" applyFont="1" applyFill="1" applyBorder="1" applyAlignment="1"/>
    <xf numFmtId="168" fontId="46" fillId="0" borderId="0" xfId="1497" quotePrefix="1" applyNumberFormat="1" applyFont="1" applyFill="1" applyBorder="1" applyAlignment="1">
      <alignment horizontal="center"/>
    </xf>
    <xf numFmtId="0" fontId="46" fillId="0" borderId="0" xfId="570" quotePrefix="1" applyFont="1" applyFill="1" applyBorder="1" applyAlignment="1">
      <alignment horizontal="center"/>
    </xf>
    <xf numFmtId="9" fontId="46" fillId="0" borderId="23" xfId="419" applyFont="1" applyFill="1" applyBorder="1" applyAlignment="1">
      <alignment horizontal="center"/>
    </xf>
    <xf numFmtId="4" fontId="133" fillId="0" borderId="0" xfId="0" applyNumberFormat="1" applyFont="1" applyAlignment="1">
      <alignment vertical="center"/>
    </xf>
    <xf numFmtId="0" fontId="134" fillId="0" borderId="0" xfId="0" applyFont="1" applyBorder="1" applyAlignment="1">
      <alignment horizontal="center" vertical="center"/>
    </xf>
    <xf numFmtId="0" fontId="134" fillId="0" borderId="0" xfId="0" applyFont="1" applyBorder="1" applyAlignment="1">
      <alignment vertical="center"/>
    </xf>
    <xf numFmtId="4" fontId="133" fillId="0" borderId="0" xfId="570" applyNumberFormat="1" applyFont="1" applyFill="1" applyBorder="1"/>
    <xf numFmtId="168" fontId="134" fillId="0" borderId="0" xfId="379" applyNumberFormat="1" applyFont="1" applyFill="1" applyAlignment="1">
      <alignment vertical="center"/>
    </xf>
    <xf numFmtId="168" fontId="134" fillId="0" borderId="0" xfId="379" applyNumberFormat="1" applyFont="1" applyFill="1" applyBorder="1" applyAlignment="1">
      <alignment horizontal="center" vertical="center" wrapText="1"/>
    </xf>
    <xf numFmtId="4" fontId="134" fillId="0" borderId="0" xfId="570" applyNumberFormat="1" applyFont="1" applyFill="1"/>
    <xf numFmtId="0" fontId="46" fillId="0" borderId="11" xfId="570" quotePrefix="1" applyFont="1" applyFill="1" applyBorder="1" applyAlignment="1">
      <alignment vertical="center"/>
    </xf>
    <xf numFmtId="0" fontId="84" fillId="0" borderId="11" xfId="570" quotePrefix="1" applyFont="1" applyFill="1" applyBorder="1" applyAlignment="1">
      <alignment vertical="center"/>
    </xf>
    <xf numFmtId="43" fontId="45" fillId="0" borderId="8" xfId="1261" applyNumberFormat="1" applyFont="1" applyFill="1" applyBorder="1" applyAlignment="1">
      <alignment vertical="center"/>
    </xf>
    <xf numFmtId="0" fontId="46" fillId="0" borderId="8" xfId="570" quotePrefix="1" applyFont="1" applyFill="1" applyBorder="1" applyAlignment="1">
      <alignment vertical="center"/>
    </xf>
    <xf numFmtId="9" fontId="45" fillId="0" borderId="8" xfId="1261" applyNumberFormat="1" applyFont="1" applyFill="1" applyBorder="1" applyAlignment="1">
      <alignment vertical="center"/>
    </xf>
    <xf numFmtId="9" fontId="45" fillId="0" borderId="8" xfId="421" applyNumberFormat="1" applyFont="1" applyFill="1" applyBorder="1" applyAlignment="1">
      <alignment vertical="center"/>
    </xf>
    <xf numFmtId="168" fontId="45" fillId="0" borderId="8" xfId="421" applyNumberFormat="1" applyFont="1" applyFill="1" applyBorder="1" applyAlignment="1">
      <alignment vertical="center"/>
    </xf>
    <xf numFmtId="0" fontId="45" fillId="0" borderId="25" xfId="0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84" fillId="0" borderId="11" xfId="570" quotePrefix="1" applyFont="1" applyFill="1" applyBorder="1" applyAlignment="1">
      <alignment vertical="center" wrapText="1"/>
    </xf>
    <xf numFmtId="0" fontId="45" fillId="0" borderId="8" xfId="570" quotePrefix="1" applyFont="1" applyFill="1" applyBorder="1" applyAlignment="1">
      <alignment vertical="center" wrapText="1"/>
    </xf>
    <xf numFmtId="168" fontId="84" fillId="0" borderId="8" xfId="1261" applyNumberFormat="1" applyFont="1" applyFill="1" applyBorder="1" applyAlignment="1">
      <alignment horizontal="center" vertical="center"/>
    </xf>
    <xf numFmtId="169" fontId="45" fillId="0" borderId="8" xfId="570" applyNumberFormat="1" applyFont="1" applyFill="1" applyBorder="1" applyAlignment="1">
      <alignment horizontal="right" vertical="center"/>
    </xf>
    <xf numFmtId="168" fontId="84" fillId="0" borderId="8" xfId="570" applyNumberFormat="1" applyFont="1" applyFill="1" applyBorder="1" applyAlignment="1">
      <alignment vertical="center"/>
    </xf>
    <xf numFmtId="168" fontId="45" fillId="0" borderId="8" xfId="1261" applyNumberFormat="1" applyFont="1" applyFill="1" applyBorder="1" applyAlignment="1">
      <alignment horizontal="center" vertical="center"/>
    </xf>
    <xf numFmtId="169" fontId="45" fillId="0" borderId="8" xfId="1261" applyNumberFormat="1" applyFont="1" applyFill="1" applyBorder="1" applyAlignment="1">
      <alignment horizontal="center" vertical="center"/>
    </xf>
    <xf numFmtId="9" fontId="45" fillId="0" borderId="8" xfId="1261" applyNumberFormat="1" applyFont="1" applyFill="1" applyBorder="1" applyAlignment="1">
      <alignment horizontal="center" vertical="center"/>
    </xf>
    <xf numFmtId="168" fontId="135" fillId="0" borderId="0" xfId="1261" applyNumberFormat="1" applyFont="1" applyFill="1" applyBorder="1" applyAlignment="1">
      <alignment horizontal="center" vertical="center"/>
    </xf>
    <xf numFmtId="0" fontId="45" fillId="0" borderId="19" xfId="570" quotePrefix="1" applyFont="1" applyFill="1" applyBorder="1" applyAlignment="1">
      <alignment vertical="center"/>
    </xf>
    <xf numFmtId="168" fontId="45" fillId="0" borderId="19" xfId="570" applyNumberFormat="1" applyFont="1" applyFill="1" applyBorder="1" applyAlignment="1">
      <alignment vertical="center"/>
    </xf>
    <xf numFmtId="168" fontId="46" fillId="0" borderId="19" xfId="570" quotePrefix="1" applyNumberFormat="1" applyFont="1" applyFill="1" applyBorder="1" applyAlignment="1">
      <alignment horizontal="center" vertical="center"/>
    </xf>
    <xf numFmtId="168" fontId="84" fillId="0" borderId="11" xfId="570" applyNumberFormat="1" applyFont="1" applyFill="1" applyBorder="1" applyAlignment="1">
      <alignment horizontal="center" vertical="center"/>
    </xf>
    <xf numFmtId="168" fontId="45" fillId="0" borderId="11" xfId="570" applyNumberFormat="1" applyFont="1" applyFill="1" applyBorder="1" applyAlignment="1">
      <alignment vertical="center"/>
    </xf>
    <xf numFmtId="168" fontId="84" fillId="0" borderId="11" xfId="570" applyNumberFormat="1" applyFont="1" applyFill="1" applyBorder="1" applyAlignment="1">
      <alignment vertical="center"/>
    </xf>
    <xf numFmtId="168" fontId="84" fillId="0" borderId="11" xfId="570" quotePrefix="1" applyNumberFormat="1" applyFont="1" applyFill="1" applyBorder="1" applyAlignment="1">
      <alignment horizontal="center" vertical="center"/>
    </xf>
    <xf numFmtId="0" fontId="45" fillId="0" borderId="11" xfId="570" quotePrefix="1" applyFont="1" applyFill="1" applyBorder="1" applyAlignment="1">
      <alignment vertical="center"/>
    </xf>
    <xf numFmtId="168" fontId="46" fillId="0" borderId="11" xfId="570" quotePrefix="1" applyNumberFormat="1" applyFont="1" applyFill="1" applyBorder="1" applyAlignment="1">
      <alignment horizontal="center" vertical="center"/>
    </xf>
    <xf numFmtId="0" fontId="84" fillId="0" borderId="11" xfId="570" applyFont="1" applyFill="1" applyBorder="1" applyAlignment="1">
      <alignment vertical="center"/>
    </xf>
    <xf numFmtId="0" fontId="45" fillId="0" borderId="11" xfId="570" applyFont="1" applyFill="1" applyBorder="1" applyAlignment="1">
      <alignment vertical="center"/>
    </xf>
    <xf numFmtId="0" fontId="84" fillId="0" borderId="23" xfId="570" quotePrefix="1" applyFont="1" applyFill="1" applyBorder="1" applyAlignment="1">
      <alignment vertical="center"/>
    </xf>
    <xf numFmtId="168" fontId="84" fillId="0" borderId="23" xfId="570" applyNumberFormat="1" applyFont="1" applyFill="1" applyBorder="1" applyAlignment="1">
      <alignment horizontal="center" vertical="center"/>
    </xf>
    <xf numFmtId="0" fontId="45" fillId="0" borderId="23" xfId="570" quotePrefix="1" applyFont="1" applyFill="1" applyBorder="1" applyAlignment="1">
      <alignment vertical="center"/>
    </xf>
    <xf numFmtId="168" fontId="45" fillId="0" borderId="23" xfId="570" applyNumberFormat="1" applyFont="1" applyFill="1" applyBorder="1" applyAlignment="1">
      <alignment vertical="center"/>
    </xf>
    <xf numFmtId="168" fontId="46" fillId="0" borderId="23" xfId="570" quotePrefix="1" applyNumberFormat="1" applyFont="1" applyFill="1" applyBorder="1" applyAlignment="1">
      <alignment horizontal="center" vertical="center"/>
    </xf>
    <xf numFmtId="168" fontId="84" fillId="0" borderId="23" xfId="570" quotePrefix="1" applyNumberFormat="1" applyFont="1" applyFill="1" applyBorder="1" applyAlignment="1">
      <alignment horizontal="center" vertical="center"/>
    </xf>
    <xf numFmtId="0" fontId="45" fillId="0" borderId="25" xfId="570" quotePrefix="1" applyFont="1" applyFill="1" applyBorder="1" applyAlignment="1">
      <alignment vertical="center"/>
    </xf>
    <xf numFmtId="168" fontId="45" fillId="0" borderId="25" xfId="1497" quotePrefix="1" applyNumberFormat="1" applyFont="1" applyFill="1" applyBorder="1" applyAlignment="1">
      <alignment vertical="center"/>
    </xf>
    <xf numFmtId="168" fontId="84" fillId="0" borderId="25" xfId="570" applyNumberFormat="1" applyFont="1" applyFill="1" applyBorder="1" applyAlignment="1">
      <alignment vertical="center"/>
    </xf>
    <xf numFmtId="0" fontId="84" fillId="0" borderId="23" xfId="570" quotePrefix="1" applyFont="1" applyFill="1" applyBorder="1" applyAlignment="1">
      <alignment vertical="center" wrapText="1"/>
    </xf>
    <xf numFmtId="168" fontId="84" fillId="0" borderId="27" xfId="570" applyNumberFormat="1" applyFont="1" applyFill="1" applyBorder="1" applyAlignment="1">
      <alignment vertical="center"/>
    </xf>
    <xf numFmtId="168" fontId="45" fillId="0" borderId="8" xfId="1497" applyNumberFormat="1" applyFont="1" applyFill="1" applyBorder="1" applyAlignment="1">
      <alignment horizontal="center" vertical="center"/>
    </xf>
    <xf numFmtId="168" fontId="45" fillId="0" borderId="8" xfId="570" applyNumberFormat="1" applyFont="1" applyFill="1" applyBorder="1" applyAlignment="1">
      <alignment vertical="center"/>
    </xf>
    <xf numFmtId="168" fontId="45" fillId="0" borderId="8" xfId="1497" applyNumberFormat="1" applyFont="1" applyFill="1" applyBorder="1" applyAlignment="1">
      <alignment vertical="center"/>
    </xf>
    <xf numFmtId="168" fontId="46" fillId="0" borderId="8" xfId="1497" quotePrefix="1" applyNumberFormat="1" applyFont="1" applyFill="1" applyBorder="1" applyAlignment="1">
      <alignment horizontal="center" vertical="center"/>
    </xf>
    <xf numFmtId="0" fontId="46" fillId="0" borderId="8" xfId="570" applyFont="1" applyFill="1" applyBorder="1" applyAlignment="1">
      <alignment horizontal="center" vertical="center"/>
    </xf>
    <xf numFmtId="0" fontId="46" fillId="0" borderId="8" xfId="570" quotePrefix="1" applyFont="1" applyFill="1" applyBorder="1" applyAlignment="1">
      <alignment horizontal="center" vertical="center"/>
    </xf>
    <xf numFmtId="168" fontId="46" fillId="0" borderId="8" xfId="570" applyNumberFormat="1" applyFont="1" applyFill="1" applyBorder="1" applyAlignment="1">
      <alignment horizontal="center" vertical="center"/>
    </xf>
    <xf numFmtId="168" fontId="46" fillId="0" borderId="8" xfId="570" quotePrefix="1" applyNumberFormat="1" applyFont="1" applyFill="1" applyBorder="1" applyAlignment="1">
      <alignment horizontal="center" vertical="center"/>
    </xf>
    <xf numFmtId="4" fontId="46" fillId="0" borderId="8" xfId="570" quotePrefix="1" applyNumberFormat="1" applyFont="1" applyFill="1" applyBorder="1" applyAlignment="1">
      <alignment horizontal="center" vertical="center" wrapText="1"/>
    </xf>
    <xf numFmtId="0" fontId="91" fillId="0" borderId="0" xfId="570" applyFont="1" applyFill="1" applyBorder="1" applyAlignment="1">
      <alignment horizontal="left" vertical="center"/>
    </xf>
    <xf numFmtId="168" fontId="46" fillId="0" borderId="0" xfId="1497" applyNumberFormat="1" applyFont="1" applyFill="1" applyBorder="1" applyAlignment="1">
      <alignment horizontal="center" vertical="center" wrapText="1"/>
    </xf>
    <xf numFmtId="168" fontId="45" fillId="0" borderId="0" xfId="570" applyNumberFormat="1" applyFont="1" applyFill="1" applyBorder="1" applyAlignment="1">
      <alignment vertical="center"/>
    </xf>
    <xf numFmtId="168" fontId="46" fillId="0" borderId="0" xfId="570" applyNumberFormat="1" applyFont="1" applyFill="1" applyBorder="1" applyAlignment="1">
      <alignment vertical="center"/>
    </xf>
    <xf numFmtId="43" fontId="46" fillId="0" borderId="0" xfId="1494" applyFont="1" applyFill="1" applyBorder="1" applyAlignment="1">
      <alignment vertical="center"/>
    </xf>
    <xf numFmtId="4" fontId="84" fillId="0" borderId="0" xfId="570" applyNumberFormat="1" applyFont="1" applyFill="1" applyBorder="1" applyAlignment="1">
      <alignment horizontal="left" vertical="center" wrapText="1"/>
    </xf>
    <xf numFmtId="168" fontId="45" fillId="0" borderId="0" xfId="1497" applyNumberFormat="1" applyFont="1" applyFill="1" applyBorder="1" applyAlignment="1">
      <alignment horizontal="center" vertical="center"/>
    </xf>
    <xf numFmtId="0" fontId="46" fillId="0" borderId="0" xfId="570" applyFont="1" applyFill="1" applyBorder="1" applyAlignment="1">
      <alignment horizontal="left" vertical="center"/>
    </xf>
    <xf numFmtId="168" fontId="45" fillId="0" borderId="0" xfId="570" applyNumberFormat="1" applyFont="1" applyFill="1" applyBorder="1" applyAlignment="1">
      <alignment horizontal="right" vertical="center"/>
    </xf>
    <xf numFmtId="0" fontId="46" fillId="0" borderId="0" xfId="570" quotePrefix="1" applyFont="1" applyFill="1" applyBorder="1" applyAlignment="1">
      <alignment vertical="center"/>
    </xf>
    <xf numFmtId="168" fontId="46" fillId="0" borderId="0" xfId="570" applyNumberFormat="1" applyFont="1" applyFill="1" applyBorder="1" applyAlignment="1">
      <alignment horizontal="center" vertical="center"/>
    </xf>
    <xf numFmtId="168" fontId="45" fillId="0" borderId="0" xfId="570" applyNumberFormat="1" applyFont="1" applyFill="1" applyBorder="1" applyAlignment="1">
      <alignment horizontal="center" vertical="center"/>
    </xf>
    <xf numFmtId="43" fontId="45" fillId="0" borderId="0" xfId="1494" applyFont="1" applyFill="1" applyBorder="1" applyAlignment="1">
      <alignment vertical="center"/>
    </xf>
    <xf numFmtId="43" fontId="45" fillId="0" borderId="0" xfId="1494" applyNumberFormat="1" applyFont="1" applyFill="1" applyBorder="1" applyAlignment="1"/>
    <xf numFmtId="168" fontId="98" fillId="0" borderId="0" xfId="1495" applyNumberFormat="1" applyFont="1" applyFill="1" applyBorder="1" applyAlignment="1">
      <alignment horizontal="center" vertical="center"/>
    </xf>
    <xf numFmtId="0" fontId="84" fillId="27" borderId="0" xfId="1495" applyFont="1" applyFill="1" applyBorder="1" applyAlignment="1">
      <alignment vertical="center"/>
    </xf>
    <xf numFmtId="168" fontId="46" fillId="0" borderId="0" xfId="1489" applyNumberFormat="1" applyFont="1" applyFill="1" applyBorder="1" applyAlignment="1">
      <alignment horizontal="center" vertical="center"/>
    </xf>
    <xf numFmtId="43" fontId="46" fillId="0" borderId="0" xfId="1494" applyNumberFormat="1" applyFont="1" applyFill="1" applyBorder="1" applyAlignment="1"/>
    <xf numFmtId="4" fontId="97" fillId="0" borderId="0" xfId="570" applyNumberFormat="1" applyFont="1" applyFill="1"/>
    <xf numFmtId="4" fontId="45" fillId="0" borderId="0" xfId="570" applyNumberFormat="1" applyFont="1" applyFill="1" applyAlignment="1">
      <alignment horizontal="center" vertical="center"/>
    </xf>
    <xf numFmtId="4" fontId="45" fillId="0" borderId="0" xfId="570" applyNumberFormat="1" applyFont="1" applyFill="1" applyAlignment="1">
      <alignment vertical="center"/>
    </xf>
    <xf numFmtId="4" fontId="46" fillId="0" borderId="0" xfId="570" applyNumberFormat="1" applyFont="1" applyFill="1" applyAlignment="1">
      <alignment vertical="center"/>
    </xf>
    <xf numFmtId="43" fontId="45" fillId="0" borderId="0" xfId="1261" applyFont="1" applyFill="1" applyBorder="1"/>
    <xf numFmtId="168" fontId="46" fillId="0" borderId="8" xfId="1261" applyNumberFormat="1" applyFont="1" applyFill="1" applyBorder="1" applyAlignment="1">
      <alignment horizontal="center" vertical="center"/>
    </xf>
    <xf numFmtId="171" fontId="45" fillId="0" borderId="8" xfId="1261" applyNumberFormat="1" applyFont="1" applyFill="1" applyBorder="1" applyAlignment="1">
      <alignment horizontal="center" vertical="center"/>
    </xf>
    <xf numFmtId="168" fontId="45" fillId="0" borderId="0" xfId="1261" applyNumberFormat="1" applyFont="1" applyFill="1" applyBorder="1" applyAlignment="1">
      <alignment vertical="center"/>
    </xf>
    <xf numFmtId="43" fontId="45" fillId="0" borderId="0" xfId="1261" applyNumberFormat="1" applyFont="1" applyFill="1" applyBorder="1" applyAlignment="1">
      <alignment vertical="center"/>
    </xf>
    <xf numFmtId="171" fontId="45" fillId="0" borderId="0" xfId="1261" applyNumberFormat="1" applyFont="1" applyFill="1" applyBorder="1" applyAlignment="1">
      <alignment vertical="center"/>
    </xf>
    <xf numFmtId="4" fontId="46" fillId="0" borderId="0" xfId="570" applyNumberFormat="1" applyFont="1" applyFill="1" applyBorder="1" applyAlignment="1">
      <alignment vertical="center"/>
    </xf>
    <xf numFmtId="4" fontId="92" fillId="0" borderId="0" xfId="0" applyNumberFormat="1" applyFont="1" applyFill="1" applyBorder="1" applyAlignment="1">
      <alignment vertical="center"/>
    </xf>
    <xf numFmtId="4" fontId="89" fillId="0" borderId="0" xfId="0" applyNumberFormat="1" applyFont="1" applyFill="1" applyBorder="1" applyAlignment="1">
      <alignment horizontal="center" vertical="center"/>
    </xf>
    <xf numFmtId="4" fontId="89" fillId="0" borderId="0" xfId="0" applyNumberFormat="1" applyFont="1" applyFill="1" applyBorder="1" applyAlignment="1">
      <alignment vertical="center"/>
    </xf>
    <xf numFmtId="3" fontId="89" fillId="0" borderId="0" xfId="0" applyNumberFormat="1" applyFont="1" applyFill="1" applyBorder="1" applyAlignment="1">
      <alignment horizontal="center" vertical="center"/>
    </xf>
    <xf numFmtId="4" fontId="89" fillId="0" borderId="0" xfId="0" applyNumberFormat="1" applyFont="1" applyFill="1" applyAlignment="1">
      <alignment vertical="center"/>
    </xf>
    <xf numFmtId="4" fontId="89" fillId="0" borderId="0" xfId="0" applyNumberFormat="1" applyFont="1" applyFill="1" applyAlignment="1">
      <alignment horizontal="center" vertical="center"/>
    </xf>
    <xf numFmtId="3" fontId="89" fillId="0" borderId="0" xfId="0" applyNumberFormat="1" applyFont="1" applyFill="1" applyAlignment="1">
      <alignment vertical="center"/>
    </xf>
    <xf numFmtId="0" fontId="138" fillId="0" borderId="0" xfId="0" applyFont="1" applyFill="1" applyAlignment="1">
      <alignment vertical="center"/>
    </xf>
    <xf numFmtId="4" fontId="99" fillId="0" borderId="0" xfId="0" applyNumberFormat="1" applyFont="1" applyFill="1" applyAlignment="1">
      <alignment horizontal="center" vertical="center"/>
    </xf>
    <xf numFmtId="9" fontId="46" fillId="0" borderId="8" xfId="419" applyFont="1" applyFill="1" applyBorder="1" applyAlignment="1">
      <alignment horizontal="center" vertical="center" wrapText="1"/>
    </xf>
    <xf numFmtId="0" fontId="45" fillId="0" borderId="8" xfId="570" applyFont="1" applyFill="1" applyBorder="1" applyAlignment="1">
      <alignment vertical="center"/>
    </xf>
    <xf numFmtId="4" fontId="110" fillId="0" borderId="0" xfId="570" applyNumberFormat="1" applyFont="1" applyFill="1"/>
    <xf numFmtId="4" fontId="93" fillId="0" borderId="0" xfId="570" applyNumberFormat="1" applyFont="1" applyFill="1" applyAlignment="1">
      <alignment horizontal="center"/>
    </xf>
    <xf numFmtId="168" fontId="110" fillId="0" borderId="0" xfId="570" applyNumberFormat="1" applyFont="1" applyFill="1"/>
    <xf numFmtId="43" fontId="110" fillId="0" borderId="0" xfId="570" applyNumberFormat="1" applyFont="1" applyFill="1"/>
    <xf numFmtId="4" fontId="114" fillId="0" borderId="0" xfId="570" applyNumberFormat="1" applyFont="1" applyFill="1" applyAlignment="1">
      <alignment horizontal="center"/>
    </xf>
    <xf numFmtId="0" fontId="114" fillId="0" borderId="0" xfId="570" applyFont="1" applyFill="1" applyAlignment="1">
      <alignment horizontal="center"/>
    </xf>
    <xf numFmtId="4" fontId="117" fillId="0" borderId="0" xfId="570" applyNumberFormat="1" applyFont="1" applyFill="1" applyAlignment="1"/>
    <xf numFmtId="4" fontId="93" fillId="0" borderId="0" xfId="570" applyNumberFormat="1" applyFont="1" applyFill="1"/>
    <xf numFmtId="9" fontId="110" fillId="0" borderId="0" xfId="421" applyFont="1" applyFill="1"/>
    <xf numFmtId="3" fontId="110" fillId="0" borderId="0" xfId="570" applyNumberFormat="1" applyFont="1" applyFill="1"/>
    <xf numFmtId="4" fontId="110" fillId="0" borderId="0" xfId="570" applyNumberFormat="1" applyFont="1" applyFill="1" applyAlignment="1">
      <alignment horizontal="center"/>
    </xf>
    <xf numFmtId="43" fontId="93" fillId="0" borderId="0" xfId="1261" applyFont="1" applyFill="1" applyBorder="1" applyAlignment="1"/>
    <xf numFmtId="3" fontId="109" fillId="0" borderId="0" xfId="570" applyNumberFormat="1" applyFont="1" applyFill="1" applyBorder="1" applyAlignment="1">
      <alignment horizontal="left" wrapText="1"/>
    </xf>
    <xf numFmtId="0" fontId="93" fillId="0" borderId="0" xfId="570" applyFont="1" applyFill="1" applyBorder="1" applyAlignment="1"/>
    <xf numFmtId="4" fontId="110" fillId="0" borderId="0" xfId="570" applyNumberFormat="1" applyFont="1" applyFill="1" applyBorder="1"/>
    <xf numFmtId="169" fontId="93" fillId="0" borderId="0" xfId="1261" applyNumberFormat="1" applyFont="1" applyFill="1" applyBorder="1" applyAlignment="1">
      <alignment horizontal="center" vertical="center" wrapText="1"/>
    </xf>
    <xf numFmtId="4" fontId="93" fillId="0" borderId="0" xfId="570" applyNumberFormat="1" applyFont="1" applyFill="1" applyBorder="1" applyAlignment="1">
      <alignment horizontal="center" vertical="center" wrapText="1"/>
    </xf>
    <xf numFmtId="168" fontId="93" fillId="0" borderId="8" xfId="1261" applyNumberFormat="1" applyFont="1" applyFill="1" applyBorder="1" applyAlignment="1">
      <alignment horizontal="center" vertical="center" wrapText="1"/>
    </xf>
    <xf numFmtId="4" fontId="93" fillId="0" borderId="8" xfId="570" applyNumberFormat="1" applyFont="1" applyFill="1" applyBorder="1" applyAlignment="1">
      <alignment horizontal="center" vertical="center" wrapText="1"/>
    </xf>
    <xf numFmtId="0" fontId="93" fillId="0" borderId="19" xfId="570" applyFont="1" applyFill="1" applyBorder="1" applyAlignment="1">
      <alignment horizontal="left"/>
    </xf>
    <xf numFmtId="168" fontId="93" fillId="0" borderId="19" xfId="1261" applyNumberFormat="1" applyFont="1" applyFill="1" applyBorder="1"/>
    <xf numFmtId="9" fontId="93" fillId="0" borderId="25" xfId="421" applyFont="1" applyFill="1" applyBorder="1" applyAlignment="1"/>
    <xf numFmtId="9" fontId="93" fillId="0" borderId="11" xfId="419" applyFont="1" applyFill="1" applyBorder="1" applyAlignment="1">
      <alignment shrinkToFit="1"/>
    </xf>
    <xf numFmtId="171" fontId="93" fillId="0" borderId="19" xfId="1261" applyNumberFormat="1" applyFont="1" applyFill="1" applyBorder="1"/>
    <xf numFmtId="171" fontId="93" fillId="0" borderId="0" xfId="1261" applyNumberFormat="1" applyFont="1" applyFill="1" applyBorder="1"/>
    <xf numFmtId="9" fontId="93" fillId="0" borderId="0" xfId="421" applyNumberFormat="1" applyFont="1" applyFill="1" applyBorder="1"/>
    <xf numFmtId="168" fontId="93" fillId="0" borderId="0" xfId="1261" applyNumberFormat="1" applyFont="1" applyFill="1" applyBorder="1"/>
    <xf numFmtId="9" fontId="93" fillId="0" borderId="0" xfId="421" applyFont="1" applyFill="1" applyBorder="1"/>
    <xf numFmtId="4" fontId="93" fillId="0" borderId="8" xfId="570" applyNumberFormat="1" applyFont="1" applyFill="1" applyBorder="1"/>
    <xf numFmtId="0" fontId="110" fillId="0" borderId="11" xfId="570" quotePrefix="1" applyFont="1" applyFill="1" applyBorder="1"/>
    <xf numFmtId="171" fontId="93" fillId="0" borderId="25" xfId="1261" applyNumberFormat="1" applyFont="1" applyFill="1" applyBorder="1"/>
    <xf numFmtId="168" fontId="93" fillId="0" borderId="25" xfId="1261" applyNumberFormat="1" applyFont="1" applyFill="1" applyBorder="1"/>
    <xf numFmtId="9" fontId="93" fillId="0" borderId="11" xfId="419" applyFont="1" applyFill="1" applyBorder="1" applyAlignment="1"/>
    <xf numFmtId="0" fontId="110" fillId="0" borderId="11" xfId="1261" applyNumberFormat="1" applyFont="1" applyFill="1" applyBorder="1" applyAlignment="1">
      <alignment shrinkToFit="1"/>
    </xf>
    <xf numFmtId="171" fontId="110" fillId="0" borderId="25" xfId="1261" applyNumberFormat="1" applyFont="1" applyFill="1" applyBorder="1"/>
    <xf numFmtId="171" fontId="110" fillId="0" borderId="0" xfId="1261" applyNumberFormat="1" applyFont="1" applyFill="1" applyBorder="1"/>
    <xf numFmtId="9" fontId="110" fillId="0" borderId="0" xfId="421" applyFont="1" applyFill="1" applyBorder="1"/>
    <xf numFmtId="168" fontId="110" fillId="0" borderId="0" xfId="1261" applyNumberFormat="1" applyFont="1" applyFill="1" applyBorder="1"/>
    <xf numFmtId="9" fontId="110" fillId="0" borderId="0" xfId="421" applyNumberFormat="1" applyFont="1" applyFill="1" applyBorder="1"/>
    <xf numFmtId="4" fontId="110" fillId="0" borderId="8" xfId="570" applyNumberFormat="1" applyFont="1" applyFill="1" applyBorder="1"/>
    <xf numFmtId="0" fontId="109" fillId="0" borderId="11" xfId="570" quotePrefix="1" applyFont="1" applyFill="1" applyBorder="1"/>
    <xf numFmtId="171" fontId="109" fillId="0" borderId="25" xfId="1261" applyNumberFormat="1" applyFont="1" applyFill="1" applyBorder="1"/>
    <xf numFmtId="171" fontId="109" fillId="0" borderId="0" xfId="1261" applyNumberFormat="1" applyFont="1" applyFill="1" applyBorder="1"/>
    <xf numFmtId="9" fontId="109" fillId="0" borderId="0" xfId="421" applyFont="1" applyFill="1" applyBorder="1"/>
    <xf numFmtId="168" fontId="109" fillId="0" borderId="0" xfId="1261" applyNumberFormat="1" applyFont="1" applyFill="1" applyBorder="1"/>
    <xf numFmtId="9" fontId="109" fillId="0" borderId="0" xfId="421" applyNumberFormat="1" applyFont="1" applyFill="1" applyBorder="1"/>
    <xf numFmtId="4" fontId="109" fillId="0" borderId="0" xfId="570" applyNumberFormat="1" applyFont="1" applyFill="1"/>
    <xf numFmtId="4" fontId="109" fillId="0" borderId="8" xfId="570" applyNumberFormat="1" applyFont="1" applyFill="1" applyBorder="1"/>
    <xf numFmtId="0" fontId="110" fillId="0" borderId="11" xfId="570" applyFont="1" applyFill="1" applyBorder="1"/>
    <xf numFmtId="171" fontId="93" fillId="0" borderId="11" xfId="1261" applyNumberFormat="1" applyFont="1" applyFill="1" applyBorder="1"/>
    <xf numFmtId="168" fontId="93" fillId="0" borderId="11" xfId="1261" applyNumberFormat="1" applyFont="1" applyFill="1" applyBorder="1"/>
    <xf numFmtId="171" fontId="110" fillId="0" borderId="11" xfId="1261" applyNumberFormat="1" applyFont="1" applyFill="1" applyBorder="1"/>
    <xf numFmtId="168" fontId="110" fillId="0" borderId="11" xfId="1261" applyNumberFormat="1" applyFont="1" applyFill="1" applyBorder="1"/>
    <xf numFmtId="168" fontId="109" fillId="0" borderId="11" xfId="1261" applyNumberFormat="1" applyFont="1" applyFill="1" applyBorder="1"/>
    <xf numFmtId="168" fontId="109" fillId="0" borderId="11" xfId="1261" applyNumberFormat="1" applyFont="1" applyFill="1" applyBorder="1" applyAlignment="1">
      <alignment shrinkToFit="1"/>
    </xf>
    <xf numFmtId="43" fontId="109" fillId="0" borderId="11" xfId="1392" applyNumberFormat="1" applyFont="1" applyFill="1" applyBorder="1"/>
    <xf numFmtId="0" fontId="110" fillId="0" borderId="11" xfId="570" applyFont="1" applyFill="1" applyBorder="1" applyAlignment="1">
      <alignment horizontal="left"/>
    </xf>
    <xf numFmtId="0" fontId="110" fillId="0" borderId="11" xfId="421" applyNumberFormat="1" applyFont="1" applyFill="1" applyBorder="1" applyAlignment="1"/>
    <xf numFmtId="43" fontId="93" fillId="0" borderId="11" xfId="1261" applyFont="1" applyFill="1" applyBorder="1"/>
    <xf numFmtId="9" fontId="115" fillId="0" borderId="11" xfId="421" applyFont="1" applyFill="1" applyBorder="1" applyAlignment="1">
      <alignment horizontal="right"/>
    </xf>
    <xf numFmtId="0" fontId="93" fillId="0" borderId="11" xfId="1261" applyNumberFormat="1" applyFont="1" applyFill="1" applyBorder="1" applyAlignment="1">
      <alignment shrinkToFit="1"/>
    </xf>
    <xf numFmtId="0" fontId="110" fillId="0" borderId="0" xfId="570" applyFont="1" applyFill="1"/>
    <xf numFmtId="0" fontId="110" fillId="0" borderId="8" xfId="570" applyFont="1" applyFill="1" applyBorder="1"/>
    <xf numFmtId="9" fontId="93" fillId="0" borderId="11" xfId="1261" applyNumberFormat="1" applyFont="1" applyFill="1" applyBorder="1"/>
    <xf numFmtId="169" fontId="93" fillId="0" borderId="11" xfId="1261" applyNumberFormat="1" applyFont="1" applyFill="1" applyBorder="1"/>
    <xf numFmtId="9" fontId="93" fillId="0" borderId="11" xfId="1261" applyNumberFormat="1" applyFont="1" applyFill="1" applyBorder="1" applyAlignment="1">
      <alignment shrinkToFit="1"/>
    </xf>
    <xf numFmtId="9" fontId="110" fillId="0" borderId="11" xfId="419" applyFont="1" applyFill="1" applyBorder="1"/>
    <xf numFmtId="169" fontId="110" fillId="0" borderId="0" xfId="421" applyNumberFormat="1" applyFont="1" applyFill="1" applyBorder="1"/>
    <xf numFmtId="169" fontId="110" fillId="0" borderId="11" xfId="379" applyNumberFormat="1" applyFont="1" applyFill="1" applyBorder="1"/>
    <xf numFmtId="169" fontId="110" fillId="0" borderId="11" xfId="1261" applyNumberFormat="1" applyFont="1" applyFill="1" applyBorder="1"/>
    <xf numFmtId="169" fontId="110" fillId="0" borderId="0" xfId="379" applyNumberFormat="1" applyFont="1" applyFill="1" applyBorder="1"/>
    <xf numFmtId="0" fontId="109" fillId="0" borderId="23" xfId="573" quotePrefix="1" applyFont="1" applyFill="1" applyBorder="1" applyAlignment="1">
      <alignment horizontal="left"/>
    </xf>
    <xf numFmtId="171" fontId="93" fillId="0" borderId="23" xfId="1261" applyNumberFormat="1" applyFont="1" applyFill="1" applyBorder="1"/>
    <xf numFmtId="168" fontId="93" fillId="0" borderId="23" xfId="1261" applyNumberFormat="1" applyFont="1" applyFill="1" applyBorder="1"/>
    <xf numFmtId="9" fontId="93" fillId="0" borderId="23" xfId="419" applyFont="1" applyFill="1" applyBorder="1" applyAlignment="1"/>
    <xf numFmtId="169" fontId="110" fillId="0" borderId="23" xfId="379" applyNumberFormat="1" applyFont="1" applyFill="1" applyBorder="1"/>
    <xf numFmtId="9" fontId="110" fillId="0" borderId="23" xfId="419" applyFont="1" applyFill="1" applyBorder="1" applyAlignment="1">
      <alignment shrinkToFit="1"/>
    </xf>
    <xf numFmtId="169" fontId="110" fillId="0" borderId="23" xfId="1261" applyNumberFormat="1" applyFont="1" applyFill="1" applyBorder="1"/>
    <xf numFmtId="0" fontId="93" fillId="0" borderId="8" xfId="570" applyFont="1" applyFill="1" applyBorder="1" applyAlignment="1">
      <alignment horizontal="center"/>
    </xf>
    <xf numFmtId="168" fontId="93" fillId="0" borderId="8" xfId="1261" applyNumberFormat="1" applyFont="1" applyFill="1" applyBorder="1"/>
    <xf numFmtId="9" fontId="93" fillId="0" borderId="8" xfId="1261" applyNumberFormat="1" applyFont="1" applyFill="1" applyBorder="1"/>
    <xf numFmtId="9" fontId="93" fillId="0" borderId="8" xfId="419" applyFont="1" applyFill="1" applyBorder="1"/>
    <xf numFmtId="0" fontId="136" fillId="23" borderId="0" xfId="1495" applyFont="1" applyFill="1" applyBorder="1" applyAlignment="1">
      <alignment horizontal="left" vertical="center"/>
    </xf>
    <xf numFmtId="4" fontId="93" fillId="0" borderId="0" xfId="570" applyNumberFormat="1" applyFont="1" applyFill="1" applyBorder="1" applyAlignment="1">
      <alignment horizontal="center" shrinkToFit="1"/>
    </xf>
    <xf numFmtId="168" fontId="93" fillId="0" borderId="0" xfId="1261" applyNumberFormat="1" applyFont="1" applyFill="1" applyBorder="1" applyAlignment="1">
      <alignment horizontal="right" shrinkToFit="1"/>
    </xf>
    <xf numFmtId="9" fontId="110" fillId="0" borderId="0" xfId="421" applyFont="1" applyFill="1" applyBorder="1" applyAlignment="1"/>
    <xf numFmtId="9" fontId="93" fillId="0" borderId="0" xfId="421" applyFont="1" applyFill="1" applyBorder="1" applyAlignment="1"/>
    <xf numFmtId="168" fontId="93" fillId="0" borderId="0" xfId="1261" applyNumberFormat="1" applyFont="1" applyFill="1" applyBorder="1" applyAlignment="1"/>
    <xf numFmtId="9" fontId="110" fillId="0" borderId="0" xfId="421" applyNumberFormat="1" applyFont="1" applyFill="1" applyBorder="1" applyAlignment="1"/>
    <xf numFmtId="0" fontId="93" fillId="0" borderId="0" xfId="570" applyFont="1" applyFill="1" applyAlignment="1"/>
    <xf numFmtId="4" fontId="93" fillId="0" borderId="0" xfId="570" applyNumberFormat="1" applyFont="1" applyFill="1" applyAlignment="1"/>
    <xf numFmtId="0" fontId="93" fillId="0" borderId="0" xfId="0" applyFont="1" applyFill="1" applyBorder="1" applyAlignment="1">
      <alignment vertical="center" wrapText="1"/>
    </xf>
    <xf numFmtId="9" fontId="93" fillId="0" borderId="8" xfId="419" applyFont="1" applyFill="1" applyBorder="1" applyAlignment="1">
      <alignment horizontal="center"/>
    </xf>
    <xf numFmtId="0" fontId="93" fillId="0" borderId="0" xfId="570" applyFont="1" applyFill="1" applyBorder="1" applyAlignment="1">
      <alignment horizontal="center"/>
    </xf>
    <xf numFmtId="0" fontId="110" fillId="0" borderId="0" xfId="570" applyFont="1" applyFill="1" applyBorder="1" applyAlignment="1"/>
    <xf numFmtId="43" fontId="93" fillId="0" borderId="0" xfId="1261" applyNumberFormat="1" applyFont="1" applyFill="1" applyBorder="1" applyAlignment="1"/>
    <xf numFmtId="4" fontId="110" fillId="0" borderId="0" xfId="570" applyNumberFormat="1" applyFont="1" applyFill="1" applyBorder="1" applyAlignment="1">
      <alignment horizontal="left" wrapText="1"/>
    </xf>
    <xf numFmtId="4" fontId="110" fillId="0" borderId="0" xfId="570" applyNumberFormat="1" applyFont="1" applyFill="1" applyBorder="1" applyAlignment="1"/>
    <xf numFmtId="4" fontId="117" fillId="0" borderId="0" xfId="570" applyNumberFormat="1" applyFont="1" applyFill="1"/>
    <xf numFmtId="4" fontId="109" fillId="0" borderId="0" xfId="570" applyNumberFormat="1" applyFont="1" applyFill="1" applyBorder="1" applyAlignment="1">
      <alignment horizontal="left" wrapText="1"/>
    </xf>
    <xf numFmtId="4" fontId="93" fillId="0" borderId="0" xfId="0" applyNumberFormat="1" applyFont="1" applyFill="1" applyBorder="1" applyAlignment="1">
      <alignment vertical="center" wrapText="1"/>
    </xf>
    <xf numFmtId="0" fontId="93" fillId="0" borderId="8" xfId="0" applyFont="1" applyFill="1" applyBorder="1" applyAlignment="1">
      <alignment horizontal="center" wrapText="1"/>
    </xf>
    <xf numFmtId="0" fontId="93" fillId="0" borderId="0" xfId="0" applyFont="1" applyFill="1" applyBorder="1" applyAlignment="1">
      <alignment horizontal="center" wrapText="1"/>
    </xf>
    <xf numFmtId="0" fontId="93" fillId="0" borderId="8" xfId="570" applyFont="1" applyFill="1" applyBorder="1" applyAlignment="1">
      <alignment horizontal="left" vertical="center"/>
    </xf>
    <xf numFmtId="0" fontId="93" fillId="0" borderId="25" xfId="0" applyFont="1" applyFill="1" applyBorder="1" applyAlignment="1">
      <alignment horizontal="center" wrapText="1"/>
    </xf>
    <xf numFmtId="0" fontId="93" fillId="0" borderId="25" xfId="0" applyFont="1" applyFill="1" applyBorder="1" applyAlignment="1">
      <alignment horizontal="center" vertical="center" wrapText="1"/>
    </xf>
    <xf numFmtId="0" fontId="93" fillId="0" borderId="11" xfId="0" applyFont="1" applyFill="1" applyBorder="1" applyAlignment="1">
      <alignment horizontal="center" wrapText="1"/>
    </xf>
    <xf numFmtId="0" fontId="93" fillId="0" borderId="8" xfId="570" quotePrefix="1" applyFont="1" applyFill="1" applyBorder="1"/>
    <xf numFmtId="0" fontId="93" fillId="0" borderId="19" xfId="570" quotePrefix="1" applyFont="1" applyFill="1" applyBorder="1" applyAlignment="1">
      <alignment horizontal="left" vertical="center"/>
    </xf>
    <xf numFmtId="0" fontId="93" fillId="0" borderId="19" xfId="0" applyFont="1" applyFill="1" applyBorder="1" applyAlignment="1">
      <alignment horizontal="center" wrapText="1"/>
    </xf>
    <xf numFmtId="3" fontId="93" fillId="0" borderId="11" xfId="0" applyNumberFormat="1" applyFont="1" applyFill="1" applyBorder="1" applyAlignment="1">
      <alignment horizontal="right" wrapText="1"/>
    </xf>
    <xf numFmtId="9" fontId="93" fillId="0" borderId="11" xfId="0" applyNumberFormat="1" applyFont="1" applyFill="1" applyBorder="1" applyAlignment="1">
      <alignment horizontal="right" wrapText="1"/>
    </xf>
    <xf numFmtId="9" fontId="93" fillId="0" borderId="11" xfId="419" applyFont="1" applyFill="1" applyBorder="1" applyAlignment="1">
      <alignment horizontal="center" wrapText="1"/>
    </xf>
    <xf numFmtId="43" fontId="93" fillId="0" borderId="0" xfId="0" applyNumberFormat="1" applyFont="1" applyFill="1" applyBorder="1" applyAlignment="1">
      <alignment horizontal="center" wrapText="1"/>
    </xf>
    <xf numFmtId="168" fontId="109" fillId="0" borderId="11" xfId="1261" applyNumberFormat="1" applyFont="1" applyFill="1" applyBorder="1" applyAlignment="1">
      <alignment horizontal="center"/>
    </xf>
    <xf numFmtId="168" fontId="109" fillId="0" borderId="11" xfId="570" applyNumberFormat="1" applyFont="1" applyFill="1" applyBorder="1"/>
    <xf numFmtId="168" fontId="109" fillId="0" borderId="0" xfId="570" applyNumberFormat="1" applyFont="1" applyFill="1" applyBorder="1"/>
    <xf numFmtId="168" fontId="109" fillId="0" borderId="0" xfId="1261" applyNumberFormat="1" applyFont="1" applyFill="1" applyBorder="1" applyAlignment="1">
      <alignment horizontal="center"/>
    </xf>
    <xf numFmtId="43" fontId="115" fillId="0" borderId="0" xfId="1261" applyNumberFormat="1" applyFont="1" applyFill="1" applyBorder="1" applyAlignment="1"/>
    <xf numFmtId="4" fontId="109" fillId="0" borderId="0" xfId="570" applyNumberFormat="1" applyFont="1" applyFill="1" applyBorder="1" applyAlignment="1"/>
    <xf numFmtId="4" fontId="140" fillId="0" borderId="0" xfId="570" applyNumberFormat="1" applyFont="1" applyFill="1"/>
    <xf numFmtId="0" fontId="93" fillId="0" borderId="11" xfId="573" quotePrefix="1" applyFont="1" applyFill="1" applyBorder="1" applyAlignment="1">
      <alignment horizontal="left"/>
    </xf>
    <xf numFmtId="169" fontId="93" fillId="0" borderId="11" xfId="570" applyNumberFormat="1" applyFont="1" applyFill="1" applyBorder="1"/>
    <xf numFmtId="168" fontId="93" fillId="0" borderId="11" xfId="570" applyNumberFormat="1" applyFont="1" applyFill="1" applyBorder="1"/>
    <xf numFmtId="168" fontId="93" fillId="0" borderId="11" xfId="1261" applyNumberFormat="1" applyFont="1" applyFill="1" applyBorder="1" applyAlignment="1">
      <alignment horizontal="center"/>
    </xf>
    <xf numFmtId="10" fontId="115" fillId="0" borderId="11" xfId="419" applyNumberFormat="1" applyFont="1" applyFill="1" applyBorder="1" applyAlignment="1">
      <alignment horizontal="center"/>
    </xf>
    <xf numFmtId="10" fontId="109" fillId="0" borderId="0" xfId="419" applyNumberFormat="1" applyFont="1" applyFill="1" applyBorder="1"/>
    <xf numFmtId="169" fontId="110" fillId="0" borderId="11" xfId="1261" applyNumberFormat="1" applyFont="1" applyFill="1" applyBorder="1" applyAlignment="1">
      <alignment horizontal="center"/>
    </xf>
    <xf numFmtId="168" fontId="110" fillId="0" borderId="11" xfId="570" applyNumberFormat="1" applyFont="1" applyFill="1" applyBorder="1"/>
    <xf numFmtId="9" fontId="110" fillId="0" borderId="11" xfId="419" applyFont="1" applyFill="1" applyBorder="1" applyAlignment="1">
      <alignment horizontal="right"/>
    </xf>
    <xf numFmtId="168" fontId="110" fillId="0" borderId="11" xfId="1261" applyNumberFormat="1" applyFont="1" applyFill="1" applyBorder="1" applyAlignment="1">
      <alignment horizontal="right"/>
    </xf>
    <xf numFmtId="169" fontId="110" fillId="0" borderId="11" xfId="570" applyNumberFormat="1" applyFont="1" applyFill="1" applyBorder="1" applyAlignment="1">
      <alignment horizontal="right"/>
    </xf>
    <xf numFmtId="168" fontId="41" fillId="0" borderId="0" xfId="379" applyNumberFormat="1" applyFont="1" applyFill="1" applyBorder="1"/>
    <xf numFmtId="168" fontId="109" fillId="0" borderId="0" xfId="379" applyNumberFormat="1" applyFont="1" applyFill="1" applyBorder="1" applyAlignment="1">
      <alignment horizontal="center"/>
    </xf>
    <xf numFmtId="9" fontId="109" fillId="0" borderId="0" xfId="419" applyFont="1" applyFill="1" applyBorder="1"/>
    <xf numFmtId="169" fontId="109" fillId="0" borderId="0" xfId="379" applyNumberFormat="1" applyFont="1" applyFill="1" applyBorder="1" applyAlignment="1">
      <alignment horizontal="center"/>
    </xf>
    <xf numFmtId="169" fontId="109" fillId="0" borderId="11" xfId="1261" applyNumberFormat="1" applyFont="1" applyFill="1" applyBorder="1" applyAlignment="1">
      <alignment horizontal="right"/>
    </xf>
    <xf numFmtId="168" fontId="0" fillId="0" borderId="0" xfId="379" applyNumberFormat="1" applyFont="1" applyBorder="1"/>
    <xf numFmtId="0" fontId="93" fillId="0" borderId="23" xfId="570" applyFont="1" applyFill="1" applyBorder="1" applyAlignment="1">
      <alignment horizontal="center"/>
    </xf>
    <xf numFmtId="168" fontId="93" fillId="0" borderId="23" xfId="1261" applyNumberFormat="1" applyFont="1" applyFill="1" applyBorder="1" applyAlignment="1">
      <alignment horizontal="right"/>
    </xf>
    <xf numFmtId="9" fontId="93" fillId="0" borderId="23" xfId="419" applyFont="1" applyFill="1" applyBorder="1" applyAlignment="1">
      <alignment horizontal="right"/>
    </xf>
    <xf numFmtId="9" fontId="93" fillId="0" borderId="23" xfId="419" applyFont="1" applyFill="1" applyBorder="1" applyAlignment="1">
      <alignment horizontal="center"/>
    </xf>
    <xf numFmtId="168" fontId="141" fillId="0" borderId="0" xfId="379" applyNumberFormat="1" applyFont="1" applyFill="1" applyBorder="1"/>
    <xf numFmtId="168" fontId="93" fillId="0" borderId="0" xfId="1261" applyNumberFormat="1" applyFont="1" applyFill="1" applyBorder="1" applyAlignment="1">
      <alignment horizontal="center"/>
    </xf>
    <xf numFmtId="0" fontId="109" fillId="0" borderId="0" xfId="0" applyFont="1"/>
    <xf numFmtId="168" fontId="93" fillId="0" borderId="0" xfId="573" applyNumberFormat="1" applyFont="1" applyFill="1" applyBorder="1"/>
    <xf numFmtId="4" fontId="115" fillId="0" borderId="0" xfId="573" applyNumberFormat="1" applyFont="1" applyFill="1" applyBorder="1" applyAlignment="1">
      <alignment horizontal="left" wrapText="1"/>
    </xf>
    <xf numFmtId="43" fontId="93" fillId="0" borderId="0" xfId="1494" applyFont="1" applyFill="1" applyBorder="1" applyAlignment="1"/>
    <xf numFmtId="0" fontId="110" fillId="0" borderId="0" xfId="570" applyFont="1" applyFill="1" applyBorder="1" applyAlignment="1">
      <alignment vertical="center"/>
    </xf>
    <xf numFmtId="0" fontId="110" fillId="0" borderId="0" xfId="570" applyFont="1" applyFill="1" applyAlignment="1">
      <alignment vertical="center"/>
    </xf>
    <xf numFmtId="168" fontId="93" fillId="0" borderId="0" xfId="570" applyNumberFormat="1" applyFont="1" applyFill="1" applyBorder="1" applyAlignment="1">
      <alignment horizontal="center"/>
    </xf>
    <xf numFmtId="0" fontId="119" fillId="0" borderId="0" xfId="570" applyFont="1" applyFill="1" applyAlignment="1"/>
    <xf numFmtId="0" fontId="111" fillId="0" borderId="0" xfId="570" applyFont="1" applyFill="1" applyAlignment="1"/>
    <xf numFmtId="0" fontId="110" fillId="0" borderId="0" xfId="0" applyFont="1" applyFill="1" applyBorder="1"/>
    <xf numFmtId="0" fontId="110" fillId="0" borderId="0" xfId="0" quotePrefix="1" applyFont="1" applyFill="1" applyBorder="1" applyAlignment="1">
      <alignment vertical="top" wrapText="1"/>
    </xf>
    <xf numFmtId="0" fontId="110" fillId="0" borderId="0" xfId="0" quotePrefix="1" applyFont="1" applyFill="1"/>
    <xf numFmtId="0" fontId="110" fillId="0" borderId="0" xfId="570" applyFont="1" applyFill="1" applyAlignment="1"/>
    <xf numFmtId="4" fontId="93" fillId="0" borderId="8" xfId="570" applyNumberFormat="1" applyFont="1" applyFill="1" applyBorder="1" applyAlignment="1">
      <alignment horizontal="center" vertical="center"/>
    </xf>
    <xf numFmtId="4" fontId="93" fillId="0" borderId="0" xfId="570" applyNumberFormat="1" applyFont="1" applyFill="1" applyBorder="1" applyAlignment="1">
      <alignment vertical="center"/>
    </xf>
    <xf numFmtId="4" fontId="93" fillId="0" borderId="0" xfId="570" applyNumberFormat="1" applyFont="1" applyFill="1" applyBorder="1" applyAlignment="1">
      <alignment horizontal="center" vertical="center"/>
    </xf>
    <xf numFmtId="0" fontId="93" fillId="0" borderId="0" xfId="570" applyFont="1" applyFill="1" applyBorder="1" applyAlignment="1">
      <alignment horizontal="center" vertical="center" wrapText="1"/>
    </xf>
    <xf numFmtId="0" fontId="93" fillId="0" borderId="0" xfId="570" applyFont="1" applyFill="1" applyBorder="1" applyAlignment="1">
      <alignment vertical="center"/>
    </xf>
    <xf numFmtId="0" fontId="110" fillId="0" borderId="0" xfId="570" applyFont="1" applyFill="1" applyBorder="1" applyAlignment="1">
      <alignment horizontal="left" shrinkToFit="1"/>
    </xf>
    <xf numFmtId="0" fontId="117" fillId="0" borderId="0" xfId="570" applyNumberFormat="1" applyFont="1" applyFill="1" applyBorder="1" applyAlignment="1">
      <alignment horizontal="left" vertical="top" wrapText="1"/>
    </xf>
    <xf numFmtId="0" fontId="110" fillId="0" borderId="19" xfId="570" applyFont="1" applyFill="1" applyBorder="1"/>
    <xf numFmtId="168" fontId="110" fillId="0" borderId="19" xfId="1261" applyNumberFormat="1" applyFont="1" applyFill="1" applyBorder="1"/>
    <xf numFmtId="43" fontId="110" fillId="0" borderId="0" xfId="1261" applyFont="1" applyFill="1" applyBorder="1" applyAlignment="1"/>
    <xf numFmtId="0" fontId="110" fillId="0" borderId="25" xfId="570" quotePrefix="1" applyFont="1" applyFill="1" applyBorder="1"/>
    <xf numFmtId="168" fontId="93" fillId="0" borderId="25" xfId="1261" applyNumberFormat="1" applyFont="1" applyFill="1" applyBorder="1" applyAlignment="1">
      <alignment horizontal="center"/>
    </xf>
    <xf numFmtId="168" fontId="110" fillId="0" borderId="25" xfId="1261" applyNumberFormat="1" applyFont="1" applyFill="1" applyBorder="1"/>
    <xf numFmtId="168" fontId="110" fillId="0" borderId="11" xfId="1261" applyNumberFormat="1" applyFont="1" applyFill="1" applyBorder="1" applyAlignment="1">
      <alignment horizontal="center"/>
    </xf>
    <xf numFmtId="43" fontId="110" fillId="0" borderId="0" xfId="1261" applyNumberFormat="1" applyFont="1" applyFill="1" applyBorder="1"/>
    <xf numFmtId="43" fontId="110" fillId="0" borderId="0" xfId="1261" applyFont="1" applyFill="1" applyBorder="1"/>
    <xf numFmtId="168" fontId="110" fillId="0" borderId="0" xfId="1261" applyNumberFormat="1" applyFont="1" applyFill="1" applyBorder="1" applyAlignment="1"/>
    <xf numFmtId="0" fontId="110" fillId="0" borderId="11" xfId="570" quotePrefix="1" applyFont="1" applyFill="1" applyBorder="1" applyAlignment="1">
      <alignment wrapText="1"/>
    </xf>
    <xf numFmtId="168" fontId="110" fillId="0" borderId="11" xfId="1261" applyNumberFormat="1" applyFont="1" applyFill="1" applyBorder="1" applyAlignment="1">
      <alignment horizontal="left"/>
    </xf>
    <xf numFmtId="0" fontId="109" fillId="0" borderId="11" xfId="570" applyFont="1" applyFill="1" applyBorder="1"/>
    <xf numFmtId="168" fontId="110" fillId="0" borderId="0" xfId="379" applyNumberFormat="1" applyFont="1" applyFill="1"/>
    <xf numFmtId="169" fontId="110" fillId="0" borderId="0" xfId="1261" applyNumberFormat="1" applyFont="1" applyFill="1" applyBorder="1"/>
    <xf numFmtId="0" fontId="110" fillId="0" borderId="25" xfId="570" applyFont="1" applyFill="1" applyBorder="1"/>
    <xf numFmtId="168" fontId="93" fillId="0" borderId="8" xfId="1261" applyNumberFormat="1" applyFont="1" applyFill="1" applyBorder="1" applyAlignment="1">
      <alignment horizontal="center"/>
    </xf>
    <xf numFmtId="43" fontId="93" fillId="0" borderId="0" xfId="1261" applyNumberFormat="1" applyFont="1" applyFill="1" applyBorder="1"/>
    <xf numFmtId="4" fontId="110" fillId="0" borderId="0" xfId="570" applyNumberFormat="1" applyFont="1" applyFill="1" applyBorder="1" applyAlignment="1">
      <alignment horizontal="center" shrinkToFit="1"/>
    </xf>
    <xf numFmtId="3" fontId="110" fillId="0" borderId="0" xfId="570" applyNumberFormat="1" applyFont="1" applyFill="1" applyBorder="1"/>
    <xf numFmtId="4" fontId="110" fillId="0" borderId="0" xfId="570" applyNumberFormat="1" applyFont="1" applyFill="1" applyBorder="1" applyAlignment="1">
      <alignment horizontal="left"/>
    </xf>
    <xf numFmtId="43" fontId="110" fillId="0" borderId="0" xfId="379" quotePrefix="1" applyFont="1" applyFill="1" applyBorder="1"/>
    <xf numFmtId="43" fontId="110" fillId="0" borderId="0" xfId="379" quotePrefix="1" applyFont="1" applyFill="1" applyBorder="1" applyAlignment="1">
      <alignment horizontal="center"/>
    </xf>
    <xf numFmtId="43" fontId="110" fillId="0" borderId="0" xfId="379" applyFont="1" applyFill="1" applyBorder="1" applyAlignment="1">
      <alignment horizontal="center" wrapText="1"/>
    </xf>
    <xf numFmtId="43" fontId="110" fillId="0" borderId="0" xfId="379" applyFont="1" applyFill="1" applyBorder="1" applyAlignment="1">
      <alignment horizontal="center"/>
    </xf>
    <xf numFmtId="0" fontId="110" fillId="0" borderId="0" xfId="0" applyFont="1" applyFill="1" applyBorder="1" applyAlignment="1">
      <alignment horizontal="center" wrapText="1"/>
    </xf>
    <xf numFmtId="0" fontId="110" fillId="0" borderId="0" xfId="0" applyFont="1" applyFill="1" applyBorder="1" applyAlignment="1">
      <alignment horizontal="center"/>
    </xf>
    <xf numFmtId="168" fontId="110" fillId="0" borderId="0" xfId="0" applyNumberFormat="1" applyFont="1" applyFill="1" applyBorder="1" applyAlignment="1">
      <alignment shrinkToFit="1"/>
    </xf>
    <xf numFmtId="4" fontId="142" fillId="0" borderId="0" xfId="0" applyNumberFormat="1" applyFont="1" applyFill="1" applyAlignment="1">
      <alignment horizontal="center"/>
    </xf>
    <xf numFmtId="3" fontId="110" fillId="0" borderId="0" xfId="0" applyNumberFormat="1" applyFont="1" applyFill="1"/>
    <xf numFmtId="0" fontId="119" fillId="0" borderId="0" xfId="0" applyFont="1" applyFill="1"/>
    <xf numFmtId="0" fontId="110" fillId="0" borderId="0" xfId="0" applyFont="1" applyFill="1" applyBorder="1" applyAlignment="1">
      <alignment horizontal="center" vertical="center"/>
    </xf>
    <xf numFmtId="0" fontId="93" fillId="0" borderId="8" xfId="0" applyFont="1" applyFill="1" applyBorder="1" applyAlignment="1">
      <alignment horizontal="left" vertical="center"/>
    </xf>
    <xf numFmtId="0" fontId="118" fillId="0" borderId="0" xfId="0" quotePrefix="1" applyFont="1" applyFill="1" applyBorder="1" applyAlignment="1">
      <alignment horizontal="left" vertical="top"/>
    </xf>
    <xf numFmtId="0" fontId="118" fillId="0" borderId="0" xfId="0" applyFont="1" applyFill="1" applyBorder="1" applyAlignment="1">
      <alignment horizontal="left" vertical="top"/>
    </xf>
    <xf numFmtId="0" fontId="118" fillId="0" borderId="0" xfId="0" applyFont="1" applyFill="1" applyAlignment="1">
      <alignment vertical="top"/>
    </xf>
    <xf numFmtId="49" fontId="110" fillId="23" borderId="0" xfId="0" quotePrefix="1" applyNumberFormat="1" applyFont="1" applyFill="1" applyBorder="1" applyAlignment="1"/>
    <xf numFmtId="0" fontId="93" fillId="0" borderId="0" xfId="0" applyFont="1" applyFill="1" applyBorder="1" applyAlignment="1">
      <alignment wrapText="1"/>
    </xf>
    <xf numFmtId="0" fontId="93" fillId="30" borderId="8" xfId="0" applyFont="1" applyFill="1" applyBorder="1" applyAlignment="1">
      <alignment horizontal="center" vertical="center"/>
    </xf>
    <xf numFmtId="0" fontId="93" fillId="30" borderId="8" xfId="0" applyFont="1" applyFill="1" applyBorder="1" applyAlignment="1">
      <alignment horizontal="center" vertical="center" wrapText="1"/>
    </xf>
    <xf numFmtId="0" fontId="93" fillId="23" borderId="0" xfId="0" applyFont="1" applyFill="1" applyBorder="1" applyAlignment="1">
      <alignment vertical="center" wrapText="1"/>
    </xf>
    <xf numFmtId="0" fontId="130" fillId="23" borderId="0" xfId="0" applyFont="1" applyFill="1" applyBorder="1" applyAlignment="1">
      <alignment horizontal="center" vertical="center"/>
    </xf>
    <xf numFmtId="0" fontId="130" fillId="23" borderId="0" xfId="0" applyFont="1" applyFill="1" applyBorder="1" applyAlignment="1">
      <alignment vertical="top"/>
    </xf>
    <xf numFmtId="0" fontId="130" fillId="23" borderId="0" xfId="0" applyFont="1" applyFill="1" applyBorder="1" applyAlignment="1">
      <alignment horizontal="center" vertical="top" wrapText="1"/>
    </xf>
    <xf numFmtId="0" fontId="130" fillId="23" borderId="0" xfId="0" applyFont="1" applyFill="1" applyBorder="1" applyAlignment="1">
      <alignment horizontal="center" vertical="top"/>
    </xf>
    <xf numFmtId="0" fontId="119" fillId="0" borderId="0" xfId="570" applyFont="1" applyFill="1"/>
    <xf numFmtId="0" fontId="119" fillId="0" borderId="0" xfId="570" applyFont="1" applyFill="1" applyAlignment="1">
      <alignment horizontal="center"/>
    </xf>
    <xf numFmtId="4" fontId="93" fillId="0" borderId="0" xfId="0" applyNumberFormat="1" applyFont="1" applyFill="1" applyAlignment="1">
      <alignment horizontal="center"/>
    </xf>
    <xf numFmtId="0" fontId="119" fillId="0" borderId="0" xfId="570" applyFont="1" applyFill="1" applyBorder="1" applyAlignment="1">
      <alignment horizontal="center"/>
    </xf>
    <xf numFmtId="0" fontId="119" fillId="0" borderId="0" xfId="570" applyFont="1" applyFill="1" applyBorder="1"/>
    <xf numFmtId="0" fontId="118" fillId="0" borderId="0" xfId="570" applyFont="1" applyFill="1" applyBorder="1" applyAlignment="1">
      <alignment horizontal="center" vertical="top"/>
    </xf>
    <xf numFmtId="14" fontId="118" fillId="0" borderId="0" xfId="570" quotePrefix="1" applyNumberFormat="1" applyFont="1" applyFill="1" applyBorder="1" applyAlignment="1">
      <alignment horizontal="center" vertical="top"/>
    </xf>
    <xf numFmtId="168" fontId="139" fillId="0" borderId="0" xfId="379" applyNumberFormat="1" applyFont="1" applyFill="1" applyBorder="1"/>
    <xf numFmtId="168" fontId="115" fillId="0" borderId="11" xfId="570" applyNumberFormat="1" applyFont="1" applyFill="1" applyBorder="1" applyAlignment="1">
      <alignment horizontal="right"/>
    </xf>
    <xf numFmtId="169" fontId="36" fillId="0" borderId="0" xfId="573" applyNumberFormat="1" applyFont="1" applyFill="1" applyBorder="1" applyAlignment="1">
      <alignment horizontal="center"/>
    </xf>
    <xf numFmtId="10" fontId="36" fillId="0" borderId="0" xfId="573" applyNumberFormat="1" applyFont="1" applyFill="1" applyBorder="1" applyAlignment="1">
      <alignment horizontal="center"/>
    </xf>
    <xf numFmtId="169" fontId="35" fillId="0" borderId="0" xfId="573" applyNumberFormat="1" applyFont="1" applyFill="1" applyBorder="1" applyAlignment="1">
      <alignment horizontal="center"/>
    </xf>
    <xf numFmtId="4" fontId="112" fillId="0" borderId="33" xfId="573" applyNumberFormat="1" applyFont="1" applyFill="1" applyBorder="1" applyAlignment="1">
      <alignment vertical="center" wrapText="1"/>
    </xf>
    <xf numFmtId="4" fontId="112" fillId="0" borderId="0" xfId="573" applyNumberFormat="1" applyFont="1" applyFill="1" applyBorder="1" applyAlignment="1">
      <alignment vertical="center" wrapText="1"/>
    </xf>
    <xf numFmtId="169" fontId="113" fillId="0" borderId="33" xfId="573" applyNumberFormat="1" applyFont="1" applyFill="1" applyBorder="1" applyAlignment="1"/>
    <xf numFmtId="169" fontId="113" fillId="0" borderId="0" xfId="573" applyNumberFormat="1" applyFont="1" applyFill="1" applyBorder="1" applyAlignment="1"/>
    <xf numFmtId="169" fontId="112" fillId="0" borderId="33" xfId="573" applyNumberFormat="1" applyFont="1" applyFill="1" applyBorder="1" applyAlignment="1"/>
    <xf numFmtId="169" fontId="112" fillId="0" borderId="0" xfId="573" applyNumberFormat="1" applyFont="1" applyFill="1" applyBorder="1" applyAlignment="1"/>
    <xf numFmtId="9" fontId="93" fillId="0" borderId="19" xfId="419" applyFont="1" applyFill="1" applyBorder="1"/>
    <xf numFmtId="9" fontId="93" fillId="0" borderId="25" xfId="419" applyFont="1" applyFill="1" applyBorder="1"/>
    <xf numFmtId="1" fontId="110" fillId="0" borderId="11" xfId="419" applyNumberFormat="1" applyFont="1" applyFill="1" applyBorder="1" applyAlignment="1"/>
    <xf numFmtId="9" fontId="110" fillId="0" borderId="25" xfId="1261" applyNumberFormat="1" applyFont="1" applyFill="1" applyBorder="1"/>
    <xf numFmtId="0" fontId="93" fillId="0" borderId="11" xfId="570" quotePrefix="1" applyFont="1" applyFill="1" applyBorder="1"/>
    <xf numFmtId="43" fontId="93" fillId="0" borderId="25" xfId="379" applyFont="1" applyFill="1" applyBorder="1"/>
    <xf numFmtId="43" fontId="110" fillId="0" borderId="11" xfId="1392" applyNumberFormat="1" applyFont="1" applyFill="1" applyBorder="1"/>
    <xf numFmtId="9" fontId="93" fillId="0" borderId="8" xfId="421" applyNumberFormat="1" applyFont="1" applyFill="1" applyBorder="1"/>
    <xf numFmtId="168" fontId="93" fillId="0" borderId="8" xfId="421" applyNumberFormat="1" applyFont="1" applyFill="1" applyBorder="1"/>
    <xf numFmtId="0" fontId="110" fillId="0" borderId="11" xfId="0" applyFont="1" applyFill="1" applyBorder="1" applyAlignment="1">
      <alignment horizontal="center" wrapText="1"/>
    </xf>
    <xf numFmtId="0" fontId="110" fillId="0" borderId="25" xfId="570" quotePrefix="1" applyFont="1" applyFill="1" applyBorder="1" applyAlignment="1">
      <alignment horizontal="left" vertical="center"/>
    </xf>
    <xf numFmtId="0" fontId="110" fillId="0" borderId="25" xfId="0" applyFont="1" applyFill="1" applyBorder="1" applyAlignment="1">
      <alignment horizontal="center" wrapText="1"/>
    </xf>
    <xf numFmtId="9" fontId="93" fillId="0" borderId="25" xfId="419" applyFont="1" applyFill="1" applyBorder="1" applyAlignment="1">
      <alignment horizontal="center" wrapText="1"/>
    </xf>
    <xf numFmtId="0" fontId="109" fillId="0" borderId="23" xfId="570" applyFont="1" applyFill="1" applyBorder="1" applyAlignment="1">
      <alignment wrapText="1"/>
    </xf>
    <xf numFmtId="168" fontId="109" fillId="0" borderId="23" xfId="1261" applyNumberFormat="1" applyFont="1" applyFill="1" applyBorder="1" applyAlignment="1">
      <alignment horizontal="center"/>
    </xf>
    <xf numFmtId="168" fontId="109" fillId="0" borderId="23" xfId="570" applyNumberFormat="1" applyFont="1" applyFill="1" applyBorder="1"/>
    <xf numFmtId="0" fontId="93" fillId="0" borderId="8" xfId="570" applyFont="1" applyFill="1" applyBorder="1" applyAlignment="1">
      <alignment horizontal="center" vertical="center"/>
    </xf>
    <xf numFmtId="0" fontId="143" fillId="0" borderId="8" xfId="570" applyFont="1" applyFill="1" applyBorder="1" applyAlignment="1">
      <alignment horizontal="center" vertical="center"/>
    </xf>
    <xf numFmtId="168" fontId="109" fillId="0" borderId="8" xfId="379" applyNumberFormat="1" applyFont="1" applyFill="1" applyBorder="1" applyAlignment="1">
      <alignment vertical="center"/>
    </xf>
    <xf numFmtId="168" fontId="109" fillId="0" borderId="8" xfId="1261" applyNumberFormat="1" applyFont="1" applyFill="1" applyBorder="1" applyAlignment="1">
      <alignment vertical="center"/>
    </xf>
    <xf numFmtId="171" fontId="109" fillId="0" borderId="8" xfId="1261" applyNumberFormat="1" applyFont="1" applyFill="1" applyBorder="1" applyAlignment="1">
      <alignment vertical="center"/>
    </xf>
    <xf numFmtId="168" fontId="110" fillId="0" borderId="4" xfId="0" applyNumberFormat="1" applyFont="1" applyFill="1" applyBorder="1" applyAlignment="1">
      <alignment horizontal="center" vertical="center" wrapText="1"/>
    </xf>
    <xf numFmtId="43" fontId="110" fillId="0" borderId="8" xfId="1392" applyFont="1" applyFill="1" applyBorder="1" applyAlignment="1">
      <alignment vertical="center"/>
    </xf>
    <xf numFmtId="168" fontId="110" fillId="0" borderId="8" xfId="0" applyNumberFormat="1" applyFont="1" applyFill="1" applyBorder="1" applyAlignment="1">
      <alignment horizontal="center" vertical="center" wrapText="1"/>
    </xf>
    <xf numFmtId="43" fontId="110" fillId="0" borderId="0" xfId="1392" applyFont="1" applyFill="1" applyBorder="1" applyAlignment="1">
      <alignment vertical="center"/>
    </xf>
    <xf numFmtId="168" fontId="100" fillId="0" borderId="8" xfId="379" applyNumberFormat="1" applyFont="1" applyFill="1" applyBorder="1" applyAlignment="1">
      <alignment vertical="center"/>
    </xf>
    <xf numFmtId="168" fontId="100" fillId="0" borderId="8" xfId="1261" applyNumberFormat="1" applyFont="1" applyFill="1" applyBorder="1" applyAlignment="1">
      <alignment vertical="center"/>
    </xf>
    <xf numFmtId="171" fontId="100" fillId="0" borderId="8" xfId="1261" applyNumberFormat="1" applyFont="1" applyFill="1" applyBorder="1" applyAlignment="1">
      <alignment vertical="center"/>
    </xf>
    <xf numFmtId="171" fontId="35" fillId="0" borderId="17" xfId="1261" applyNumberFormat="1" applyFont="1" applyFill="1" applyBorder="1" applyAlignment="1">
      <alignment horizontal="center" vertical="center" wrapText="1"/>
    </xf>
    <xf numFmtId="168" fontId="35" fillId="0" borderId="8" xfId="0" applyNumberFormat="1" applyFont="1" applyFill="1" applyBorder="1" applyAlignment="1">
      <alignment horizontal="center" vertical="center" wrapText="1"/>
    </xf>
    <xf numFmtId="168" fontId="110" fillId="0" borderId="8" xfId="1261" applyNumberFormat="1" applyFont="1" applyFill="1" applyBorder="1" applyAlignment="1">
      <alignment vertical="center"/>
    </xf>
    <xf numFmtId="168" fontId="93" fillId="0" borderId="8" xfId="379" applyNumberFormat="1" applyFont="1" applyFill="1" applyBorder="1" applyAlignment="1">
      <alignment horizontal="center" vertical="center"/>
    </xf>
    <xf numFmtId="168" fontId="93" fillId="0" borderId="8" xfId="0" applyNumberFormat="1" applyFont="1" applyFill="1" applyBorder="1" applyAlignment="1">
      <alignment horizontal="center" vertical="center"/>
    </xf>
    <xf numFmtId="171" fontId="93" fillId="0" borderId="8" xfId="0" applyNumberFormat="1" applyFont="1" applyFill="1" applyBorder="1" applyAlignment="1">
      <alignment horizontal="center" vertical="center"/>
    </xf>
    <xf numFmtId="168" fontId="93" fillId="0" borderId="0" xfId="0" applyNumberFormat="1" applyFont="1" applyFill="1" applyBorder="1" applyAlignment="1">
      <alignment horizontal="center" vertical="center"/>
    </xf>
    <xf numFmtId="0" fontId="110" fillId="0" borderId="8" xfId="0" applyFont="1" applyFill="1" applyBorder="1" applyAlignment="1">
      <alignment horizontal="center" vertical="center"/>
    </xf>
    <xf numFmtId="0" fontId="110" fillId="0" borderId="8" xfId="0" quotePrefix="1" applyFont="1" applyFill="1" applyBorder="1" applyAlignment="1">
      <alignment vertical="center"/>
    </xf>
    <xf numFmtId="168" fontId="93" fillId="0" borderId="8" xfId="857" applyNumberFormat="1" applyFont="1" applyFill="1" applyBorder="1" applyAlignment="1">
      <alignment horizontal="left" vertical="center"/>
    </xf>
    <xf numFmtId="0" fontId="110" fillId="0" borderId="8" xfId="0" quotePrefix="1" applyFont="1" applyFill="1" applyBorder="1" applyAlignment="1">
      <alignment horizontal="left" vertical="center"/>
    </xf>
    <xf numFmtId="168" fontId="93" fillId="0" borderId="11" xfId="379" applyNumberFormat="1" applyFont="1" applyFill="1" applyBorder="1" applyAlignment="1">
      <alignment horizontal="center"/>
    </xf>
    <xf numFmtId="0" fontId="130" fillId="23" borderId="8" xfId="0" applyFont="1" applyFill="1" applyBorder="1" applyAlignment="1">
      <alignment vertical="top"/>
    </xf>
    <xf numFmtId="0" fontId="110" fillId="0" borderId="0" xfId="0" applyFont="1" applyFill="1" applyBorder="1" applyAlignment="1">
      <alignment horizontal="center" vertical="center" wrapText="1"/>
    </xf>
    <xf numFmtId="168" fontId="110" fillId="0" borderId="0" xfId="1261" applyNumberFormat="1" applyFont="1" applyFill="1" applyBorder="1" applyAlignment="1">
      <alignment vertical="center"/>
    </xf>
    <xf numFmtId="168" fontId="93" fillId="0" borderId="0" xfId="0" applyNumberFormat="1" applyFont="1" applyFill="1" applyBorder="1" applyAlignment="1">
      <alignment vertical="center"/>
    </xf>
    <xf numFmtId="169" fontId="47" fillId="0" borderId="0" xfId="1393" applyNumberFormat="1" applyFont="1"/>
    <xf numFmtId="0" fontId="98" fillId="0" borderId="0" xfId="0" applyFont="1" applyAlignment="1"/>
    <xf numFmtId="49" fontId="47" fillId="0" borderId="0" xfId="1393" applyNumberFormat="1" applyFont="1" applyAlignment="1">
      <alignment horizontal="center" wrapText="1"/>
    </xf>
    <xf numFmtId="169" fontId="98" fillId="0" borderId="0" xfId="1393" applyNumberFormat="1" applyFont="1" applyBorder="1" applyAlignment="1">
      <alignment horizontal="center" vertical="center" wrapText="1"/>
    </xf>
    <xf numFmtId="9" fontId="98" fillId="0" borderId="0" xfId="0" applyNumberFormat="1" applyFont="1" applyBorder="1" applyAlignment="1">
      <alignment horizontal="center" vertical="center"/>
    </xf>
    <xf numFmtId="43" fontId="98" fillId="0" borderId="0" xfId="1393" applyNumberFormat="1" applyFont="1" applyBorder="1" applyAlignment="1">
      <alignment horizontal="center" vertical="center" wrapText="1"/>
    </xf>
    <xf numFmtId="0" fontId="126" fillId="0" borderId="0" xfId="0" applyFont="1" applyBorder="1" applyAlignment="1">
      <alignment horizontal="center" vertical="center" wrapText="1"/>
    </xf>
    <xf numFmtId="169" fontId="98" fillId="27" borderId="0" xfId="1393" applyNumberFormat="1" applyFont="1" applyFill="1" applyBorder="1" applyAlignment="1">
      <alignment horizontal="center" vertical="center" wrapText="1"/>
    </xf>
    <xf numFmtId="0" fontId="127" fillId="0" borderId="0" xfId="0" applyFont="1" applyBorder="1" applyAlignment="1">
      <alignment horizontal="center" vertical="center" wrapText="1"/>
    </xf>
    <xf numFmtId="43" fontId="49" fillId="0" borderId="0" xfId="1393" applyNumberFormat="1" applyFont="1" applyBorder="1" applyAlignment="1">
      <alignment horizontal="center" vertical="center" wrapText="1"/>
    </xf>
    <xf numFmtId="169" fontId="49" fillId="27" borderId="0" xfId="1393" applyNumberFormat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37" fontId="49" fillId="0" borderId="0" xfId="1393" applyNumberFormat="1" applyFont="1" applyFill="1" applyBorder="1" applyAlignment="1"/>
    <xf numFmtId="168" fontId="49" fillId="0" borderId="0" xfId="1393" applyNumberFormat="1" applyFont="1" applyFill="1" applyBorder="1" applyAlignment="1">
      <alignment vertical="center"/>
    </xf>
    <xf numFmtId="211" fontId="49" fillId="27" borderId="0" xfId="1393" applyNumberFormat="1" applyFont="1" applyFill="1" applyBorder="1" applyAlignment="1">
      <alignment vertical="center"/>
    </xf>
    <xf numFmtId="0" fontId="49" fillId="0" borderId="0" xfId="0" applyFont="1" applyAlignment="1">
      <alignment horizontal="center"/>
    </xf>
    <xf numFmtId="169" fontId="49" fillId="0" borderId="0" xfId="1393" applyNumberFormat="1" applyFont="1" applyFill="1" applyBorder="1" applyAlignment="1">
      <alignment vertical="center"/>
    </xf>
    <xf numFmtId="0" fontId="49" fillId="0" borderId="38" xfId="0" applyFont="1" applyBorder="1"/>
    <xf numFmtId="43" fontId="98" fillId="0" borderId="0" xfId="1393" applyNumberFormat="1" applyFont="1" applyBorder="1" applyAlignment="1">
      <alignment vertical="center" wrapText="1"/>
    </xf>
    <xf numFmtId="211" fontId="98" fillId="27" borderId="0" xfId="1393" applyNumberFormat="1" applyFont="1" applyFill="1" applyBorder="1" applyAlignment="1">
      <alignment vertical="center" wrapText="1"/>
    </xf>
    <xf numFmtId="169" fontId="98" fillId="27" borderId="0" xfId="1393" applyNumberFormat="1" applyFont="1" applyFill="1" applyBorder="1" applyAlignment="1">
      <alignment vertical="center" wrapText="1"/>
    </xf>
    <xf numFmtId="169" fontId="98" fillId="0" borderId="0" xfId="1393" applyNumberFormat="1" applyFont="1" applyBorder="1" applyAlignment="1">
      <alignment vertical="center" wrapText="1"/>
    </xf>
    <xf numFmtId="0" fontId="0" fillId="0" borderId="0" xfId="0" applyNumberFormat="1"/>
    <xf numFmtId="0" fontId="98" fillId="27" borderId="0" xfId="0" applyFont="1" applyFill="1" applyBorder="1" applyAlignment="1">
      <alignment horizontal="center" vertical="center" wrapText="1"/>
    </xf>
    <xf numFmtId="49" fontId="49" fillId="0" borderId="8" xfId="0" applyNumberFormat="1" applyFont="1" applyFill="1" applyBorder="1" applyAlignment="1">
      <alignment vertical="top" wrapText="1"/>
    </xf>
    <xf numFmtId="44" fontId="98" fillId="27" borderId="8" xfId="0" applyNumberFormat="1" applyFont="1" applyFill="1" applyBorder="1" applyAlignment="1">
      <alignment vertical="center"/>
    </xf>
    <xf numFmtId="49" fontId="49" fillId="0" borderId="6" xfId="0" applyNumberFormat="1" applyFont="1" applyFill="1" applyBorder="1" applyAlignment="1">
      <alignment vertical="top" wrapText="1"/>
    </xf>
    <xf numFmtId="49" fontId="98" fillId="27" borderId="14" xfId="0" applyNumberFormat="1" applyFont="1" applyFill="1" applyBorder="1" applyAlignment="1">
      <alignment vertical="center" wrapText="1"/>
    </xf>
    <xf numFmtId="49" fontId="98" fillId="27" borderId="20" xfId="0" applyNumberFormat="1" applyFont="1" applyFill="1" applyBorder="1" applyAlignment="1">
      <alignment vertical="center" wrapText="1"/>
    </xf>
    <xf numFmtId="49" fontId="98" fillId="27" borderId="0" xfId="0" applyNumberFormat="1" applyFont="1" applyFill="1" applyBorder="1" applyAlignment="1">
      <alignment vertical="center" wrapText="1"/>
    </xf>
    <xf numFmtId="0" fontId="91" fillId="0" borderId="0" xfId="570" applyFont="1" applyFill="1" applyAlignment="1">
      <alignment horizontal="center"/>
    </xf>
    <xf numFmtId="0" fontId="45" fillId="0" borderId="0" xfId="570" applyFont="1" applyFill="1" applyAlignment="1">
      <alignment horizontal="center"/>
    </xf>
    <xf numFmtId="4" fontId="47" fillId="0" borderId="0" xfId="0" applyNumberFormat="1" applyFont="1" applyFill="1" applyAlignment="1">
      <alignment horizontal="center"/>
    </xf>
    <xf numFmtId="4" fontId="45" fillId="0" borderId="8" xfId="570" applyNumberFormat="1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/>
    </xf>
    <xf numFmtId="0" fontId="45" fillId="0" borderId="6" xfId="0" applyFont="1" applyFill="1" applyBorder="1" applyAlignment="1">
      <alignment horizontal="center"/>
    </xf>
    <xf numFmtId="0" fontId="45" fillId="0" borderId="20" xfId="0" applyFont="1" applyFill="1" applyBorder="1" applyAlignment="1">
      <alignment horizontal="center"/>
    </xf>
    <xf numFmtId="4" fontId="45" fillId="0" borderId="14" xfId="570" applyNumberFormat="1" applyFont="1" applyFill="1" applyBorder="1" applyAlignment="1">
      <alignment horizontal="center"/>
    </xf>
    <xf numFmtId="4" fontId="45" fillId="0" borderId="6" xfId="570" applyNumberFormat="1" applyFont="1" applyFill="1" applyBorder="1" applyAlignment="1">
      <alignment horizontal="center"/>
    </xf>
    <xf numFmtId="4" fontId="45" fillId="0" borderId="20" xfId="570" applyNumberFormat="1" applyFont="1" applyFill="1" applyBorder="1" applyAlignment="1">
      <alignment horizontal="center"/>
    </xf>
    <xf numFmtId="0" fontId="45" fillId="0" borderId="8" xfId="570" applyFont="1" applyFill="1" applyBorder="1" applyAlignment="1">
      <alignment horizontal="center" vertical="center"/>
    </xf>
    <xf numFmtId="0" fontId="45" fillId="0" borderId="8" xfId="570" quotePrefix="1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4" fontId="45" fillId="0" borderId="8" xfId="0" applyNumberFormat="1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9" fillId="0" borderId="0" xfId="570" quotePrefix="1" applyFont="1" applyFill="1" applyBorder="1" applyAlignment="1">
      <alignment vertical="top" wrapText="1"/>
    </xf>
    <xf numFmtId="0" fontId="49" fillId="0" borderId="0" xfId="570" applyFont="1" applyFill="1" applyBorder="1" applyAlignment="1">
      <alignment vertical="top" wrapText="1"/>
    </xf>
    <xf numFmtId="0" fontId="45" fillId="27" borderId="0" xfId="0" applyFont="1" applyFill="1" applyBorder="1" applyAlignment="1">
      <alignment horizontal="center" vertical="center" wrapText="1"/>
    </xf>
    <xf numFmtId="0" fontId="98" fillId="27" borderId="14" xfId="0" applyFont="1" applyFill="1" applyBorder="1" applyAlignment="1">
      <alignment horizontal="center" vertical="center"/>
    </xf>
    <xf numFmtId="0" fontId="98" fillId="27" borderId="6" xfId="0" applyFont="1" applyFill="1" applyBorder="1" applyAlignment="1">
      <alignment horizontal="center" vertical="center"/>
    </xf>
    <xf numFmtId="0" fontId="98" fillId="27" borderId="14" xfId="0" applyFont="1" applyFill="1" applyBorder="1" applyAlignment="1">
      <alignment horizontal="center" vertical="top" wrapText="1"/>
    </xf>
    <xf numFmtId="0" fontId="98" fillId="27" borderId="6" xfId="0" applyFont="1" applyFill="1" applyBorder="1" applyAlignment="1">
      <alignment horizontal="center" vertical="top" wrapText="1"/>
    </xf>
    <xf numFmtId="0" fontId="98" fillId="27" borderId="14" xfId="0" applyFont="1" applyFill="1" applyBorder="1" applyAlignment="1">
      <alignment horizontal="center" vertical="top"/>
    </xf>
    <xf numFmtId="0" fontId="98" fillId="27" borderId="20" xfId="0" applyFont="1" applyFill="1" applyBorder="1" applyAlignment="1">
      <alignment horizontal="center" vertical="top"/>
    </xf>
    <xf numFmtId="0" fontId="98" fillId="27" borderId="14" xfId="0" applyFont="1" applyFill="1" applyBorder="1" applyAlignment="1">
      <alignment horizontal="center" vertical="center" wrapText="1"/>
    </xf>
    <xf numFmtId="0" fontId="98" fillId="27" borderId="20" xfId="0" applyFont="1" applyFill="1" applyBorder="1" applyAlignment="1">
      <alignment horizontal="center" vertical="center" wrapText="1"/>
    </xf>
    <xf numFmtId="0" fontId="98" fillId="27" borderId="0" xfId="0" applyFont="1" applyFill="1" applyBorder="1" applyAlignment="1">
      <alignment horizontal="center" vertical="top"/>
    </xf>
    <xf numFmtId="0" fontId="45" fillId="28" borderId="14" xfId="0" applyFont="1" applyFill="1" applyBorder="1" applyAlignment="1">
      <alignment horizontal="center" vertical="center" wrapText="1"/>
    </xf>
    <xf numFmtId="0" fontId="45" fillId="28" borderId="20" xfId="0" applyFont="1" applyFill="1" applyBorder="1" applyAlignment="1">
      <alignment horizontal="center" vertical="center" wrapText="1"/>
    </xf>
    <xf numFmtId="4" fontId="45" fillId="0" borderId="0" xfId="570" applyNumberFormat="1" applyFont="1" applyFill="1" applyAlignment="1">
      <alignment horizontal="center"/>
    </xf>
    <xf numFmtId="0" fontId="46" fillId="0" borderId="0" xfId="570" applyFont="1" applyFill="1"/>
    <xf numFmtId="0" fontId="88" fillId="0" borderId="0" xfId="570" applyFont="1" applyFill="1" applyAlignment="1">
      <alignment horizontal="center"/>
    </xf>
    <xf numFmtId="4" fontId="45" fillId="0" borderId="0" xfId="570" applyNumberFormat="1" applyFont="1" applyFill="1" applyBorder="1" applyAlignment="1">
      <alignment horizontal="center" vertical="center"/>
    </xf>
    <xf numFmtId="0" fontId="45" fillId="0" borderId="21" xfId="0" applyFont="1" applyFill="1" applyBorder="1" applyAlignment="1">
      <alignment horizontal="left" wrapText="1"/>
    </xf>
    <xf numFmtId="0" fontId="95" fillId="0" borderId="14" xfId="414" applyFont="1" applyBorder="1" applyAlignment="1">
      <alignment horizontal="center" vertical="justify" wrapText="1"/>
    </xf>
    <xf numFmtId="0" fontId="95" fillId="0" borderId="6" xfId="414" applyFont="1" applyBorder="1" applyAlignment="1">
      <alignment horizontal="center" vertical="justify" wrapText="1"/>
    </xf>
    <xf numFmtId="0" fontId="95" fillId="0" borderId="20" xfId="414" applyFont="1" applyBorder="1" applyAlignment="1">
      <alignment horizontal="center" vertical="justify" wrapText="1"/>
    </xf>
    <xf numFmtId="0" fontId="46" fillId="0" borderId="0" xfId="0" quotePrefix="1" applyFont="1" applyFill="1" applyBorder="1" applyAlignment="1">
      <alignment horizontal="left" vertical="top" wrapText="1"/>
    </xf>
    <xf numFmtId="0" fontId="46" fillId="0" borderId="0" xfId="0" applyFont="1" applyFill="1" applyBorder="1" applyAlignment="1">
      <alignment horizontal="left" vertical="top" wrapText="1"/>
    </xf>
    <xf numFmtId="0" fontId="84" fillId="0" borderId="0" xfId="0" applyFont="1" applyFill="1" applyBorder="1" applyAlignment="1">
      <alignment horizontal="left" vertical="top" wrapText="1"/>
    </xf>
    <xf numFmtId="4" fontId="45" fillId="0" borderId="0" xfId="570" applyNumberFormat="1" applyFont="1" applyFill="1" applyBorder="1" applyAlignment="1">
      <alignment horizontal="center" vertical="center" wrapText="1"/>
    </xf>
    <xf numFmtId="0" fontId="46" fillId="0" borderId="0" xfId="570" applyFont="1" applyFill="1" applyAlignment="1">
      <alignment horizontal="center"/>
    </xf>
    <xf numFmtId="169" fontId="98" fillId="27" borderId="0" xfId="1393" applyNumberFormat="1" applyFont="1" applyFill="1" applyBorder="1" applyAlignment="1">
      <alignment horizontal="center" vertical="center" wrapText="1"/>
    </xf>
    <xf numFmtId="0" fontId="46" fillId="0" borderId="0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83" fillId="0" borderId="0" xfId="0" applyFont="1" applyBorder="1" applyAlignment="1">
      <alignment horizontal="center" vertical="center"/>
    </xf>
    <xf numFmtId="0" fontId="98" fillId="0" borderId="16" xfId="0" applyFont="1" applyBorder="1" applyAlignment="1">
      <alignment horizontal="center" vertical="center" wrapText="1"/>
    </xf>
    <xf numFmtId="0" fontId="98" fillId="0" borderId="17" xfId="0" applyFont="1" applyBorder="1" applyAlignment="1">
      <alignment horizontal="center" vertical="center" wrapText="1"/>
    </xf>
    <xf numFmtId="169" fontId="98" fillId="0" borderId="14" xfId="1393" applyNumberFormat="1" applyFont="1" applyBorder="1" applyAlignment="1">
      <alignment horizontal="center" vertical="center"/>
    </xf>
    <xf numFmtId="169" fontId="98" fillId="0" borderId="6" xfId="1393" applyNumberFormat="1" applyFont="1" applyBorder="1" applyAlignment="1">
      <alignment horizontal="center" vertical="center"/>
    </xf>
    <xf numFmtId="169" fontId="98" fillId="0" borderId="20" xfId="1393" applyNumberFormat="1" applyFont="1" applyBorder="1" applyAlignment="1">
      <alignment horizontal="center" vertical="center"/>
    </xf>
    <xf numFmtId="0" fontId="98" fillId="0" borderId="14" xfId="0" applyFont="1" applyBorder="1" applyAlignment="1">
      <alignment horizontal="center" vertical="center"/>
    </xf>
    <xf numFmtId="0" fontId="98" fillId="0" borderId="6" xfId="0" applyFont="1" applyBorder="1" applyAlignment="1">
      <alignment horizontal="center" vertical="center"/>
    </xf>
    <xf numFmtId="0" fontId="98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9" fontId="98" fillId="0" borderId="14" xfId="1393" applyNumberFormat="1" applyFont="1" applyBorder="1" applyAlignment="1">
      <alignment horizontal="center" vertical="center" wrapText="1"/>
    </xf>
    <xf numFmtId="169" fontId="98" fillId="0" borderId="20" xfId="1393" applyNumberFormat="1" applyFont="1" applyBorder="1" applyAlignment="1">
      <alignment horizontal="center" vertical="center" wrapText="1"/>
    </xf>
    <xf numFmtId="169" fontId="98" fillId="0" borderId="26" xfId="1393" applyNumberFormat="1" applyFont="1" applyBorder="1" applyAlignment="1">
      <alignment horizontal="center" vertical="center" wrapText="1"/>
    </xf>
    <xf numFmtId="169" fontId="98" fillId="0" borderId="35" xfId="1393" applyNumberFormat="1" applyFont="1" applyBorder="1" applyAlignment="1">
      <alignment horizontal="center" vertical="center" wrapText="1"/>
    </xf>
    <xf numFmtId="43" fontId="98" fillId="0" borderId="26" xfId="1393" applyNumberFormat="1" applyFont="1" applyBorder="1" applyAlignment="1">
      <alignment horizontal="center" vertical="center" wrapText="1"/>
    </xf>
    <xf numFmtId="43" fontId="98" fillId="0" borderId="35" xfId="1393" applyNumberFormat="1" applyFont="1" applyBorder="1" applyAlignment="1">
      <alignment horizontal="center" vertical="center" wrapText="1"/>
    </xf>
    <xf numFmtId="49" fontId="49" fillId="0" borderId="28" xfId="0" quotePrefix="1" applyNumberFormat="1" applyFont="1" applyBorder="1" applyAlignment="1">
      <alignment horizontal="left" vertical="center"/>
    </xf>
    <xf numFmtId="49" fontId="49" fillId="0" borderId="28" xfId="0" applyNumberFormat="1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98" fillId="0" borderId="26" xfId="0" applyFont="1" applyBorder="1" applyAlignment="1">
      <alignment horizontal="center" vertical="center"/>
    </xf>
    <xf numFmtId="0" fontId="98" fillId="0" borderId="28" xfId="0" applyFont="1" applyBorder="1" applyAlignment="1">
      <alignment horizontal="center" vertical="center"/>
    </xf>
    <xf numFmtId="0" fontId="98" fillId="0" borderId="35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 wrapText="1"/>
    </xf>
    <xf numFmtId="169" fontId="98" fillId="0" borderId="16" xfId="1393" applyNumberFormat="1" applyFont="1" applyBorder="1" applyAlignment="1">
      <alignment horizontal="center" vertical="center" wrapText="1"/>
    </xf>
    <xf numFmtId="169" fontId="98" fillId="0" borderId="17" xfId="1393" applyNumberFormat="1" applyFont="1" applyBorder="1" applyAlignment="1">
      <alignment horizontal="center" vertical="center" wrapText="1"/>
    </xf>
    <xf numFmtId="169" fontId="98" fillId="0" borderId="4" xfId="1393" applyNumberFormat="1" applyFont="1" applyBorder="1" applyAlignment="1">
      <alignment horizontal="center" vertical="center" wrapText="1"/>
    </xf>
    <xf numFmtId="0" fontId="45" fillId="0" borderId="14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43" fontId="45" fillId="27" borderId="16" xfId="1393" applyNumberFormat="1" applyFont="1" applyFill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92" fillId="0" borderId="26" xfId="0" applyFont="1" applyFill="1" applyBorder="1" applyAlignment="1">
      <alignment horizontal="center" vertical="center" wrapText="1"/>
    </xf>
    <xf numFmtId="0" fontId="50" fillId="0" borderId="35" xfId="0" applyFont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 wrapText="1"/>
    </xf>
    <xf numFmtId="0" fontId="50" fillId="0" borderId="36" xfId="0" applyFont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43" fontId="49" fillId="0" borderId="41" xfId="1393" applyNumberFormat="1" applyFont="1" applyBorder="1" applyAlignment="1">
      <alignment horizontal="center"/>
    </xf>
    <xf numFmtId="0" fontId="46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49" fillId="0" borderId="0" xfId="0" applyFont="1" applyAlignment="1">
      <alignment horizontal="left" vertical="center" wrapText="1"/>
    </xf>
    <xf numFmtId="0" fontId="98" fillId="0" borderId="16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0" fontId="98" fillId="0" borderId="34" xfId="0" applyFont="1" applyBorder="1" applyAlignment="1">
      <alignment horizontal="center" vertical="center"/>
    </xf>
    <xf numFmtId="0" fontId="98" fillId="0" borderId="36" xfId="0" applyFont="1" applyBorder="1" applyAlignment="1">
      <alignment horizontal="center" vertical="center"/>
    </xf>
    <xf numFmtId="169" fontId="49" fillId="0" borderId="40" xfId="1393" applyNumberFormat="1" applyFont="1" applyBorder="1" applyAlignment="1">
      <alignment horizontal="center"/>
    </xf>
    <xf numFmtId="169" fontId="123" fillId="0" borderId="0" xfId="1393" applyNumberFormat="1" applyFont="1" applyAlignment="1">
      <alignment horizontal="center"/>
    </xf>
    <xf numFmtId="43" fontId="49" fillId="0" borderId="42" xfId="1393" applyNumberFormat="1" applyFont="1" applyBorder="1" applyAlignment="1">
      <alignment horizontal="center"/>
    </xf>
    <xf numFmtId="43" fontId="98" fillId="0" borderId="14" xfId="1393" applyNumberFormat="1" applyFont="1" applyBorder="1" applyAlignment="1">
      <alignment horizontal="center" vertical="center" wrapText="1"/>
    </xf>
    <xf numFmtId="43" fontId="98" fillId="0" borderId="20" xfId="1393" applyNumberFormat="1" applyFont="1" applyBorder="1" applyAlignment="1">
      <alignment horizontal="center" vertical="center" wrapText="1"/>
    </xf>
    <xf numFmtId="0" fontId="98" fillId="27" borderId="20" xfId="0" applyFont="1" applyFill="1" applyBorder="1" applyAlignment="1">
      <alignment horizontal="center" vertical="center"/>
    </xf>
    <xf numFmtId="49" fontId="49" fillId="0" borderId="14" xfId="0" applyNumberFormat="1" applyFont="1" applyFill="1" applyBorder="1" applyAlignment="1">
      <alignment horizontal="left" vertical="top" wrapText="1"/>
    </xf>
    <xf numFmtId="49" fontId="49" fillId="0" borderId="6" xfId="0" applyNumberFormat="1" applyFont="1" applyFill="1" applyBorder="1" applyAlignment="1">
      <alignment horizontal="left" vertical="top" wrapText="1"/>
    </xf>
    <xf numFmtId="49" fontId="49" fillId="0" borderId="20" xfId="0" applyNumberFormat="1" applyFont="1" applyFill="1" applyBorder="1" applyAlignment="1">
      <alignment horizontal="left" vertical="top" wrapText="1"/>
    </xf>
    <xf numFmtId="212" fontId="144" fillId="0" borderId="0" xfId="0" applyNumberFormat="1" applyFont="1" applyAlignment="1">
      <alignment horizontal="center"/>
    </xf>
    <xf numFmtId="169" fontId="98" fillId="0" borderId="0" xfId="1393" applyNumberFormat="1" applyFont="1" applyAlignment="1">
      <alignment horizontal="center"/>
    </xf>
    <xf numFmtId="3" fontId="45" fillId="0" borderId="44" xfId="0" applyNumberFormat="1" applyFont="1" applyFill="1" applyBorder="1" applyAlignment="1">
      <alignment horizontal="center"/>
    </xf>
    <xf numFmtId="3" fontId="45" fillId="0" borderId="45" xfId="0" applyNumberFormat="1" applyFont="1" applyFill="1" applyBorder="1" applyAlignment="1">
      <alignment horizontal="center"/>
    </xf>
    <xf numFmtId="3" fontId="45" fillId="0" borderId="46" xfId="0" applyNumberFormat="1" applyFont="1" applyFill="1" applyBorder="1" applyAlignment="1">
      <alignment horizontal="center"/>
    </xf>
    <xf numFmtId="4" fontId="45" fillId="0" borderId="0" xfId="0" applyNumberFormat="1" applyFont="1" applyFill="1" applyBorder="1" applyAlignment="1">
      <alignment horizontal="center"/>
    </xf>
    <xf numFmtId="0" fontId="46" fillId="0" borderId="0" xfId="0" applyFont="1" applyFill="1" applyAlignment="1">
      <alignment horizontal="center"/>
    </xf>
    <xf numFmtId="0" fontId="45" fillId="0" borderId="0" xfId="0" applyFont="1" applyFill="1" applyAlignment="1">
      <alignment horizontal="center"/>
    </xf>
    <xf numFmtId="4" fontId="45" fillId="0" borderId="14" xfId="0" applyNumberFormat="1" applyFont="1" applyFill="1" applyBorder="1" applyAlignment="1">
      <alignment horizontal="center" vertical="center"/>
    </xf>
    <xf numFmtId="0" fontId="45" fillId="0" borderId="44" xfId="0" applyFont="1" applyFill="1" applyBorder="1" applyAlignment="1">
      <alignment horizontal="center"/>
    </xf>
    <xf numFmtId="0" fontId="45" fillId="0" borderId="45" xfId="0" applyFont="1" applyFill="1" applyBorder="1" applyAlignment="1">
      <alignment horizontal="center"/>
    </xf>
    <xf numFmtId="0" fontId="45" fillId="0" borderId="46" xfId="0" applyFont="1" applyFill="1" applyBorder="1" applyAlignment="1">
      <alignment horizontal="center"/>
    </xf>
    <xf numFmtId="0" fontId="45" fillId="0" borderId="16" xfId="0" applyFont="1" applyFill="1" applyBorder="1" applyAlignment="1">
      <alignment horizontal="center" vertical="center"/>
    </xf>
    <xf numFmtId="0" fontId="45" fillId="0" borderId="17" xfId="0" applyFont="1" applyFill="1" applyBorder="1" applyAlignment="1">
      <alignment horizontal="center" vertical="center"/>
    </xf>
    <xf numFmtId="0" fontId="45" fillId="0" borderId="4" xfId="0" applyFont="1" applyFill="1" applyBorder="1" applyAlignment="1">
      <alignment horizontal="center" vertical="center"/>
    </xf>
    <xf numFmtId="4" fontId="45" fillId="0" borderId="0" xfId="0" applyNumberFormat="1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5" fillId="0" borderId="6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4" fontId="46" fillId="0" borderId="0" xfId="0" applyNumberFormat="1" applyFont="1" applyFill="1" applyAlignment="1">
      <alignment horizontal="left" wrapText="1"/>
    </xf>
    <xf numFmtId="4" fontId="46" fillId="0" borderId="0" xfId="0" applyNumberFormat="1" applyFont="1" applyFill="1" applyAlignment="1">
      <alignment horizontal="left"/>
    </xf>
    <xf numFmtId="0" fontId="46" fillId="0" borderId="0" xfId="0" quotePrefix="1" applyFont="1" applyFill="1" applyAlignment="1">
      <alignment horizontal="left" vertical="top" wrapText="1"/>
    </xf>
    <xf numFmtId="0" fontId="46" fillId="0" borderId="0" xfId="0" applyFont="1" applyFill="1" applyAlignment="1">
      <alignment horizontal="left" vertical="top" wrapText="1"/>
    </xf>
    <xf numFmtId="4" fontId="45" fillId="0" borderId="0" xfId="0" applyNumberFormat="1" applyFont="1" applyFill="1" applyAlignment="1">
      <alignment horizontal="center"/>
    </xf>
    <xf numFmtId="0" fontId="45" fillId="0" borderId="0" xfId="0" applyFont="1" applyFill="1" applyBorder="1" applyAlignment="1">
      <alignment horizontal="left" wrapText="1"/>
    </xf>
    <xf numFmtId="0" fontId="45" fillId="0" borderId="14" xfId="0" applyFont="1" applyFill="1" applyBorder="1" applyAlignment="1">
      <alignment horizontal="left" vertical="top" wrapText="1"/>
    </xf>
    <xf numFmtId="0" fontId="45" fillId="0" borderId="6" xfId="0" applyFont="1" applyFill="1" applyBorder="1" applyAlignment="1">
      <alignment horizontal="left" vertical="top" wrapText="1"/>
    </xf>
    <xf numFmtId="14" fontId="46" fillId="0" borderId="8" xfId="0" applyNumberFormat="1" applyFont="1" applyFill="1" applyBorder="1" applyAlignment="1">
      <alignment horizontal="left" vertical="center" wrapText="1"/>
    </xf>
    <xf numFmtId="0" fontId="45" fillId="0" borderId="16" xfId="570" applyFont="1" applyFill="1" applyBorder="1" applyAlignment="1">
      <alignment horizontal="center" vertical="center"/>
    </xf>
    <xf numFmtId="0" fontId="45" fillId="0" borderId="4" xfId="570" applyFont="1" applyFill="1" applyBorder="1" applyAlignment="1">
      <alignment horizontal="center" vertical="center"/>
    </xf>
    <xf numFmtId="0" fontId="45" fillId="0" borderId="16" xfId="570" applyFont="1" applyFill="1" applyBorder="1" applyAlignment="1">
      <alignment horizontal="center" vertical="center" wrapText="1"/>
    </xf>
    <xf numFmtId="0" fontId="45" fillId="0" borderId="4" xfId="570" applyFont="1" applyFill="1" applyBorder="1" applyAlignment="1">
      <alignment horizontal="center" vertical="center" wrapText="1"/>
    </xf>
    <xf numFmtId="4" fontId="45" fillId="0" borderId="14" xfId="570" applyNumberFormat="1" applyFont="1" applyFill="1" applyBorder="1" applyAlignment="1">
      <alignment horizontal="center" vertical="center" wrapText="1"/>
    </xf>
    <xf numFmtId="4" fontId="45" fillId="0" borderId="20" xfId="570" applyNumberFormat="1" applyFont="1" applyFill="1" applyBorder="1" applyAlignment="1">
      <alignment horizontal="center" vertical="center" wrapText="1"/>
    </xf>
    <xf numFmtId="0" fontId="45" fillId="0" borderId="14" xfId="570" applyFont="1" applyFill="1" applyBorder="1" applyAlignment="1">
      <alignment horizontal="center" vertical="center" wrapText="1"/>
    </xf>
    <xf numFmtId="0" fontId="45" fillId="0" borderId="20" xfId="570" applyFont="1" applyFill="1" applyBorder="1" applyAlignment="1">
      <alignment horizontal="center" vertical="center" wrapText="1"/>
    </xf>
    <xf numFmtId="0" fontId="46" fillId="0" borderId="0" xfId="0" applyFont="1" applyFill="1"/>
    <xf numFmtId="0" fontId="49" fillId="0" borderId="0" xfId="0" quotePrefix="1" applyFont="1" applyFill="1" applyBorder="1" applyAlignment="1">
      <alignment vertical="top" wrapText="1"/>
    </xf>
    <xf numFmtId="0" fontId="49" fillId="0" borderId="0" xfId="0" applyFont="1" applyFill="1" applyBorder="1" applyAlignment="1">
      <alignment vertical="top" wrapText="1"/>
    </xf>
    <xf numFmtId="168" fontId="45" fillId="0" borderId="0" xfId="0" applyNumberFormat="1" applyFont="1" applyFill="1" applyBorder="1" applyAlignment="1">
      <alignment horizontal="center"/>
    </xf>
    <xf numFmtId="0" fontId="45" fillId="0" borderId="0" xfId="0" applyFont="1" applyFill="1" applyBorder="1" applyAlignment="1">
      <alignment horizontal="left" vertical="top" wrapText="1"/>
    </xf>
    <xf numFmtId="208" fontId="46" fillId="0" borderId="0" xfId="0" quotePrefix="1" applyNumberFormat="1" applyFont="1" applyFill="1" applyBorder="1" applyAlignment="1">
      <alignment horizontal="left" vertical="top" wrapText="1"/>
    </xf>
    <xf numFmtId="208" fontId="46" fillId="0" borderId="0" xfId="0" applyNumberFormat="1" applyFont="1" applyFill="1" applyBorder="1" applyAlignment="1">
      <alignment horizontal="left" vertical="top" wrapText="1"/>
    </xf>
    <xf numFmtId="0" fontId="48" fillId="0" borderId="0" xfId="0" applyFont="1" applyFill="1"/>
    <xf numFmtId="0" fontId="88" fillId="0" borderId="0" xfId="0" applyFont="1" applyFill="1" applyAlignment="1">
      <alignment horizontal="center"/>
    </xf>
    <xf numFmtId="43" fontId="45" fillId="0" borderId="8" xfId="379" applyFont="1" applyFill="1" applyBorder="1" applyAlignment="1">
      <alignment horizontal="center"/>
    </xf>
    <xf numFmtId="0" fontId="98" fillId="0" borderId="28" xfId="414" applyFont="1" applyFill="1" applyBorder="1" applyAlignment="1">
      <alignment horizontal="left" vertical="justify" wrapText="1"/>
    </xf>
    <xf numFmtId="4" fontId="47" fillId="0" borderId="0" xfId="570" applyNumberFormat="1" applyFont="1" applyFill="1" applyAlignment="1">
      <alignment horizontal="center"/>
    </xf>
    <xf numFmtId="0" fontId="45" fillId="0" borderId="14" xfId="570" applyFont="1" applyFill="1" applyBorder="1" applyAlignment="1">
      <alignment horizontal="center"/>
    </xf>
    <xf numFmtId="0" fontId="45" fillId="0" borderId="6" xfId="570" applyFont="1" applyFill="1" applyBorder="1" applyAlignment="1">
      <alignment horizontal="center"/>
    </xf>
    <xf numFmtId="0" fontId="45" fillId="0" borderId="20" xfId="570" applyFont="1" applyFill="1" applyBorder="1" applyAlignment="1">
      <alignment horizontal="center"/>
    </xf>
    <xf numFmtId="4" fontId="45" fillId="0" borderId="8" xfId="570" applyNumberFormat="1" applyFont="1" applyFill="1" applyBorder="1" applyAlignment="1">
      <alignment horizontal="center" vertical="center" wrapText="1"/>
    </xf>
    <xf numFmtId="0" fontId="45" fillId="0" borderId="8" xfId="570" applyFont="1" applyFill="1" applyBorder="1" applyAlignment="1">
      <alignment horizontal="center" vertical="center" wrapText="1"/>
    </xf>
    <xf numFmtId="0" fontId="45" fillId="0" borderId="0" xfId="570" applyFont="1" applyFill="1" applyBorder="1" applyAlignment="1">
      <alignment horizontal="left"/>
    </xf>
    <xf numFmtId="0" fontId="45" fillId="0" borderId="14" xfId="570" applyFont="1" applyFill="1" applyBorder="1" applyAlignment="1">
      <alignment horizontal="center" vertical="center"/>
    </xf>
    <xf numFmtId="0" fontId="45" fillId="0" borderId="20" xfId="570" applyFont="1" applyFill="1" applyBorder="1" applyAlignment="1">
      <alignment horizontal="center" vertical="center"/>
    </xf>
    <xf numFmtId="0" fontId="45" fillId="0" borderId="6" xfId="570" applyFont="1" applyFill="1" applyBorder="1" applyAlignment="1">
      <alignment horizontal="center" vertical="center" wrapText="1"/>
    </xf>
    <xf numFmtId="0" fontId="45" fillId="0" borderId="17" xfId="570" applyFont="1" applyFill="1" applyBorder="1" applyAlignment="1">
      <alignment horizontal="center" vertical="center" wrapText="1"/>
    </xf>
    <xf numFmtId="0" fontId="1" fillId="0" borderId="4" xfId="1496" applyFill="1" applyBorder="1"/>
    <xf numFmtId="0" fontId="45" fillId="0" borderId="26" xfId="570" applyFont="1" applyFill="1" applyBorder="1" applyAlignment="1">
      <alignment horizontal="center" vertical="center" wrapText="1"/>
    </xf>
    <xf numFmtId="0" fontId="45" fillId="0" borderId="28" xfId="570" applyFont="1" applyFill="1" applyBorder="1" applyAlignment="1">
      <alignment horizontal="center" vertical="center" wrapText="1"/>
    </xf>
    <xf numFmtId="0" fontId="45" fillId="0" borderId="35" xfId="570" applyFont="1" applyFill="1" applyBorder="1" applyAlignment="1">
      <alignment horizontal="center" vertical="center" wrapText="1"/>
    </xf>
    <xf numFmtId="0" fontId="45" fillId="0" borderId="33" xfId="570" applyFont="1" applyFill="1" applyBorder="1" applyAlignment="1">
      <alignment horizontal="center" vertical="center" wrapText="1"/>
    </xf>
    <xf numFmtId="0" fontId="45" fillId="0" borderId="0" xfId="570" applyFont="1" applyFill="1" applyBorder="1" applyAlignment="1">
      <alignment horizontal="center" vertical="center" wrapText="1"/>
    </xf>
    <xf numFmtId="0" fontId="45" fillId="0" borderId="24" xfId="570" applyFont="1" applyFill="1" applyBorder="1" applyAlignment="1">
      <alignment horizontal="center" vertical="center" wrapText="1"/>
    </xf>
    <xf numFmtId="0" fontId="45" fillId="0" borderId="34" xfId="570" applyFont="1" applyFill="1" applyBorder="1" applyAlignment="1">
      <alignment horizontal="center" vertical="center" wrapText="1"/>
    </xf>
    <xf numFmtId="0" fontId="45" fillId="0" borderId="21" xfId="570" applyFont="1" applyFill="1" applyBorder="1" applyAlignment="1">
      <alignment horizontal="center" vertical="center" wrapText="1"/>
    </xf>
    <xf numFmtId="0" fontId="45" fillId="0" borderId="36" xfId="570" applyFont="1" applyFill="1" applyBorder="1" applyAlignment="1">
      <alignment horizontal="center" vertical="center" wrapText="1"/>
    </xf>
    <xf numFmtId="0" fontId="46" fillId="0" borderId="16" xfId="570" applyFont="1" applyFill="1" applyBorder="1" applyAlignment="1">
      <alignment horizontal="center" vertical="center" wrapText="1"/>
    </xf>
    <xf numFmtId="0" fontId="46" fillId="0" borderId="17" xfId="570" applyFont="1" applyFill="1" applyBorder="1" applyAlignment="1">
      <alignment horizontal="center" vertical="center" wrapText="1"/>
    </xf>
    <xf numFmtId="0" fontId="46" fillId="0" borderId="4" xfId="570" applyFont="1" applyFill="1" applyBorder="1" applyAlignment="1">
      <alignment horizontal="center" vertical="center" wrapText="1"/>
    </xf>
    <xf numFmtId="0" fontId="46" fillId="0" borderId="0" xfId="570" quotePrefix="1" applyFont="1" applyFill="1" applyBorder="1" applyAlignment="1">
      <alignment horizontal="left" vertical="top" wrapText="1"/>
    </xf>
    <xf numFmtId="0" fontId="46" fillId="0" borderId="0" xfId="570" quotePrefix="1" applyFont="1" applyFill="1" applyBorder="1" applyAlignment="1">
      <alignment horizontal="left" wrapText="1"/>
    </xf>
    <xf numFmtId="0" fontId="46" fillId="0" borderId="0" xfId="570" quotePrefix="1" applyFont="1" applyFill="1" applyBorder="1" applyAlignment="1">
      <alignment horizontal="left"/>
    </xf>
    <xf numFmtId="0" fontId="46" fillId="0" borderId="0" xfId="570" quotePrefix="1" applyFont="1" applyFill="1" applyAlignment="1">
      <alignment horizontal="left" wrapText="1"/>
    </xf>
    <xf numFmtId="0" fontId="46" fillId="0" borderId="0" xfId="570" quotePrefix="1" applyFont="1" applyFill="1" applyAlignment="1">
      <alignment horizontal="left"/>
    </xf>
    <xf numFmtId="0" fontId="45" fillId="0" borderId="21" xfId="570" applyFont="1" applyFill="1" applyBorder="1" applyAlignment="1">
      <alignment horizontal="left" wrapText="1"/>
    </xf>
    <xf numFmtId="0" fontId="45" fillId="28" borderId="14" xfId="570" applyFont="1" applyFill="1" applyBorder="1" applyAlignment="1">
      <alignment horizontal="center" vertical="center" wrapText="1"/>
    </xf>
    <xf numFmtId="0" fontId="45" fillId="28" borderId="20" xfId="570" applyFont="1" applyFill="1" applyBorder="1" applyAlignment="1">
      <alignment horizontal="center" vertical="center" wrapText="1"/>
    </xf>
    <xf numFmtId="0" fontId="45" fillId="27" borderId="0" xfId="570" applyFont="1" applyFill="1" applyBorder="1" applyAlignment="1">
      <alignment horizontal="center" vertical="center" wrapText="1"/>
    </xf>
    <xf numFmtId="0" fontId="98" fillId="27" borderId="14" xfId="570" quotePrefix="1" applyFont="1" applyFill="1" applyBorder="1" applyAlignment="1">
      <alignment horizontal="center" vertical="center"/>
    </xf>
    <xf numFmtId="0" fontId="98" fillId="27" borderId="20" xfId="570" applyFont="1" applyFill="1" applyBorder="1" applyAlignment="1">
      <alignment horizontal="center" vertical="center"/>
    </xf>
    <xf numFmtId="0" fontId="98" fillId="27" borderId="14" xfId="570" applyFont="1" applyFill="1" applyBorder="1" applyAlignment="1">
      <alignment horizontal="center" vertical="top"/>
    </xf>
    <xf numFmtId="0" fontId="98" fillId="27" borderId="20" xfId="570" applyFont="1" applyFill="1" applyBorder="1" applyAlignment="1">
      <alignment horizontal="center" vertical="top"/>
    </xf>
    <xf numFmtId="0" fontId="98" fillId="27" borderId="14" xfId="570" quotePrefix="1" applyFont="1" applyFill="1" applyBorder="1" applyAlignment="1">
      <alignment horizontal="center" vertical="center" wrapText="1"/>
    </xf>
    <xf numFmtId="0" fontId="98" fillId="27" borderId="20" xfId="570" applyFont="1" applyFill="1" applyBorder="1" applyAlignment="1">
      <alignment horizontal="center" vertical="center" wrapText="1"/>
    </xf>
    <xf numFmtId="0" fontId="98" fillId="27" borderId="14" xfId="570" applyFont="1" applyFill="1" applyBorder="1" applyAlignment="1">
      <alignment horizontal="center" vertical="center" wrapText="1"/>
    </xf>
    <xf numFmtId="0" fontId="98" fillId="27" borderId="14" xfId="570" applyFont="1" applyFill="1" applyBorder="1" applyAlignment="1">
      <alignment horizontal="center" vertical="top" wrapText="1"/>
    </xf>
    <xf numFmtId="0" fontId="98" fillId="27" borderId="20" xfId="570" applyFont="1" applyFill="1" applyBorder="1" applyAlignment="1">
      <alignment horizontal="center" vertical="top" wrapText="1"/>
    </xf>
    <xf numFmtId="0" fontId="98" fillId="27" borderId="0" xfId="570" applyFont="1" applyFill="1" applyBorder="1" applyAlignment="1">
      <alignment horizontal="center" vertical="top"/>
    </xf>
    <xf numFmtId="0" fontId="98" fillId="27" borderId="14" xfId="570" applyFont="1" applyFill="1" applyBorder="1" applyAlignment="1">
      <alignment horizontal="center" vertical="center"/>
    </xf>
    <xf numFmtId="4" fontId="45" fillId="0" borderId="8" xfId="0" applyNumberFormat="1" applyFont="1" applyBorder="1" applyAlignment="1">
      <alignment horizontal="center" vertical="center"/>
    </xf>
    <xf numFmtId="0" fontId="45" fillId="0" borderId="8" xfId="0" applyFont="1" applyBorder="1" applyAlignment="1">
      <alignment horizontal="center"/>
    </xf>
    <xf numFmtId="0" fontId="45" fillId="0" borderId="14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4" fontId="45" fillId="0" borderId="14" xfId="0" applyNumberFormat="1" applyFont="1" applyBorder="1" applyAlignment="1">
      <alignment horizontal="center"/>
    </xf>
    <xf numFmtId="4" fontId="45" fillId="0" borderId="6" xfId="0" applyNumberFormat="1" applyFont="1" applyBorder="1" applyAlignment="1">
      <alignment horizontal="center"/>
    </xf>
    <xf numFmtId="4" fontId="45" fillId="0" borderId="20" xfId="0" applyNumberFormat="1" applyFont="1" applyBorder="1" applyAlignment="1">
      <alignment horizontal="center"/>
    </xf>
    <xf numFmtId="0" fontId="45" fillId="0" borderId="0" xfId="0" applyFont="1" applyFill="1" applyBorder="1" applyAlignment="1">
      <alignment horizontal="left"/>
    </xf>
    <xf numFmtId="4" fontId="45" fillId="0" borderId="8" xfId="0" applyNumberFormat="1" applyFont="1" applyFill="1" applyBorder="1" applyAlignment="1">
      <alignment horizontal="center" vertical="center"/>
    </xf>
    <xf numFmtId="4" fontId="45" fillId="0" borderId="14" xfId="0" applyNumberFormat="1" applyFont="1" applyFill="1" applyBorder="1" applyAlignment="1">
      <alignment horizontal="center" vertical="center" wrapText="1"/>
    </xf>
    <xf numFmtId="4" fontId="45" fillId="0" borderId="20" xfId="0" applyNumberFormat="1" applyFont="1" applyFill="1" applyBorder="1" applyAlignment="1">
      <alignment horizontal="center" vertical="center" wrapText="1"/>
    </xf>
    <xf numFmtId="0" fontId="45" fillId="27" borderId="14" xfId="0" applyFont="1" applyFill="1" applyBorder="1" applyAlignment="1">
      <alignment horizontal="center" vertical="center" wrapText="1"/>
    </xf>
    <xf numFmtId="0" fontId="45" fillId="27" borderId="20" xfId="0" applyFont="1" applyFill="1" applyBorder="1" applyAlignment="1">
      <alignment horizontal="center" vertical="center" wrapText="1"/>
    </xf>
    <xf numFmtId="0" fontId="47" fillId="0" borderId="0" xfId="570" applyFont="1" applyFill="1" applyBorder="1" applyAlignment="1">
      <alignment horizontal="center"/>
    </xf>
    <xf numFmtId="0" fontId="98" fillId="27" borderId="20" xfId="0" applyFont="1" applyFill="1" applyBorder="1" applyAlignment="1">
      <alignment horizontal="center" vertical="top" wrapText="1"/>
    </xf>
    <xf numFmtId="0" fontId="93" fillId="0" borderId="0" xfId="570" applyFont="1" applyFill="1" applyAlignment="1">
      <alignment horizontal="center"/>
    </xf>
    <xf numFmtId="0" fontId="46" fillId="0" borderId="0" xfId="570" applyFont="1" applyFill="1" applyBorder="1" applyAlignment="1">
      <alignment horizontal="center" vertical="center"/>
    </xf>
    <xf numFmtId="0" fontId="1" fillId="0" borderId="4" xfId="1496" applyFill="1" applyBorder="1" applyAlignment="1">
      <alignment vertical="center"/>
    </xf>
    <xf numFmtId="0" fontId="45" fillId="0" borderId="0" xfId="570" quotePrefix="1" applyFont="1" applyFill="1" applyBorder="1" applyAlignment="1">
      <alignment horizontal="left" vertical="center"/>
    </xf>
    <xf numFmtId="0" fontId="116" fillId="0" borderId="0" xfId="0" quotePrefix="1" applyFont="1" applyFill="1" applyAlignment="1">
      <alignment horizontal="left" vertical="center" wrapText="1"/>
    </xf>
    <xf numFmtId="4" fontId="92" fillId="0" borderId="0" xfId="0" applyNumberFormat="1" applyFont="1" applyFill="1" applyBorder="1" applyAlignment="1">
      <alignment horizontal="left" vertical="center"/>
    </xf>
    <xf numFmtId="0" fontId="93" fillId="0" borderId="21" xfId="0" applyFont="1" applyFill="1" applyBorder="1" applyAlignment="1">
      <alignment horizontal="left" wrapText="1"/>
    </xf>
    <xf numFmtId="0" fontId="45" fillId="27" borderId="14" xfId="0" applyFont="1" applyFill="1" applyBorder="1" applyAlignment="1">
      <alignment horizontal="left" vertical="center" wrapText="1"/>
    </xf>
    <xf numFmtId="0" fontId="45" fillId="27" borderId="20" xfId="0" applyFont="1" applyFill="1" applyBorder="1" applyAlignment="1">
      <alignment horizontal="left" vertical="center" wrapText="1"/>
    </xf>
    <xf numFmtId="0" fontId="46" fillId="27" borderId="14" xfId="0" quotePrefix="1" applyFont="1" applyFill="1" applyBorder="1" applyAlignment="1">
      <alignment horizontal="left" vertical="center" wrapText="1"/>
    </xf>
    <xf numFmtId="0" fontId="46" fillId="27" borderId="20" xfId="0" applyFont="1" applyFill="1" applyBorder="1" applyAlignment="1">
      <alignment horizontal="left" vertical="center" wrapText="1"/>
    </xf>
    <xf numFmtId="0" fontId="46" fillId="27" borderId="14" xfId="0" quotePrefix="1" applyFont="1" applyFill="1" applyBorder="1" applyAlignment="1">
      <alignment vertical="center" wrapText="1"/>
    </xf>
    <xf numFmtId="0" fontId="46" fillId="27" borderId="20" xfId="0" applyFont="1" applyFill="1" applyBorder="1" applyAlignment="1">
      <alignment vertical="center" wrapText="1"/>
    </xf>
    <xf numFmtId="0" fontId="45" fillId="27" borderId="14" xfId="0" applyFont="1" applyFill="1" applyBorder="1" applyAlignment="1">
      <alignment horizontal="left" vertical="center"/>
    </xf>
    <xf numFmtId="0" fontId="45" fillId="27" borderId="20" xfId="0" applyFont="1" applyFill="1" applyBorder="1" applyAlignment="1">
      <alignment horizontal="left" vertical="center"/>
    </xf>
    <xf numFmtId="4" fontId="93" fillId="0" borderId="14" xfId="570" applyNumberFormat="1" applyFont="1" applyFill="1" applyBorder="1" applyAlignment="1">
      <alignment horizontal="center"/>
    </xf>
    <xf numFmtId="4" fontId="93" fillId="0" borderId="6" xfId="570" applyNumberFormat="1" applyFont="1" applyFill="1" applyBorder="1" applyAlignment="1">
      <alignment horizontal="center"/>
    </xf>
    <xf numFmtId="4" fontId="93" fillId="0" borderId="20" xfId="570" applyNumberFormat="1" applyFont="1" applyFill="1" applyBorder="1" applyAlignment="1">
      <alignment horizontal="center"/>
    </xf>
    <xf numFmtId="0" fontId="110" fillId="0" borderId="0" xfId="570" applyFont="1" applyFill="1" applyAlignment="1">
      <alignment horizontal="center"/>
    </xf>
    <xf numFmtId="4" fontId="117" fillId="0" borderId="0" xfId="0" applyNumberFormat="1" applyFont="1" applyFill="1" applyAlignment="1">
      <alignment horizontal="center"/>
    </xf>
    <xf numFmtId="4" fontId="93" fillId="0" borderId="8" xfId="570" applyNumberFormat="1" applyFont="1" applyFill="1" applyBorder="1" applyAlignment="1">
      <alignment horizontal="center" vertical="center"/>
    </xf>
    <xf numFmtId="0" fontId="93" fillId="0" borderId="14" xfId="0" applyFont="1" applyFill="1" applyBorder="1" applyAlignment="1">
      <alignment horizontal="center"/>
    </xf>
    <xf numFmtId="0" fontId="93" fillId="0" borderId="6" xfId="0" applyFont="1" applyFill="1" applyBorder="1" applyAlignment="1">
      <alignment horizontal="center"/>
    </xf>
    <xf numFmtId="0" fontId="93" fillId="0" borderId="20" xfId="0" applyFont="1" applyFill="1" applyBorder="1" applyAlignment="1">
      <alignment horizontal="center"/>
    </xf>
    <xf numFmtId="4" fontId="93" fillId="0" borderId="0" xfId="570" applyNumberFormat="1" applyFont="1" applyFill="1" applyBorder="1" applyAlignment="1">
      <alignment horizontal="center" vertical="center" wrapText="1"/>
    </xf>
    <xf numFmtId="0" fontId="93" fillId="23" borderId="0" xfId="0" applyFont="1" applyFill="1" applyBorder="1" applyAlignment="1">
      <alignment horizontal="center" vertical="center" wrapText="1"/>
    </xf>
    <xf numFmtId="0" fontId="93" fillId="0" borderId="0" xfId="0" applyFont="1" applyFill="1" applyBorder="1" applyAlignment="1">
      <alignment horizontal="left"/>
    </xf>
    <xf numFmtId="4" fontId="35" fillId="0" borderId="29" xfId="0" applyNumberFormat="1" applyFont="1" applyFill="1" applyBorder="1" applyAlignment="1">
      <alignment horizontal="left" wrapText="1"/>
    </xf>
    <xf numFmtId="4" fontId="35" fillId="0" borderId="30" xfId="0" applyNumberFormat="1" applyFont="1" applyFill="1" applyBorder="1" applyAlignment="1">
      <alignment horizontal="left" wrapText="1"/>
    </xf>
    <xf numFmtId="4" fontId="35" fillId="0" borderId="18" xfId="0" applyNumberFormat="1" applyFont="1" applyFill="1" applyBorder="1" applyAlignment="1">
      <alignment horizontal="left" wrapText="1"/>
    </xf>
    <xf numFmtId="4" fontId="35" fillId="0" borderId="22" xfId="0" applyNumberFormat="1" applyFont="1" applyFill="1" applyBorder="1" applyAlignment="1">
      <alignment horizontal="left" wrapText="1"/>
    </xf>
    <xf numFmtId="0" fontId="93" fillId="0" borderId="8" xfId="570" applyFont="1" applyFill="1" applyBorder="1" applyAlignment="1">
      <alignment horizontal="center" vertical="center"/>
    </xf>
    <xf numFmtId="0" fontId="93" fillId="0" borderId="8" xfId="570" quotePrefix="1" applyFont="1" applyFill="1" applyBorder="1" applyAlignment="1">
      <alignment horizontal="center" vertical="center"/>
    </xf>
    <xf numFmtId="0" fontId="93" fillId="0" borderId="8" xfId="0" applyFont="1" applyFill="1" applyBorder="1" applyAlignment="1">
      <alignment horizontal="center" vertical="center" wrapText="1"/>
    </xf>
    <xf numFmtId="4" fontId="93" fillId="0" borderId="8" xfId="0" applyNumberFormat="1" applyFont="1" applyFill="1" applyBorder="1" applyAlignment="1">
      <alignment horizontal="center" vertical="center" wrapText="1"/>
    </xf>
    <xf numFmtId="0" fontId="93" fillId="0" borderId="16" xfId="0" applyFont="1" applyFill="1" applyBorder="1" applyAlignment="1">
      <alignment horizontal="center" vertical="center" wrapText="1"/>
    </xf>
    <xf numFmtId="0" fontId="93" fillId="0" borderId="4" xfId="0" applyFont="1" applyFill="1" applyBorder="1" applyAlignment="1">
      <alignment horizontal="center" vertical="center" wrapText="1"/>
    </xf>
    <xf numFmtId="0" fontId="36" fillId="0" borderId="0" xfId="573" applyFont="1" applyFill="1" applyBorder="1" applyAlignment="1">
      <alignment horizontal="center" vertical="center" wrapText="1"/>
    </xf>
    <xf numFmtId="0" fontId="36" fillId="0" borderId="0" xfId="573" applyFont="1" applyFill="1" applyBorder="1" applyAlignment="1">
      <alignment horizontal="center" vertical="center"/>
    </xf>
    <xf numFmtId="0" fontId="36" fillId="0" borderId="28" xfId="573" applyFont="1" applyFill="1" applyBorder="1" applyAlignment="1">
      <alignment horizontal="left"/>
    </xf>
    <xf numFmtId="0" fontId="118" fillId="0" borderId="0" xfId="570" applyFont="1" applyFill="1" applyBorder="1" applyAlignment="1">
      <alignment vertical="top" wrapText="1"/>
    </xf>
    <xf numFmtId="0" fontId="118" fillId="0" borderId="0" xfId="570" quotePrefix="1" applyFont="1" applyFill="1" applyBorder="1" applyAlignment="1">
      <alignment vertical="top" wrapText="1"/>
    </xf>
    <xf numFmtId="0" fontId="110" fillId="0" borderId="0" xfId="570" applyFont="1" applyFill="1"/>
    <xf numFmtId="0" fontId="93" fillId="23" borderId="14" xfId="0" applyFont="1" applyFill="1" applyBorder="1" applyAlignment="1">
      <alignment horizontal="center" vertical="center" wrapText="1"/>
    </xf>
    <xf numFmtId="0" fontId="93" fillId="23" borderId="20" xfId="0" applyFont="1" applyFill="1" applyBorder="1" applyAlignment="1">
      <alignment horizontal="center" vertical="center" wrapText="1"/>
    </xf>
    <xf numFmtId="0" fontId="142" fillId="23" borderId="14" xfId="0" applyFont="1" applyFill="1" applyBorder="1" applyAlignment="1">
      <alignment horizontal="left" vertical="center" wrapText="1"/>
    </xf>
    <xf numFmtId="0" fontId="142" fillId="23" borderId="20" xfId="0" applyFont="1" applyFill="1" applyBorder="1" applyAlignment="1">
      <alignment horizontal="left" vertical="center" wrapText="1"/>
    </xf>
    <xf numFmtId="0" fontId="111" fillId="0" borderId="0" xfId="570" applyFont="1" applyFill="1" applyAlignment="1">
      <alignment horizontal="center"/>
    </xf>
    <xf numFmtId="4" fontId="93" fillId="0" borderId="0" xfId="570" applyNumberFormat="1" applyFont="1" applyFill="1" applyAlignment="1">
      <alignment horizontal="center"/>
    </xf>
    <xf numFmtId="0" fontId="93" fillId="30" borderId="14" xfId="0" applyFont="1" applyFill="1" applyBorder="1" applyAlignment="1">
      <alignment horizontal="center" vertical="center" wrapText="1"/>
    </xf>
    <xf numFmtId="0" fontId="93" fillId="30" borderId="20" xfId="0" applyFont="1" applyFill="1" applyBorder="1" applyAlignment="1">
      <alignment horizontal="center" vertical="center" wrapText="1"/>
    </xf>
    <xf numFmtId="4" fontId="45" fillId="0" borderId="0" xfId="0" applyNumberFormat="1" applyFont="1" applyFill="1" applyBorder="1" applyAlignment="1">
      <alignment horizontal="left" shrinkToFit="1"/>
    </xf>
    <xf numFmtId="0" fontId="36" fillId="0" borderId="8" xfId="573" applyFont="1" applyFill="1" applyBorder="1" applyAlignment="1">
      <alignment horizontal="center" vertical="center" wrapText="1"/>
    </xf>
    <xf numFmtId="0" fontId="36" fillId="0" borderId="14" xfId="573" applyFont="1" applyFill="1" applyBorder="1" applyAlignment="1">
      <alignment horizontal="center" vertical="center"/>
    </xf>
    <xf numFmtId="0" fontId="36" fillId="0" borderId="6" xfId="573" applyFont="1" applyFill="1" applyBorder="1" applyAlignment="1">
      <alignment horizontal="center" vertical="center"/>
    </xf>
    <xf numFmtId="0" fontId="36" fillId="0" borderId="20" xfId="573" applyFont="1" applyFill="1" applyBorder="1" applyAlignment="1">
      <alignment horizontal="center" vertical="center"/>
    </xf>
    <xf numFmtId="0" fontId="36" fillId="0" borderId="8" xfId="573" applyFont="1" applyFill="1" applyBorder="1" applyAlignment="1">
      <alignment horizontal="center" vertical="center"/>
    </xf>
    <xf numFmtId="0" fontId="36" fillId="0" borderId="16" xfId="573" applyFont="1" applyFill="1" applyBorder="1" applyAlignment="1">
      <alignment horizontal="center" vertical="center" wrapText="1"/>
    </xf>
    <xf numFmtId="0" fontId="36" fillId="0" borderId="4" xfId="573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left" vertical="center"/>
    </xf>
    <xf numFmtId="0" fontId="93" fillId="0" borderId="16" xfId="0" applyFont="1" applyFill="1" applyBorder="1" applyAlignment="1">
      <alignment horizontal="center" vertical="center"/>
    </xf>
    <xf numFmtId="0" fontId="93" fillId="0" borderId="4" xfId="0" applyFont="1" applyFill="1" applyBorder="1" applyAlignment="1">
      <alignment horizontal="center" vertical="center"/>
    </xf>
    <xf numFmtId="0" fontId="36" fillId="0" borderId="17" xfId="573" applyFont="1" applyFill="1" applyBorder="1" applyAlignment="1">
      <alignment horizontal="center" vertical="center" wrapText="1"/>
    </xf>
    <xf numFmtId="0" fontId="36" fillId="0" borderId="4" xfId="573" applyFont="1" applyFill="1" applyBorder="1" applyAlignment="1">
      <alignment horizontal="center" vertical="center" wrapText="1"/>
    </xf>
    <xf numFmtId="0" fontId="36" fillId="0" borderId="14" xfId="573" applyFont="1" applyFill="1" applyBorder="1" applyAlignment="1">
      <alignment horizontal="center" vertical="center" wrapText="1"/>
    </xf>
    <xf numFmtId="0" fontId="36" fillId="0" borderId="20" xfId="573" applyFont="1" applyFill="1" applyBorder="1" applyAlignment="1">
      <alignment horizontal="center" vertical="center" wrapText="1"/>
    </xf>
    <xf numFmtId="169" fontId="35" fillId="0" borderId="18" xfId="573" applyNumberFormat="1" applyFont="1" applyFill="1" applyBorder="1" applyAlignment="1">
      <alignment horizontal="left" wrapText="1"/>
    </xf>
    <xf numFmtId="169" fontId="35" fillId="0" borderId="22" xfId="573" applyNumberFormat="1" applyFont="1" applyFill="1" applyBorder="1" applyAlignment="1">
      <alignment horizontal="left"/>
    </xf>
    <xf numFmtId="169" fontId="35" fillId="0" borderId="31" xfId="573" applyNumberFormat="1" applyFont="1" applyFill="1" applyBorder="1" applyAlignment="1">
      <alignment horizontal="left" wrapText="1"/>
    </xf>
    <xf numFmtId="169" fontId="35" fillId="0" borderId="37" xfId="573" applyNumberFormat="1" applyFont="1" applyFill="1" applyBorder="1" applyAlignment="1">
      <alignment horizontal="left"/>
    </xf>
    <xf numFmtId="169" fontId="35" fillId="0" borderId="14" xfId="573" applyNumberFormat="1" applyFont="1" applyFill="1" applyBorder="1" applyAlignment="1">
      <alignment horizontal="center"/>
    </xf>
    <xf numFmtId="169" fontId="35" fillId="0" borderId="20" xfId="573" applyNumberFormat="1" applyFont="1" applyFill="1" applyBorder="1" applyAlignment="1">
      <alignment horizontal="center"/>
    </xf>
    <xf numFmtId="0" fontId="93" fillId="0" borderId="14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93" fillId="0" borderId="17" xfId="0" applyFont="1" applyFill="1" applyBorder="1" applyAlignment="1">
      <alignment horizontal="center" vertical="center"/>
    </xf>
    <xf numFmtId="0" fontId="93" fillId="0" borderId="17" xfId="0" applyFont="1" applyFill="1" applyBorder="1" applyAlignment="1">
      <alignment horizontal="center" vertical="center" wrapText="1"/>
    </xf>
    <xf numFmtId="0" fontId="93" fillId="0" borderId="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/>
    </xf>
    <xf numFmtId="0" fontId="93" fillId="0" borderId="0" xfId="0" applyFont="1" applyFill="1" applyBorder="1" applyAlignment="1">
      <alignment horizontal="left" vertical="center"/>
    </xf>
    <xf numFmtId="0" fontId="93" fillId="0" borderId="20" xfId="0" applyFont="1" applyFill="1" applyBorder="1" applyAlignment="1">
      <alignment horizontal="center" vertical="center"/>
    </xf>
    <xf numFmtId="0" fontId="93" fillId="0" borderId="14" xfId="0" applyFont="1" applyFill="1" applyBorder="1" applyAlignment="1">
      <alignment horizontal="center" vertical="center"/>
    </xf>
    <xf numFmtId="0" fontId="93" fillId="0" borderId="6" xfId="0" applyFont="1" applyFill="1" applyBorder="1" applyAlignment="1">
      <alignment horizontal="center" vertical="center"/>
    </xf>
    <xf numFmtId="0" fontId="110" fillId="0" borderId="0" xfId="0" quotePrefix="1" applyFont="1" applyFill="1" applyBorder="1" applyAlignment="1">
      <alignment horizontal="left" vertical="top" wrapText="1"/>
    </xf>
    <xf numFmtId="0" fontId="93" fillId="0" borderId="0" xfId="0" applyFont="1" applyFill="1" applyBorder="1" applyAlignment="1">
      <alignment horizontal="left" vertical="top" wrapText="1"/>
    </xf>
    <xf numFmtId="4" fontId="93" fillId="0" borderId="0" xfId="570" applyNumberFormat="1" applyFont="1" applyFill="1" applyBorder="1" applyAlignment="1">
      <alignment horizontal="center" vertical="center"/>
    </xf>
    <xf numFmtId="0" fontId="130" fillId="23" borderId="14" xfId="0" applyFont="1" applyFill="1" applyBorder="1" applyAlignment="1">
      <alignment horizontal="center" vertical="center"/>
    </xf>
    <xf numFmtId="0" fontId="130" fillId="23" borderId="20" xfId="0" applyFont="1" applyFill="1" applyBorder="1" applyAlignment="1">
      <alignment horizontal="center" vertical="center"/>
    </xf>
    <xf numFmtId="0" fontId="130" fillId="23" borderId="14" xfId="0" applyFont="1" applyFill="1" applyBorder="1" applyAlignment="1">
      <alignment horizontal="center" vertical="top" wrapText="1"/>
    </xf>
    <xf numFmtId="0" fontId="130" fillId="23" borderId="20" xfId="0" applyFont="1" applyFill="1" applyBorder="1" applyAlignment="1">
      <alignment horizontal="center" vertical="top" wrapText="1"/>
    </xf>
    <xf numFmtId="0" fontId="130" fillId="23" borderId="14" xfId="0" applyFont="1" applyFill="1" applyBorder="1" applyAlignment="1">
      <alignment horizontal="center" vertical="top"/>
    </xf>
    <xf numFmtId="0" fontId="130" fillId="23" borderId="20" xfId="0" applyFont="1" applyFill="1" applyBorder="1" applyAlignment="1">
      <alignment horizontal="center" vertical="top"/>
    </xf>
    <xf numFmtId="0" fontId="130" fillId="23" borderId="0" xfId="0" applyFont="1" applyFill="1" applyBorder="1" applyAlignment="1">
      <alignment horizontal="center" vertical="top"/>
    </xf>
    <xf numFmtId="168" fontId="46" fillId="0" borderId="0" xfId="0" applyNumberFormat="1" applyFont="1" applyBorder="1" applyAlignment="1">
      <alignment horizontal="center"/>
    </xf>
    <xf numFmtId="4" fontId="46" fillId="0" borderId="0" xfId="570" applyNumberFormat="1" applyFont="1" applyFill="1" applyAlignment="1">
      <alignment horizontal="center"/>
    </xf>
    <xf numFmtId="0" fontId="49" fillId="0" borderId="0" xfId="0" applyFont="1" applyAlignment="1">
      <alignment horizontal="center"/>
    </xf>
    <xf numFmtId="168" fontId="46" fillId="0" borderId="0" xfId="0" applyNumberFormat="1" applyFont="1" applyFill="1" applyBorder="1" applyAlignment="1">
      <alignment horizontal="center"/>
    </xf>
    <xf numFmtId="4" fontId="110" fillId="0" borderId="0" xfId="570" applyNumberFormat="1" applyFont="1" applyFill="1" applyAlignment="1">
      <alignment horizontal="center"/>
    </xf>
  </cellXfs>
  <cellStyles count="1498">
    <cellStyle name="_x0001_" xfId="1"/>
    <cellStyle name="_x0001_ 2" xfId="977"/>
    <cellStyle name="_x0001_ 3" xfId="574"/>
    <cellStyle name="." xfId="2"/>
    <cellStyle name=". 2" xfId="978"/>
    <cellStyle name=". 3" xfId="575"/>
    <cellStyle name=". 4" xfId="1390"/>
    <cellStyle name="??" xfId="3"/>
    <cellStyle name="?? [0.00]_List-dwg" xfId="4"/>
    <cellStyle name="?? [0]_1202" xfId="5"/>
    <cellStyle name="?? 2" xfId="979"/>
    <cellStyle name="?? 3" xfId="576"/>
    <cellStyle name="?? 4" xfId="1367"/>
    <cellStyle name="???? [0.00]_List-dwg" xfId="6"/>
    <cellStyle name="????_List-dwg" xfId="7"/>
    <cellStyle name="???_???" xfId="8"/>
    <cellStyle name="??_(????)??????" xfId="9"/>
    <cellStyle name="_Book1" xfId="10"/>
    <cellStyle name="_Book1 2" xfId="980"/>
    <cellStyle name="_Book1 3" xfId="577"/>
    <cellStyle name="_Book1_BC-QT-WB-dthao" xfId="11"/>
    <cellStyle name="_Book1_BC-QT-WB-dthao 2" xfId="981"/>
    <cellStyle name="_Book1_BC-QT-WB-dthao 3" xfId="578"/>
    <cellStyle name="_KT (2)" xfId="12"/>
    <cellStyle name="_KT (2) 2" xfId="982"/>
    <cellStyle name="_KT (2) 3" xfId="579"/>
    <cellStyle name="_KT (2)_1" xfId="13"/>
    <cellStyle name="_KT (2)_1 2" xfId="983"/>
    <cellStyle name="_KT (2)_1 3" xfId="580"/>
    <cellStyle name="_KT (2)_1_Lora-tungchau" xfId="14"/>
    <cellStyle name="_KT (2)_1_Lora-tungchau 2" xfId="984"/>
    <cellStyle name="_KT (2)_1_Lora-tungchau 3" xfId="581"/>
    <cellStyle name="_KT (2)_1_Qt-HT3PQ1(CauKho)" xfId="15"/>
    <cellStyle name="_KT (2)_1_Qt-HT3PQ1(CauKho) 2" xfId="985"/>
    <cellStyle name="_KT (2)_1_Qt-HT3PQ1(CauKho) 3" xfId="582"/>
    <cellStyle name="_KT (2)_2" xfId="16"/>
    <cellStyle name="_KT (2)_2 2" xfId="986"/>
    <cellStyle name="_KT (2)_2 3" xfId="583"/>
    <cellStyle name="_KT (2)_2_TG-TH" xfId="17"/>
    <cellStyle name="_KT (2)_2_TG-TH 2" xfId="987"/>
    <cellStyle name="_KT (2)_2_TG-TH 3" xfId="584"/>
    <cellStyle name="_KT (2)_2_TG-TH_BAO CAO KLCT PT2000" xfId="18"/>
    <cellStyle name="_KT (2)_2_TG-TH_BAO CAO KLCT PT2000 2" xfId="988"/>
    <cellStyle name="_KT (2)_2_TG-TH_BAO CAO KLCT PT2000 3" xfId="585"/>
    <cellStyle name="_KT (2)_2_TG-TH_BAO CAO PT2000" xfId="19"/>
    <cellStyle name="_KT (2)_2_TG-TH_BAO CAO PT2000 2" xfId="989"/>
    <cellStyle name="_KT (2)_2_TG-TH_BAO CAO PT2000 3" xfId="586"/>
    <cellStyle name="_KT (2)_2_TG-TH_BAO CAO PT2000_Book1" xfId="20"/>
    <cellStyle name="_KT (2)_2_TG-TH_BAO CAO PT2000_Book1 2" xfId="990"/>
    <cellStyle name="_KT (2)_2_TG-TH_BAO CAO PT2000_Book1 3" xfId="587"/>
    <cellStyle name="_KT (2)_2_TG-TH_Bao cao XDCB 2001 - T11 KH dieu chinh 20-11-THAI" xfId="21"/>
    <cellStyle name="_KT (2)_2_TG-TH_Bao cao XDCB 2001 - T11 KH dieu chinh 20-11-THAI 2" xfId="991"/>
    <cellStyle name="_KT (2)_2_TG-TH_Bao cao XDCB 2001 - T11 KH dieu chinh 20-11-THAI 3" xfId="588"/>
    <cellStyle name="_KT (2)_2_TG-TH_Book1" xfId="22"/>
    <cellStyle name="_KT (2)_2_TG-TH_Book1 2" xfId="992"/>
    <cellStyle name="_KT (2)_2_TG-TH_Book1 3" xfId="589"/>
    <cellStyle name="_KT (2)_2_TG-TH_Book1_1" xfId="23"/>
    <cellStyle name="_KT (2)_2_TG-TH_Book1_1 2" xfId="993"/>
    <cellStyle name="_KT (2)_2_TG-TH_Book1_1 3" xfId="590"/>
    <cellStyle name="_KT (2)_2_TG-TH_Book1_2" xfId="24"/>
    <cellStyle name="_KT (2)_2_TG-TH_Book1_2 2" xfId="994"/>
    <cellStyle name="_KT (2)_2_TG-TH_Book1_2 3" xfId="591"/>
    <cellStyle name="_KT (2)_2_TG-TH_Book1_3" xfId="25"/>
    <cellStyle name="_KT (2)_2_TG-TH_Book1_3 2" xfId="995"/>
    <cellStyle name="_KT (2)_2_TG-TH_Book1_3 3" xfId="592"/>
    <cellStyle name="_KT (2)_2_TG-TH_Book1_3_Book1" xfId="26"/>
    <cellStyle name="_KT (2)_2_TG-TH_Book1_3_Book1 2" xfId="996"/>
    <cellStyle name="_KT (2)_2_TG-TH_Book1_3_Book1 3" xfId="593"/>
    <cellStyle name="_KT (2)_2_TG-TH_Book1_3_Book1_1" xfId="27"/>
    <cellStyle name="_KT (2)_2_TG-TH_Book1_3_MENU" xfId="28"/>
    <cellStyle name="_KT (2)_2_TG-TH_Book1_3_MENU_Book1" xfId="29"/>
    <cellStyle name="_KT (2)_2_TG-TH_Book1_3_MENU_Thuc pham 2008" xfId="30"/>
    <cellStyle name="_KT (2)_2_TG-TH_Book1_3_MENU_Thuc pham 2008USB" xfId="31"/>
    <cellStyle name="_KT (2)_2_TG-TH_Book1_Book1" xfId="32"/>
    <cellStyle name="_KT (2)_2_TG-TH_Book1_Book1 2" xfId="997"/>
    <cellStyle name="_KT (2)_2_TG-TH_Book1_Book1 3" xfId="594"/>
    <cellStyle name="_KT (2)_2_TG-TH_Book1_TH KE" xfId="33"/>
    <cellStyle name="_KT (2)_2_TG-TH_Book1_TH KE 2" xfId="998"/>
    <cellStyle name="_KT (2)_2_TG-TH_Book1_TH KE 3" xfId="595"/>
    <cellStyle name="_KT (2)_2_TG-TH_Book1_THU CHI TIEN" xfId="34"/>
    <cellStyle name="_KT (2)_2_TG-TH_Book1_THU CHI TIEN 2" xfId="999"/>
    <cellStyle name="_KT (2)_2_TG-TH_Book1_THU CHI TIEN 3" xfId="596"/>
    <cellStyle name="_KT (2)_2_TG-TH_Book1_TKE" xfId="35"/>
    <cellStyle name="_KT (2)_2_TG-TH_Book1_TKE 2" xfId="1000"/>
    <cellStyle name="_KT (2)_2_TG-TH_Book1_TKE 3" xfId="597"/>
    <cellStyle name="_KT (2)_2_TG-TH_DTCDT MR.2N110.HOCMON.TDTOAN.CCUNG" xfId="36"/>
    <cellStyle name="_KT (2)_2_TG-TH_DTCDT MR.2N110.HOCMON.TDTOAN.CCUNG 2" xfId="1001"/>
    <cellStyle name="_KT (2)_2_TG-TH_DTCDT MR.2N110.HOCMON.TDTOAN.CCUNG 3" xfId="598"/>
    <cellStyle name="_KT (2)_2_TG-TH_Lora-tungchau" xfId="37"/>
    <cellStyle name="_KT (2)_2_TG-TH_Lora-tungchau 2" xfId="1002"/>
    <cellStyle name="_KT (2)_2_TG-TH_Lora-tungchau 3" xfId="599"/>
    <cellStyle name="_KT (2)_2_TG-TH_PGIA-phieu tham tra Kho bac" xfId="38"/>
    <cellStyle name="_KT (2)_2_TG-TH_PGIA-phieu tham tra Kho bac 2" xfId="1003"/>
    <cellStyle name="_KT (2)_2_TG-TH_PGIA-phieu tham tra Kho bac 3" xfId="600"/>
    <cellStyle name="_KT (2)_2_TG-TH_P_x0007_IA-phie5 tham tra Kho bac" xfId="39"/>
    <cellStyle name="_KT (2)_2_TG-TH_P_x0007_IA-phie5 tham tra Kho bac 2" xfId="1004"/>
    <cellStyle name="_KT (2)_2_TG-TH_P_x0007_IA-phie5 tham tra Kho bac 3" xfId="601"/>
    <cellStyle name="_KT (2)_2_TG-TH_PT02-02" xfId="40"/>
    <cellStyle name="_KT (2)_2_TG-TH_PT02-02 2" xfId="1005"/>
    <cellStyle name="_KT (2)_2_TG-TH_PT02-02 3" xfId="602"/>
    <cellStyle name="_KT (2)_2_TG-TH_PT02-02_Book1" xfId="41"/>
    <cellStyle name="_KT (2)_2_TG-TH_PT02-02_Book1 2" xfId="1006"/>
    <cellStyle name="_KT (2)_2_TG-TH_PT02-02_Book1 3" xfId="603"/>
    <cellStyle name="_KT (2)_2_TG-TH_PT02-03" xfId="42"/>
    <cellStyle name="_KT (2)_2_TG-TH_PT02-03 2" xfId="1007"/>
    <cellStyle name="_KT (2)_2_TG-TH_PT02-03 3" xfId="604"/>
    <cellStyle name="_KT (2)_2_TG-TH_PT02-03_Book1" xfId="43"/>
    <cellStyle name="_KT (2)_2_TG-TH_PT02-03_Book1 2" xfId="1008"/>
    <cellStyle name="_KT (2)_2_TG-TH_PT02-03_Book1 3" xfId="605"/>
    <cellStyle name="_KT (2)_2_TG-TH_Q4-HT3PQ1(CauKho)" xfId="44"/>
    <cellStyle name="_KT (2)_2_TG-TH_Q4-HT3PQ1(CauKho) 2" xfId="1009"/>
    <cellStyle name="_KT (2)_2_TG-TH_Q4-HT3PQ1(CauKho) 3" xfId="606"/>
    <cellStyle name="_KT (2)_2_TG-TH_Qt-HT3PQ1(CauKho)" xfId="45"/>
    <cellStyle name="_KT (2)_2_TG-TH_Qt-HT3PQ1(CauKho) 2" xfId="1010"/>
    <cellStyle name="_KT (2)_2_TG-TH_Qt-HT3PQ1(CauKho) 3" xfId="607"/>
    <cellStyle name="_KT (2)_2_TG-TH_T_x0008_ KE_Book1" xfId="46"/>
    <cellStyle name="_KT (2)_2_TG-TH_T_x0008_ KE_Book1 2" xfId="1011"/>
    <cellStyle name="_KT (2)_2_TG-TH_T_x0008_ KE_Book1 3" xfId="608"/>
    <cellStyle name="_KT (2)_2_TG-TH_TH KE" xfId="47"/>
    <cellStyle name="_KT (2)_2_TG-TH_TH KE 2" xfId="1012"/>
    <cellStyle name="_KT (2)_2_TG-TH_TH KE 3" xfId="609"/>
    <cellStyle name="_KT (2)_2_TG-TH_TH KE_Book1" xfId="48"/>
    <cellStyle name="_KT (2)_2_TG-TH_TH KE_Book1 2" xfId="1013"/>
    <cellStyle name="_KT (2)_2_TG-TH_TH KE_Book1 3" xfId="610"/>
    <cellStyle name="_KT (2)_2_TG-TH_TH KE_Book1_1" xfId="49"/>
    <cellStyle name="_KT (2)_2_TG-TH_TH KE_MENU" xfId="50"/>
    <cellStyle name="_KT (2)_2_TG-TH_TH KE_MENU_Book1" xfId="51"/>
    <cellStyle name="_KT (2)_2_TG-TH_TH KE_MENU_Thuc pham 2008" xfId="52"/>
    <cellStyle name="_KT (2)_2_TG-TH_TH KE_MENU_Thuc pham 2008USB" xfId="53"/>
    <cellStyle name="_KT (2)_2_TG-TH_THU CHI TIEN" xfId="54"/>
    <cellStyle name="_KT (2)_2_TG-TH_THU CHI TIEN 2" xfId="1014"/>
    <cellStyle name="_KT (2)_2_TG-TH_THU CHI TIEN 3" xfId="611"/>
    <cellStyle name="_KT (2)_2_TG-TH_TKE" xfId="55"/>
    <cellStyle name="_KT (2)_2_TG-TH_TKE 2" xfId="1015"/>
    <cellStyle name="_KT (2)_2_TG-TH_TKE 3" xfId="612"/>
    <cellStyle name="_KT (2)_3" xfId="56"/>
    <cellStyle name="_KT (2)_3 2" xfId="1016"/>
    <cellStyle name="_KT (2)_3 3" xfId="613"/>
    <cellStyle name="_KT (2)_3_TG-TH" xfId="57"/>
    <cellStyle name="_KT (2)_3_TG-TH 2" xfId="1017"/>
    <cellStyle name="_KT (2)_3_TG-TH 3" xfId="614"/>
    <cellStyle name="_KT (2)_3_TG-TH_Book1" xfId="58"/>
    <cellStyle name="_KT (2)_3_TG-TH_Book1 2" xfId="1018"/>
    <cellStyle name="_KT (2)_3_TG-TH_Book1 3" xfId="615"/>
    <cellStyle name="_KT (2)_3_TG-TH_Book1_BC-QT-WB-dthao" xfId="59"/>
    <cellStyle name="_KT (2)_3_TG-TH_Book1_BC-QT-WB-dthao 2" xfId="1019"/>
    <cellStyle name="_KT (2)_3_TG-TH_Book1_BC-QT-WB-dthao 3" xfId="616"/>
    <cellStyle name="_KT (2)_3_TG-TH_Lora-tungchau" xfId="60"/>
    <cellStyle name="_KT (2)_3_TG-TH_Lora-tungchau 2" xfId="1020"/>
    <cellStyle name="_KT (2)_3_TG-TH_Lora-tungchau 3" xfId="617"/>
    <cellStyle name="_KT (2)_3_TG-TH_PERSONAL" xfId="61"/>
    <cellStyle name="_KT (2)_3_TG-TH_PERSONAL 2" xfId="1021"/>
    <cellStyle name="_KT (2)_3_TG-TH_PERSONAL 3" xfId="618"/>
    <cellStyle name="_KT (2)_3_TG-TH_PERSONAL_Book1" xfId="62"/>
    <cellStyle name="_KT (2)_3_TG-TH_PERSONAL_Book1 2" xfId="1022"/>
    <cellStyle name="_KT (2)_3_TG-TH_PERSONAL_Book1 3" xfId="619"/>
    <cellStyle name="_KT (2)_3_TG-TH_PERSONAL_Book1_Book1" xfId="63"/>
    <cellStyle name="_KT (2)_3_TG-TH_PERSONAL_Book1_Book1 2" xfId="1023"/>
    <cellStyle name="_KT (2)_3_TG-TH_PERSONAL_Book1_Book1 3" xfId="620"/>
    <cellStyle name="_KT (2)_3_TG-TH_PERSONAL_Book1_THU CHI TIEN" xfId="64"/>
    <cellStyle name="_KT (2)_3_TG-TH_PERSONAL_Book1_THU CHI TIEN 2" xfId="1024"/>
    <cellStyle name="_KT (2)_3_TG-TH_PERSONAL_Book1_THU CHI TIEN 3" xfId="621"/>
    <cellStyle name="_KT (2)_3_TG-TH_PERSONAL_HTQ.8 GD1" xfId="65"/>
    <cellStyle name="_KT (2)_3_TG-TH_PERSONAL_HTQ.8 GD1 2" xfId="1025"/>
    <cellStyle name="_KT (2)_3_TG-TH_PERSONAL_HTQ.8 GD1 3" xfId="622"/>
    <cellStyle name="_KT (2)_3_TG-TH_PERSONAL_TH KE" xfId="66"/>
    <cellStyle name="_KT (2)_3_TG-TH_PERSONAL_TH KE 2" xfId="1026"/>
    <cellStyle name="_KT (2)_3_TG-TH_PERSONAL_TH KE 3" xfId="623"/>
    <cellStyle name="_KT (2)_3_TG-TH_PERSONAL_THU CHI TIEN" xfId="67"/>
    <cellStyle name="_KT (2)_3_TG-TH_PERSONAL_THU CHI TIEN 2" xfId="1027"/>
    <cellStyle name="_KT (2)_3_TG-TH_PERSONAL_THU CHI TIEN 3" xfId="624"/>
    <cellStyle name="_KT (2)_3_TG-TH_PERSONAL_TKE" xfId="68"/>
    <cellStyle name="_KT (2)_3_TG-TH_PERSONAL_TKE 2" xfId="1028"/>
    <cellStyle name="_KT (2)_3_TG-TH_PERSONAL_TKE 3" xfId="625"/>
    <cellStyle name="_KT (2)_3_TG-TH_PERSONAL_Tong hop KHCB 2001" xfId="69"/>
    <cellStyle name="_KT (2)_3_TG-TH_PERSONAL_Tong hop KHCB 2001 2" xfId="1029"/>
    <cellStyle name="_KT (2)_3_TG-TH_PERSONAL_Tong hop KHCB 2001 3" xfId="626"/>
    <cellStyle name="_KT (2)_3_TG-TH_Qt-HT3PQ1(CauKho)" xfId="70"/>
    <cellStyle name="_KT (2)_3_TG-TH_Qt-HT3PQ1(CauKho) 2" xfId="1030"/>
    <cellStyle name="_KT (2)_3_TG-TH_Qt-HT3PQ1(CauKho) 3" xfId="627"/>
    <cellStyle name="_KT (2)_4" xfId="71"/>
    <cellStyle name="_KT (2)_4 2" xfId="1031"/>
    <cellStyle name="_KT (2)_4 3" xfId="628"/>
    <cellStyle name="_KT (2)_4_BAO CAO KLCT PT2000" xfId="72"/>
    <cellStyle name="_KT (2)_4_BAO CAO KLCT PT2000 2" xfId="1032"/>
    <cellStyle name="_KT (2)_4_BAO CAO KLCT PT2000 3" xfId="629"/>
    <cellStyle name="_KT (2)_4_BAO CAO PT2000" xfId="73"/>
    <cellStyle name="_KT (2)_4_BAO CAO PT2000 2" xfId="1033"/>
    <cellStyle name="_KT (2)_4_BAO CAO PT2000 3" xfId="630"/>
    <cellStyle name="_KT (2)_4_BAO CAO PT2000_Book1" xfId="74"/>
    <cellStyle name="_KT (2)_4_BAO CAO PT2000_Book1 2" xfId="1034"/>
    <cellStyle name="_KT (2)_4_BAO CAO PT2000_Book1 3" xfId="631"/>
    <cellStyle name="_KT (2)_4_Bao cao XDCB 2001 - T11 KH dieu chinh 20-11-THAI" xfId="75"/>
    <cellStyle name="_KT (2)_4_Bao cao XDCB 2001 - T11 KH dieu chinh 20-11-THAI 2" xfId="1035"/>
    <cellStyle name="_KT (2)_4_Bao cao XDCB 2001 - T11 KH dieu chinh 20-11-THAI 3" xfId="632"/>
    <cellStyle name="_KT (2)_4_Book1" xfId="76"/>
    <cellStyle name="_KT (2)_4_Book1 2" xfId="1036"/>
    <cellStyle name="_KT (2)_4_Book1 3" xfId="633"/>
    <cellStyle name="_KT (2)_4_Book1_1" xfId="77"/>
    <cellStyle name="_KT (2)_4_Book1_1 2" xfId="1037"/>
    <cellStyle name="_KT (2)_4_Book1_1 3" xfId="634"/>
    <cellStyle name="_KT (2)_4_Book1_2" xfId="78"/>
    <cellStyle name="_KT (2)_4_Book1_2 2" xfId="1038"/>
    <cellStyle name="_KT (2)_4_Book1_2 3" xfId="635"/>
    <cellStyle name="_KT (2)_4_Book1_3" xfId="79"/>
    <cellStyle name="_KT (2)_4_Book1_3 2" xfId="1039"/>
    <cellStyle name="_KT (2)_4_Book1_3 3" xfId="636"/>
    <cellStyle name="_KT (2)_4_Book1_3_Book1" xfId="80"/>
    <cellStyle name="_KT (2)_4_Book1_3_Book1 2" xfId="1040"/>
    <cellStyle name="_KT (2)_4_Book1_3_Book1 3" xfId="637"/>
    <cellStyle name="_KT (2)_4_Book1_3_Book1_1" xfId="81"/>
    <cellStyle name="_KT (2)_4_Book1_3_MENU" xfId="82"/>
    <cellStyle name="_KT (2)_4_Book1_3_MENU_Book1" xfId="83"/>
    <cellStyle name="_KT (2)_4_Book1_3_MENU_Thuc pham 2008" xfId="84"/>
    <cellStyle name="_KT (2)_4_Book1_3_MENU_Thuc pham 2008USB" xfId="85"/>
    <cellStyle name="_KT (2)_4_Book1_Book1" xfId="86"/>
    <cellStyle name="_KT (2)_4_Book1_Book1 2" xfId="1041"/>
    <cellStyle name="_KT (2)_4_Book1_Book1 3" xfId="638"/>
    <cellStyle name="_KT (2)_4_Book1_TH KE" xfId="87"/>
    <cellStyle name="_KT (2)_4_Book1_TH KE 2" xfId="1042"/>
    <cellStyle name="_KT (2)_4_Book1_TH KE 3" xfId="639"/>
    <cellStyle name="_KT (2)_4_Book1_THU CHI TIEN" xfId="88"/>
    <cellStyle name="_KT (2)_4_Book1_THU CHI TIEN 2" xfId="1043"/>
    <cellStyle name="_KT (2)_4_Book1_THU CHI TIEN 3" xfId="640"/>
    <cellStyle name="_KT (2)_4_Book1_TKE" xfId="89"/>
    <cellStyle name="_KT (2)_4_Book1_TKE 2" xfId="1044"/>
    <cellStyle name="_KT (2)_4_Book1_TKE 3" xfId="641"/>
    <cellStyle name="_KT (2)_4_DTCDT MR.2N110.HOCMON.TDTOAN.CCUNG" xfId="90"/>
    <cellStyle name="_KT (2)_4_DTCDT MR.2N110.HOCMON.TDTOAN.CCUNG 2" xfId="1045"/>
    <cellStyle name="_KT (2)_4_DTCDT MR.2N110.HOCMON.TDTOAN.CCUNG 3" xfId="642"/>
    <cellStyle name="_KT (2)_4_Lora-tungchau" xfId="91"/>
    <cellStyle name="_KT (2)_4_Lora-tungchau 2" xfId="1046"/>
    <cellStyle name="_KT (2)_4_Lora-tungchau 3" xfId="643"/>
    <cellStyle name="_KT (2)_4_PGIA-phieu tham tra Kho bac" xfId="92"/>
    <cellStyle name="_KT (2)_4_PGIA-phieu tham tra Kho bac 2" xfId="1047"/>
    <cellStyle name="_KT (2)_4_PGIA-phieu tham tra Kho bac 3" xfId="644"/>
    <cellStyle name="_KT (2)_4_PT02-02" xfId="93"/>
    <cellStyle name="_KT (2)_4_PT02-02 2" xfId="1048"/>
    <cellStyle name="_KT (2)_4_PT02-02 3" xfId="645"/>
    <cellStyle name="_KT (2)_4_PT02-02_Book1" xfId="94"/>
    <cellStyle name="_KT (2)_4_PT02-02_Book1 2" xfId="1049"/>
    <cellStyle name="_KT (2)_4_PT02-02_Book1 3" xfId="646"/>
    <cellStyle name="_KT (2)_4_PT02-03" xfId="95"/>
    <cellStyle name="_KT (2)_4_PT02-03 2" xfId="1050"/>
    <cellStyle name="_KT (2)_4_PT02-03 3" xfId="647"/>
    <cellStyle name="_KT (2)_4_PT02-03_Book1" xfId="96"/>
    <cellStyle name="_KT (2)_4_PT02-03_Book1 2" xfId="1051"/>
    <cellStyle name="_KT (2)_4_PT02-03_Book1 3" xfId="648"/>
    <cellStyle name="_KT (2)_4_Qt-HT3PQ1(CauKho)" xfId="97"/>
    <cellStyle name="_KT (2)_4_Qt-HT3PQ1(CauKho) 2" xfId="1052"/>
    <cellStyle name="_KT (2)_4_Qt-HT3PQ1(CauKho) 3" xfId="649"/>
    <cellStyle name="_KT (2)_4_TG-TH" xfId="98"/>
    <cellStyle name="_KT (2)_4_TG-TH 2" xfId="1053"/>
    <cellStyle name="_KT (2)_4_TG-TH 3" xfId="650"/>
    <cellStyle name="_KT (2)_4_TH KE" xfId="99"/>
    <cellStyle name="_KT (2)_4_TH KE 2" xfId="1054"/>
    <cellStyle name="_KT (2)_4_TH KE 3" xfId="651"/>
    <cellStyle name="_KT (2)_4_TH KE_Book1" xfId="100"/>
    <cellStyle name="_KT (2)_4_TH KE_Book1 2" xfId="1055"/>
    <cellStyle name="_KT (2)_4_TH KE_Book1 3" xfId="652"/>
    <cellStyle name="_KT (2)_4_TH KE_Book1_1" xfId="101"/>
    <cellStyle name="_KT (2)_4_TH KE_MENU" xfId="102"/>
    <cellStyle name="_KT (2)_4_TH KE_MENU_Book1" xfId="103"/>
    <cellStyle name="_KT (2)_4_TH KE_MENU_Thuc pham 2008" xfId="104"/>
    <cellStyle name="_KT (2)_4_TH KE_MENU_Thuc pham 2008USB" xfId="105"/>
    <cellStyle name="_KT (2)_4_THU CHI TIEN" xfId="106"/>
    <cellStyle name="_KT (2)_4_THU CHI TIEN 2" xfId="1056"/>
    <cellStyle name="_KT (2)_4_THU CHI TIEN 3" xfId="653"/>
    <cellStyle name="_KT (2)_4_TKE" xfId="107"/>
    <cellStyle name="_KT (2)_4_TKE 2" xfId="1057"/>
    <cellStyle name="_KT (2)_4_TKE 3" xfId="654"/>
    <cellStyle name="_KT (2)_5" xfId="108"/>
    <cellStyle name="_KT (2)_5 2" xfId="1058"/>
    <cellStyle name="_KT (2)_5 3" xfId="655"/>
    <cellStyle name="_KT (2)_5_BAO CAO KLCT PT2000" xfId="109"/>
    <cellStyle name="_KT (2)_5_BAO CAO KLCT PT2000 2" xfId="1059"/>
    <cellStyle name="_KT (2)_5_BAO CAO KLCT PT2000 3" xfId="656"/>
    <cellStyle name="_KT (2)_5_BAO CAO PT2000" xfId="110"/>
    <cellStyle name="_KT (2)_5_BAO CAO PT2000 2" xfId="1060"/>
    <cellStyle name="_KT (2)_5_BAO CAO PT2000 3" xfId="657"/>
    <cellStyle name="_KT (2)_5_BAO CAO PT2000_Book1" xfId="111"/>
    <cellStyle name="_KT (2)_5_BAO CAO PT2000_Book1 2" xfId="1061"/>
    <cellStyle name="_KT (2)_5_BAO CAO PT2000_Book1 3" xfId="658"/>
    <cellStyle name="_KT (2)_5_Bao cao XDCB 2001 - T11 KH dieu chinh 20-11-THAI" xfId="112"/>
    <cellStyle name="_KT (2)_5_Bao cao XDCB 2001 - T11 KH dieu chinh 20-11-THAI 2" xfId="1062"/>
    <cellStyle name="_KT (2)_5_Bao cao XDCB 2001 - T11 KH dieu chinh 20-11-THAI 3" xfId="659"/>
    <cellStyle name="_KT (2)_5_Book1" xfId="113"/>
    <cellStyle name="_KT (2)_5_Book1 2" xfId="1063"/>
    <cellStyle name="_KT (2)_5_Book1 3" xfId="660"/>
    <cellStyle name="_KT (2)_5_Book1_1" xfId="114"/>
    <cellStyle name="_KT (2)_5_Book1_1 2" xfId="1064"/>
    <cellStyle name="_KT (2)_5_Book1_1 3" xfId="661"/>
    <cellStyle name="_KT (2)_5_Book1_2" xfId="115"/>
    <cellStyle name="_KT (2)_5_Book1_2 2" xfId="1065"/>
    <cellStyle name="_KT (2)_5_Book1_2 3" xfId="662"/>
    <cellStyle name="_KT (2)_5_Book1_3" xfId="116"/>
    <cellStyle name="_KT (2)_5_Book1_3 2" xfId="1066"/>
    <cellStyle name="_KT (2)_5_Book1_3 3" xfId="663"/>
    <cellStyle name="_KT (2)_5_Book1_3_Book1" xfId="117"/>
    <cellStyle name="_KT (2)_5_Book1_3_Book1 2" xfId="1067"/>
    <cellStyle name="_KT (2)_5_Book1_3_Book1 3" xfId="664"/>
    <cellStyle name="_KT (2)_5_Book1_3_Book1_1" xfId="118"/>
    <cellStyle name="_KT (2)_5_Book1_3_MENU" xfId="119"/>
    <cellStyle name="_KT (2)_5_Book1_3_MENU_Book1" xfId="120"/>
    <cellStyle name="_KT (2)_5_Book1_3_MENU_Thuc pham 2008" xfId="121"/>
    <cellStyle name="_KT (2)_5_Book1_3_MENU_Thuc pham 2008USB" xfId="122"/>
    <cellStyle name="_KT (2)_5_Book1_BC-QT-WB-dthao" xfId="123"/>
    <cellStyle name="_KT (2)_5_Book1_BC-QT-WB-dthao 2" xfId="1068"/>
    <cellStyle name="_KT (2)_5_Book1_BC-QT-WB-dthao 3" xfId="665"/>
    <cellStyle name="_KT (2)_5_Book1_Book1" xfId="124"/>
    <cellStyle name="_KT (2)_5_Book1_Book1 2" xfId="1069"/>
    <cellStyle name="_KT (2)_5_Book1_Book1 3" xfId="666"/>
    <cellStyle name="_KT (2)_5_Book1_TH KE" xfId="125"/>
    <cellStyle name="_KT (2)_5_Book1_TH KE 2" xfId="1070"/>
    <cellStyle name="_KT (2)_5_Book1_TH KE 3" xfId="667"/>
    <cellStyle name="_KT (2)_5_Book1_THU CHI TIEN" xfId="126"/>
    <cellStyle name="_KT (2)_5_Book1_THU CHI TIEN 2" xfId="1071"/>
    <cellStyle name="_KT (2)_5_Book1_THU CHI TIEN 3" xfId="668"/>
    <cellStyle name="_KT (2)_5_Book1_TKE" xfId="127"/>
    <cellStyle name="_KT (2)_5_Book1_TKE 2" xfId="1072"/>
    <cellStyle name="_KT (2)_5_Book1_TKE 3" xfId="669"/>
    <cellStyle name="_KT (2)_5_DTCDT MR.2N110.HOCMON.TDTOAN.CCUNG" xfId="128"/>
    <cellStyle name="_KT (2)_5_DTCDT MR.2N110.HOCMON.TDTOAN.CCUNG 2" xfId="1073"/>
    <cellStyle name="_KT (2)_5_DTCDT MR.2N110.HOCMON.TDTOAN.CCUNG 3" xfId="670"/>
    <cellStyle name="_KT (2)_5_Lora-tungchau" xfId="129"/>
    <cellStyle name="_KT (2)_5_Lora-tungchau 2" xfId="1074"/>
    <cellStyle name="_KT (2)_5_Lora-tungchau 3" xfId="671"/>
    <cellStyle name="_KT (2)_5_PGIA-phieu tham tra Kho bac" xfId="130"/>
    <cellStyle name="_KT (2)_5_PGIA-phieu tham tra Kho bac 2" xfId="1075"/>
    <cellStyle name="_KT (2)_5_PGIA-phieu tham tra Kho bac 3" xfId="672"/>
    <cellStyle name="_KT (2)_5_PT02-02" xfId="131"/>
    <cellStyle name="_KT (2)_5_PT02-02 2" xfId="1076"/>
    <cellStyle name="_KT (2)_5_PT02-02 3" xfId="673"/>
    <cellStyle name="_KT (2)_5_PT02-02_Book1" xfId="132"/>
    <cellStyle name="_KT (2)_5_PT02-02_Book1 2" xfId="1077"/>
    <cellStyle name="_KT (2)_5_PT02-02_Book1 3" xfId="674"/>
    <cellStyle name="_KT (2)_5_PT02-03" xfId="133"/>
    <cellStyle name="_KT (2)_5_PT02-03 2" xfId="1078"/>
    <cellStyle name="_KT (2)_5_PT02-03 3" xfId="675"/>
    <cellStyle name="_KT (2)_5_PT02-03_Book1" xfId="134"/>
    <cellStyle name="_KT (2)_5_PT02-03_Book1 2" xfId="1079"/>
    <cellStyle name="_KT (2)_5_PT02-03_Book1 3" xfId="676"/>
    <cellStyle name="_KT (2)_5_Qt-HT3PQ1(CauKho)" xfId="135"/>
    <cellStyle name="_KT (2)_5_Qt-HT3PQ1(CauKho) 2" xfId="1080"/>
    <cellStyle name="_KT (2)_5_Qt-HT3PQ1(CauKho) 3" xfId="677"/>
    <cellStyle name="_KT (2)_5_TH KE" xfId="136"/>
    <cellStyle name="_KT (2)_5_TH KE 2" xfId="1081"/>
    <cellStyle name="_KT (2)_5_TH KE 3" xfId="678"/>
    <cellStyle name="_KT (2)_5_TH KE_Book1" xfId="137"/>
    <cellStyle name="_KT (2)_5_TH KE_Book1 2" xfId="1082"/>
    <cellStyle name="_KT (2)_5_TH KE_Book1 3" xfId="679"/>
    <cellStyle name="_KT (2)_5_TH KE_Book1_1" xfId="138"/>
    <cellStyle name="_KT (2)_5_TH KE_MENU" xfId="139"/>
    <cellStyle name="_KT (2)_5_TH KE_MENU_Book1" xfId="140"/>
    <cellStyle name="_KT (2)_5_TH KE_MENU_Thuc pham 2008" xfId="141"/>
    <cellStyle name="_KT (2)_5_TH KE_MENU_Thuc pham 2008USB" xfId="142"/>
    <cellStyle name="_KT (2)_5_THU CHI TIEN" xfId="143"/>
    <cellStyle name="_KT (2)_5_THU CHI TIEN 2" xfId="1083"/>
    <cellStyle name="_KT (2)_5_THU CHI TIEN 3" xfId="680"/>
    <cellStyle name="_KT (2)_5_TKE" xfId="144"/>
    <cellStyle name="_KT (2)_5_TKE 2" xfId="1084"/>
    <cellStyle name="_KT (2)_5_TKE 3" xfId="681"/>
    <cellStyle name="_KT (2)_Book1" xfId="145"/>
    <cellStyle name="_KT (2)_Book1 2" xfId="1085"/>
    <cellStyle name="_KT (2)_Book1 3" xfId="682"/>
    <cellStyle name="_KT (2)_Book1_BC-QT-WB-dthao" xfId="146"/>
    <cellStyle name="_KT (2)_Book1_BC-QT-WB-dthao 2" xfId="1086"/>
    <cellStyle name="_KT (2)_Book1_BC-QT-WB-dthao 3" xfId="683"/>
    <cellStyle name="_KT (2)_Lora-tungchau" xfId="147"/>
    <cellStyle name="_KT (2)_Lora-tungchau 2" xfId="1087"/>
    <cellStyle name="_KT (2)_Lora-tungchau 3" xfId="684"/>
    <cellStyle name="_KT (2)_PERSONAL" xfId="148"/>
    <cellStyle name="_KT (2)_PERSONAL 2" xfId="1088"/>
    <cellStyle name="_KT (2)_PERSONAL 3" xfId="685"/>
    <cellStyle name="_KT (2)_PERSONAL_Book1" xfId="149"/>
    <cellStyle name="_KT (2)_PERSONAL_Book1 2" xfId="1089"/>
    <cellStyle name="_KT (2)_PERSONAL_Book1 3" xfId="686"/>
    <cellStyle name="_KT (2)_PERSONAL_Book1_Book1" xfId="150"/>
    <cellStyle name="_KT (2)_PERSONAL_Book1_Book1 2" xfId="1090"/>
    <cellStyle name="_KT (2)_PERSONAL_Book1_Book1 3" xfId="687"/>
    <cellStyle name="_KT (2)_PERSONAL_Book1_THU CHI TIEN" xfId="151"/>
    <cellStyle name="_KT (2)_PERSONAL_Book1_THU CHI TIEN 2" xfId="1091"/>
    <cellStyle name="_KT (2)_PERSONAL_Book1_THU CHI TIEN 3" xfId="688"/>
    <cellStyle name="_KT (2)_PERSONAL_HTQ.8 GD1" xfId="152"/>
    <cellStyle name="_KT (2)_PERSONAL_HTQ.8 GD1 2" xfId="1092"/>
    <cellStyle name="_KT (2)_PERSONAL_HTQ.8 GD1 3" xfId="689"/>
    <cellStyle name="_KT (2)_PERSONAL_TH KE" xfId="153"/>
    <cellStyle name="_KT (2)_PERSONAL_TH KE 2" xfId="1093"/>
    <cellStyle name="_KT (2)_PERSONAL_TH KE 3" xfId="690"/>
    <cellStyle name="_KT (2)_PERSONAL_THU CHI TIEN" xfId="154"/>
    <cellStyle name="_KT (2)_PERSONAL_THU CHI TIEN 2" xfId="1094"/>
    <cellStyle name="_KT (2)_PERSONAL_THU CHI TIEN 3" xfId="691"/>
    <cellStyle name="_KT (2)_PERSONAL_TKE" xfId="155"/>
    <cellStyle name="_KT (2)_PERSONAL_TKE 2" xfId="1095"/>
    <cellStyle name="_KT (2)_PERSONAL_TKE 3" xfId="692"/>
    <cellStyle name="_KT (2)_PERSONAL_Tong hop KHCB 2001" xfId="156"/>
    <cellStyle name="_KT (2)_PERSONAL_Tong hop KHCB 2001 2" xfId="1096"/>
    <cellStyle name="_KT (2)_PERSONAL_Tong hop KHCB 2001 3" xfId="693"/>
    <cellStyle name="_KT (2)_Qt-HT3PQ1(CauKho)" xfId="157"/>
    <cellStyle name="_KT (2)_Qt-HT3PQ1(CauKho) 2" xfId="1097"/>
    <cellStyle name="_KT (2)_Qt-HT3PQ1(CauKho) 3" xfId="694"/>
    <cellStyle name="_KT (2)_TG-TH" xfId="158"/>
    <cellStyle name="_KT (2)_TG-TH 2" xfId="1098"/>
    <cellStyle name="_KT (2)_TG-TH 3" xfId="695"/>
    <cellStyle name="_KT_TG" xfId="159"/>
    <cellStyle name="_KT_TG 2" xfId="1099"/>
    <cellStyle name="_KT_TG 3" xfId="696"/>
    <cellStyle name="_KT_TG_1" xfId="160"/>
    <cellStyle name="_KT_TG_1 2" xfId="1100"/>
    <cellStyle name="_KT_TG_1 3" xfId="697"/>
    <cellStyle name="_KT_TG_1_BAO CAO KLCT PT2000" xfId="161"/>
    <cellStyle name="_KT_TG_1_BAO CAO KLCT PT2000 2" xfId="1101"/>
    <cellStyle name="_KT_TG_1_BAO CAO KLCT PT2000 3" xfId="698"/>
    <cellStyle name="_KT_TG_1_BAO CAO PT2000" xfId="162"/>
    <cellStyle name="_KT_TG_1_BAO CAO PT2000 2" xfId="1102"/>
    <cellStyle name="_KT_TG_1_BAO CAO PT2000 3" xfId="699"/>
    <cellStyle name="_KT_TG_1_BAO CAO PT2000_Book1" xfId="163"/>
    <cellStyle name="_KT_TG_1_BAO CAO PT2000_Book1 2" xfId="1103"/>
    <cellStyle name="_KT_TG_1_BAO CAO PT2000_Book1 3" xfId="700"/>
    <cellStyle name="_KT_TG_1_Bao cao XDCB 2001 - T11 KH dieu chinh 20-11-THAI" xfId="164"/>
    <cellStyle name="_KT_TG_1_Bao cao XDCB 2001 - T11 KH dieu chinh 20-11-THAI 2" xfId="1104"/>
    <cellStyle name="_KT_TG_1_Bao cao XDCB 2001 - T11 KH dieu chinh 20-11-THAI 3" xfId="701"/>
    <cellStyle name="_KT_TG_1_Book1" xfId="165"/>
    <cellStyle name="_KT_TG_1_Book1 2" xfId="1105"/>
    <cellStyle name="_KT_TG_1_Book1 3" xfId="702"/>
    <cellStyle name="_KT_TG_1_Book1_1" xfId="166"/>
    <cellStyle name="_KT_TG_1_Book1_1 2" xfId="1106"/>
    <cellStyle name="_KT_TG_1_Book1_1 3" xfId="703"/>
    <cellStyle name="_KT_TG_1_Book1_2" xfId="167"/>
    <cellStyle name="_KT_TG_1_Book1_2 2" xfId="1107"/>
    <cellStyle name="_KT_TG_1_Book1_2 3" xfId="704"/>
    <cellStyle name="_KT_TG_1_Book1_3" xfId="168"/>
    <cellStyle name="_KT_TG_1_Book1_3 2" xfId="1108"/>
    <cellStyle name="_KT_TG_1_Book1_3 3" xfId="705"/>
    <cellStyle name="_KT_TG_1_Book1_3_Book1" xfId="169"/>
    <cellStyle name="_KT_TG_1_Book1_3_Book1 2" xfId="1109"/>
    <cellStyle name="_KT_TG_1_Book1_3_Book1 3" xfId="706"/>
    <cellStyle name="_KT_TG_1_Book1_3_Book1_1" xfId="170"/>
    <cellStyle name="_KT_TG_1_Book1_3_MENU" xfId="171"/>
    <cellStyle name="_KT_TG_1_Book1_3_MENU_Book1" xfId="172"/>
    <cellStyle name="_KT_TG_1_Book1_3_MENU_Thuc pham 2008" xfId="173"/>
    <cellStyle name="_KT_TG_1_Book1_3_MENU_Thuc pham 2008USB" xfId="174"/>
    <cellStyle name="_KT_TG_1_Book1_BC-QT-WB-dthao" xfId="175"/>
    <cellStyle name="_KT_TG_1_Book1_BC-QT-WB-dthao 2" xfId="1110"/>
    <cellStyle name="_KT_TG_1_Book1_BC-QT-WB-dthao 3" xfId="707"/>
    <cellStyle name="_KT_TG_1_Book1_Book1" xfId="176"/>
    <cellStyle name="_KT_TG_1_Book1_Book1 2" xfId="1111"/>
    <cellStyle name="_KT_TG_1_Book1_Book1 3" xfId="708"/>
    <cellStyle name="_KT_TG_1_Book1_TH KE" xfId="177"/>
    <cellStyle name="_KT_TG_1_Book1_TH KE 2" xfId="1112"/>
    <cellStyle name="_KT_TG_1_Book1_TH KE 3" xfId="709"/>
    <cellStyle name="_KT_TG_1_Book1_THU CHI TIEN" xfId="178"/>
    <cellStyle name="_KT_TG_1_Book1_THU CHI TIEN 2" xfId="1113"/>
    <cellStyle name="_KT_TG_1_Book1_THU CHI TIEN 3" xfId="710"/>
    <cellStyle name="_KT_TG_1_Book1_TKE" xfId="179"/>
    <cellStyle name="_KT_TG_1_Book1_TKE 2" xfId="1114"/>
    <cellStyle name="_KT_TG_1_Book1_TKE 3" xfId="711"/>
    <cellStyle name="_KT_TG_1_DTCDT MR.2N110.HOCMON.TDTOAN.CCUNG" xfId="180"/>
    <cellStyle name="_KT_TG_1_DTCDT MR.2N110.HOCMON.TDTOAN.CCUNG 2" xfId="1115"/>
    <cellStyle name="_KT_TG_1_DTCDT MR.2N110.HOCMON.TDTOAN.CCUNG 3" xfId="712"/>
    <cellStyle name="_KT_TG_1_Lora-tungchau" xfId="181"/>
    <cellStyle name="_KT_TG_1_Lora-tungchau 2" xfId="1116"/>
    <cellStyle name="_KT_TG_1_Lora-tungchau 3" xfId="713"/>
    <cellStyle name="_KT_TG_1_PGIA-phieu tham tra Kho bac" xfId="182"/>
    <cellStyle name="_KT_TG_1_PGIA-phieu tham tra Kho bac 2" xfId="1117"/>
    <cellStyle name="_KT_TG_1_PGIA-phieu tham tra Kho bac 3" xfId="714"/>
    <cellStyle name="_KT_TG_1_PT02-02" xfId="183"/>
    <cellStyle name="_KT_TG_1_PT02-02 2" xfId="1118"/>
    <cellStyle name="_KT_TG_1_PT02-02 3" xfId="715"/>
    <cellStyle name="_KT_TG_1_PT02-02_Book1" xfId="184"/>
    <cellStyle name="_KT_TG_1_PT02-02_Book1 2" xfId="1119"/>
    <cellStyle name="_KT_TG_1_PT02-02_Book1 3" xfId="716"/>
    <cellStyle name="_KT_TG_1_PT02-03" xfId="185"/>
    <cellStyle name="_KT_TG_1_PT02-03 2" xfId="1120"/>
    <cellStyle name="_KT_TG_1_PT02-03 3" xfId="717"/>
    <cellStyle name="_KT_TG_1_PT02-03_Book1" xfId="186"/>
    <cellStyle name="_KT_TG_1_PT02-03_Book1 2" xfId="1121"/>
    <cellStyle name="_KT_TG_1_PT02-03_Book1 3" xfId="718"/>
    <cellStyle name="_KT_TG_1_Qt-HT3PQ1(CauKho)" xfId="187"/>
    <cellStyle name="_KT_TG_1_Qt-HT3PQ1(CauKho) 2" xfId="1122"/>
    <cellStyle name="_KT_TG_1_Qt-HT3PQ1(CauKho) 3" xfId="719"/>
    <cellStyle name="_KT_TG_1_TH KE" xfId="188"/>
    <cellStyle name="_KT_TG_1_TH KE 2" xfId="1123"/>
    <cellStyle name="_KT_TG_1_TH KE 3" xfId="720"/>
    <cellStyle name="_KT_TG_1_TH KE_Book1" xfId="189"/>
    <cellStyle name="_KT_TG_1_TH KE_Book1 2" xfId="1124"/>
    <cellStyle name="_KT_TG_1_TH KE_Book1 3" xfId="721"/>
    <cellStyle name="_KT_TG_1_TH KE_Book1_1" xfId="190"/>
    <cellStyle name="_KT_TG_1_TH KE_MENU" xfId="191"/>
    <cellStyle name="_KT_TG_1_TH KE_MENU_Book1" xfId="192"/>
    <cellStyle name="_KT_TG_1_TH KE_MENU_Thuc pham 2008" xfId="193"/>
    <cellStyle name="_KT_TG_1_TH KE_MENU_Thuc pham 2008USB" xfId="194"/>
    <cellStyle name="_KT_TG_1_THU CHI TIEN" xfId="195"/>
    <cellStyle name="_KT_TG_1_THU CHI TIEN 2" xfId="1125"/>
    <cellStyle name="_KT_TG_1_THU CHI TIEN 3" xfId="722"/>
    <cellStyle name="_KT_TG_1_TKE" xfId="196"/>
    <cellStyle name="_KT_TG_1_TKE 2" xfId="1126"/>
    <cellStyle name="_KT_TG_1_TKE 3" xfId="723"/>
    <cellStyle name="_KT_TG_2" xfId="197"/>
    <cellStyle name="_KT_TG_2 2" xfId="1127"/>
    <cellStyle name="_KT_TG_2 3" xfId="724"/>
    <cellStyle name="_KT_TG_2_BAO CAO KLCT PT2000" xfId="198"/>
    <cellStyle name="_KT_TG_2_BAO CAO KLCT PT2000 2" xfId="1128"/>
    <cellStyle name="_KT_TG_2_BAO CAO KLCT PT2000 3" xfId="725"/>
    <cellStyle name="_KT_TG_2_BAO CAO PT2000" xfId="199"/>
    <cellStyle name="_KT_TG_2_BAO CAO PT2000 2" xfId="1129"/>
    <cellStyle name="_KT_TG_2_BAO CAO PT2000 3" xfId="726"/>
    <cellStyle name="_KT_TG_2_BAO CAO PT2000_Book1" xfId="200"/>
    <cellStyle name="_KT_TG_2_BAO CAO PT2000_Book1 2" xfId="1130"/>
    <cellStyle name="_KT_TG_2_BAO CAO PT2000_Book1 3" xfId="727"/>
    <cellStyle name="_KT_TG_2_Bao cao XDCB 2001 - T11 KH dieu chinh 20-11-THAI" xfId="201"/>
    <cellStyle name="_KT_TG_2_Bao cao XDCB 2001 - T11 KH dieu chinh 20-11-THAI 2" xfId="1131"/>
    <cellStyle name="_KT_TG_2_Bao cao XDCB 2001 - T11 KH dieu chinh 20-11-THAI 3" xfId="728"/>
    <cellStyle name="_KT_TG_2_Book1" xfId="202"/>
    <cellStyle name="_KT_TG_2_Book1 2" xfId="1132"/>
    <cellStyle name="_KT_TG_2_Book1 3" xfId="729"/>
    <cellStyle name="_KT_TG_2_Book1_1" xfId="203"/>
    <cellStyle name="_KT_TG_2_Book1_1 2" xfId="1133"/>
    <cellStyle name="_KT_TG_2_Book1_1 3" xfId="730"/>
    <cellStyle name="_KT_TG_2_Book1_2" xfId="204"/>
    <cellStyle name="_KT_TG_2_Book1_2 2" xfId="1134"/>
    <cellStyle name="_KT_TG_2_Book1_2 3" xfId="731"/>
    <cellStyle name="_KT_TG_2_Book1_3" xfId="205"/>
    <cellStyle name="_KT_TG_2_Book1_3 2" xfId="1135"/>
    <cellStyle name="_KT_TG_2_Book1_3 3" xfId="732"/>
    <cellStyle name="_KT_TG_2_Book1_3_Book1" xfId="206"/>
    <cellStyle name="_KT_TG_2_Book1_3_Book1 2" xfId="1136"/>
    <cellStyle name="_KT_TG_2_Book1_3_Book1 3" xfId="733"/>
    <cellStyle name="_KT_TG_2_Book1_3_Book1_1" xfId="207"/>
    <cellStyle name="_KT_TG_2_Book1_3_MENU" xfId="208"/>
    <cellStyle name="_KT_TG_2_Book1_3_MENU_Book1" xfId="209"/>
    <cellStyle name="_KT_TG_2_Book1_3_MENU_Thuc pham 2008" xfId="210"/>
    <cellStyle name="_KT_TG_2_Book1_3_MENU_Thuc pham 2008USB" xfId="211"/>
    <cellStyle name="_KT_TG_2_Book1_Book1" xfId="212"/>
    <cellStyle name="_KT_TG_2_Book1_Book1 2" xfId="1137"/>
    <cellStyle name="_KT_TG_2_Book1_Book1 3" xfId="734"/>
    <cellStyle name="_KT_TG_2_Book1_TH KE" xfId="213"/>
    <cellStyle name="_KT_TG_2_Book1_TH KE 2" xfId="1138"/>
    <cellStyle name="_KT_TG_2_Book1_TH KE 3" xfId="735"/>
    <cellStyle name="_KT_TG_2_Book1_THU CHI TIEN" xfId="214"/>
    <cellStyle name="_KT_TG_2_Book1_THU CHI TIEN 2" xfId="1139"/>
    <cellStyle name="_KT_TG_2_Book1_THU CHI TIEN 3" xfId="736"/>
    <cellStyle name="_KT_TG_2_Book1_TKE" xfId="215"/>
    <cellStyle name="_KT_TG_2_Book1_TKE 2" xfId="1140"/>
    <cellStyle name="_KT_TG_2_Book1_TKE 3" xfId="737"/>
    <cellStyle name="_KT_TG_2_DTCDT MR.2N110.HOCMON.TDTOAN.CCUNG" xfId="216"/>
    <cellStyle name="_KT_TG_2_DTCDT MR.2N110.HOCMON.TDTOAN.CCUNG 2" xfId="1141"/>
    <cellStyle name="_KT_TG_2_DTCDT MR.2N110.HOCMON.TDTOAN.CCUNG 3" xfId="738"/>
    <cellStyle name="_KT_TG_2_Lora-tungchau" xfId="217"/>
    <cellStyle name="_KT_TG_2_Lora-tungchau 2" xfId="1142"/>
    <cellStyle name="_KT_TG_2_Lora-tungchau 3" xfId="739"/>
    <cellStyle name="_KT_TG_2_PGIA-phieu tham tra Kho bac" xfId="218"/>
    <cellStyle name="_KT_TG_2_PGIA-phieu tham tra Kho bac 2" xfId="1143"/>
    <cellStyle name="_KT_TG_2_PGIA-phieu tham tra Kho bac 3" xfId="740"/>
    <cellStyle name="_KT_TG_2_PT02-02" xfId="219"/>
    <cellStyle name="_KT_TG_2_PT02-02 2" xfId="1144"/>
    <cellStyle name="_KT_TG_2_PT02-02 3" xfId="741"/>
    <cellStyle name="_KT_TG_2_PT02-02_Book1" xfId="220"/>
    <cellStyle name="_KT_TG_2_PT02-02_Book1 2" xfId="1145"/>
    <cellStyle name="_KT_TG_2_PT02-02_Book1 3" xfId="742"/>
    <cellStyle name="_KT_TG_2_PT02-03" xfId="221"/>
    <cellStyle name="_KT_TG_2_PT02-03 2" xfId="1146"/>
    <cellStyle name="_KT_TG_2_PT02-03 3" xfId="743"/>
    <cellStyle name="_KT_TG_2_PT02-03_Book1" xfId="222"/>
    <cellStyle name="_KT_TG_2_PT02-03_Book1 2" xfId="1147"/>
    <cellStyle name="_KT_TG_2_PT02-03_Book1 3" xfId="744"/>
    <cellStyle name="_KT_TG_2_Qt-HT3PQ1(CauKho)" xfId="223"/>
    <cellStyle name="_KT_TG_2_Qt-HT3PQ1(CauKho) 2" xfId="1148"/>
    <cellStyle name="_KT_TG_2_Qt-HT3PQ1(CauKho) 3" xfId="745"/>
    <cellStyle name="_KT_TG_2_TH KE" xfId="224"/>
    <cellStyle name="_KT_TG_2_TH KE 2" xfId="1149"/>
    <cellStyle name="_KT_TG_2_TH KE 3" xfId="746"/>
    <cellStyle name="_KT_TG_2_TH KE_Book1" xfId="225"/>
    <cellStyle name="_KT_TG_2_TH KE_Book1 2" xfId="1150"/>
    <cellStyle name="_KT_TG_2_TH KE_Book1 3" xfId="747"/>
    <cellStyle name="_KT_TG_2_TH KE_Book1_1" xfId="226"/>
    <cellStyle name="_KT_TG_2_TH KE_MENU" xfId="227"/>
    <cellStyle name="_KT_TG_2_TH KE_MENU_Book1" xfId="228"/>
    <cellStyle name="_KT_TG_2_TH KE_MENU_Thuc pham 2008" xfId="229"/>
    <cellStyle name="_KT_TG_2_TH KE_MENU_Thuc pham 2008USB" xfId="230"/>
    <cellStyle name="_KT_TG_2_THU CHI TIEN" xfId="231"/>
    <cellStyle name="_KT_TG_2_THU CHI TIEN 2" xfId="1151"/>
    <cellStyle name="_KT_TG_2_THU CHI TIEN 3" xfId="748"/>
    <cellStyle name="_KT_TG_2_TKE" xfId="232"/>
    <cellStyle name="_KT_TG_2_TKE 2" xfId="1152"/>
    <cellStyle name="_KT_TG_2_TKE 3" xfId="749"/>
    <cellStyle name="_KT_TG_3" xfId="233"/>
    <cellStyle name="_KT_TG_3 2" xfId="1153"/>
    <cellStyle name="_KT_TG_3 3" xfId="750"/>
    <cellStyle name="_KT_TG_4" xfId="234"/>
    <cellStyle name="_KT_TG_4 2" xfId="1154"/>
    <cellStyle name="_KT_TG_4 3" xfId="751"/>
    <cellStyle name="_KT_TG_4_Lora-tungchau" xfId="235"/>
    <cellStyle name="_KT_TG_4_Lora-tungchau 2" xfId="1155"/>
    <cellStyle name="_KT_TG_4_Lora-tungchau 3" xfId="752"/>
    <cellStyle name="_KT_TG_4_Qt-HT3PQ1(CauKho)" xfId="236"/>
    <cellStyle name="_KT_TG_4_Qt-HT3PQ1(CauKho) 2" xfId="1156"/>
    <cellStyle name="_KT_TG_4_Qt-HT3PQ1(CauKho) 3" xfId="753"/>
    <cellStyle name="_Lora-tungchau" xfId="237"/>
    <cellStyle name="_Lora-tungchau 2" xfId="1157"/>
    <cellStyle name="_Lora-tungchau 3" xfId="754"/>
    <cellStyle name="_PERSONAL" xfId="238"/>
    <cellStyle name="_PERSONAL 2" xfId="1158"/>
    <cellStyle name="_PERSONAL 3" xfId="755"/>
    <cellStyle name="_PERSONAL_Book1" xfId="239"/>
    <cellStyle name="_PERSONAL_Book1 2" xfId="1159"/>
    <cellStyle name="_PERSONAL_Book1 3" xfId="756"/>
    <cellStyle name="_PERSONAL_Book1_Book1" xfId="240"/>
    <cellStyle name="_PERSONAL_Book1_Book1 2" xfId="1160"/>
    <cellStyle name="_PERSONAL_Book1_Book1 3" xfId="757"/>
    <cellStyle name="_PERSONAL_Book1_THU CHI TIEN" xfId="241"/>
    <cellStyle name="_PERSONAL_Book1_THU CHI TIEN 2" xfId="1161"/>
    <cellStyle name="_PERSONAL_Book1_THU CHI TIEN 3" xfId="758"/>
    <cellStyle name="_PERSONAL_HTQ.8 GD1" xfId="242"/>
    <cellStyle name="_PERSONAL_HTQ.8 GD1 2" xfId="1162"/>
    <cellStyle name="_PERSONAL_HTQ.8 GD1 3" xfId="759"/>
    <cellStyle name="_PERSONAL_TH KE" xfId="243"/>
    <cellStyle name="_PERSONAL_TH KE 2" xfId="1163"/>
    <cellStyle name="_PERSONAL_TH KE 3" xfId="760"/>
    <cellStyle name="_PERSONAL_THU CHI TIEN" xfId="244"/>
    <cellStyle name="_PERSONAL_THU CHI TIEN 2" xfId="1164"/>
    <cellStyle name="_PERSONAL_THU CHI TIEN 3" xfId="761"/>
    <cellStyle name="_PERSONAL_TKE" xfId="245"/>
    <cellStyle name="_PERSONAL_TKE 2" xfId="1165"/>
    <cellStyle name="_PERSONAL_TKE 3" xfId="762"/>
    <cellStyle name="_PERSONAL_Tong hop KHCB 2001" xfId="246"/>
    <cellStyle name="_PERSONAL_Tong hop KHCB 2001 2" xfId="1166"/>
    <cellStyle name="_PERSONAL_Tong hop KHCB 2001 3" xfId="763"/>
    <cellStyle name="_Qt-HT3PQ1(CauKho)" xfId="247"/>
    <cellStyle name="_Qt-HT3PQ1(CauKho) 2" xfId="1167"/>
    <cellStyle name="_Qt-HT3PQ1(CauKho) 3" xfId="764"/>
    <cellStyle name="_TG-TH" xfId="248"/>
    <cellStyle name="_TG-TH 2" xfId="1168"/>
    <cellStyle name="_TG-TH 3" xfId="765"/>
    <cellStyle name="_TG-TH_1" xfId="249"/>
    <cellStyle name="_TG-TH_1 2" xfId="1169"/>
    <cellStyle name="_TG-TH_1 3" xfId="766"/>
    <cellStyle name="_TG-TH_1_BAO CAO KLCT PT2000" xfId="250"/>
    <cellStyle name="_TG-TH_1_BAO CAO KLCT PT2000 2" xfId="1170"/>
    <cellStyle name="_TG-TH_1_BAO CAO KLCT PT2000 3" xfId="767"/>
    <cellStyle name="_TG-TH_1_BAO CAO PT2000" xfId="251"/>
    <cellStyle name="_TG-TH_1_BAO CAO PT2000 2" xfId="1171"/>
    <cellStyle name="_TG-TH_1_BAO CAO PT2000 3" xfId="768"/>
    <cellStyle name="_TG-TH_1_BAO CAO PT2000_Book1" xfId="252"/>
    <cellStyle name="_TG-TH_1_BAO CAO PT2000_Book1 2" xfId="1172"/>
    <cellStyle name="_TG-TH_1_BAO CAO PT2000_Book1 3" xfId="769"/>
    <cellStyle name="_TG-TH_1_Bao cao XDCB 2001 - T11 KH dieu chinh 20-11-THAI" xfId="253"/>
    <cellStyle name="_TG-TH_1_Bao cao XDCB 2001 - T11 KH dieu chinh 20-11-THAI 2" xfId="1173"/>
    <cellStyle name="_TG-TH_1_Bao cao XDCB 2001 - T11 KH dieu chinh 20-11-THAI 3" xfId="770"/>
    <cellStyle name="_TG-TH_1_Book1" xfId="254"/>
    <cellStyle name="_TG-TH_1_Book1 2" xfId="1174"/>
    <cellStyle name="_TG-TH_1_Book1 3" xfId="771"/>
    <cellStyle name="_TG-TH_1_Book1_1" xfId="255"/>
    <cellStyle name="_TG-TH_1_Book1_1 2" xfId="1175"/>
    <cellStyle name="_TG-TH_1_Book1_1 3" xfId="772"/>
    <cellStyle name="_TG-TH_1_Book1_2" xfId="256"/>
    <cellStyle name="_TG-TH_1_Book1_2 2" xfId="1176"/>
    <cellStyle name="_TG-TH_1_Book1_2 3" xfId="773"/>
    <cellStyle name="_TG-TH_1_Book1_3" xfId="257"/>
    <cellStyle name="_TG-TH_1_Book1_3 2" xfId="1177"/>
    <cellStyle name="_TG-TH_1_Book1_3 3" xfId="774"/>
    <cellStyle name="_TG-TH_1_Book1_3_Book1" xfId="258"/>
    <cellStyle name="_TG-TH_1_Book1_3_Book1 2" xfId="1178"/>
    <cellStyle name="_TG-TH_1_Book1_3_Book1 3" xfId="775"/>
    <cellStyle name="_TG-TH_1_Book1_3_Book1_1" xfId="259"/>
    <cellStyle name="_TG-TH_1_Book1_3_MENU" xfId="260"/>
    <cellStyle name="_TG-TH_1_Book1_3_MENU_Book1" xfId="261"/>
    <cellStyle name="_TG-TH_1_Book1_3_MENU_Thuc pham 2008" xfId="262"/>
    <cellStyle name="_TG-TH_1_Book1_3_MENU_Thuc pham 2008USB" xfId="263"/>
    <cellStyle name="_TG-TH_1_Book1_BC-QT-WB-dthao" xfId="264"/>
    <cellStyle name="_TG-TH_1_Book1_BC-QT-WB-dthao 2" xfId="1179"/>
    <cellStyle name="_TG-TH_1_Book1_BC-QT-WB-dthao 3" xfId="776"/>
    <cellStyle name="_TG-TH_1_Book1_Book1" xfId="265"/>
    <cellStyle name="_TG-TH_1_Book1_Book1 2" xfId="1180"/>
    <cellStyle name="_TG-TH_1_Book1_Book1 3" xfId="777"/>
    <cellStyle name="_TG-TH_1_Book1_TH KE" xfId="266"/>
    <cellStyle name="_TG-TH_1_Book1_TH KE 2" xfId="1181"/>
    <cellStyle name="_TG-TH_1_Book1_TH KE 3" xfId="778"/>
    <cellStyle name="_TG-TH_1_Book1_THU CHI TIEN" xfId="267"/>
    <cellStyle name="_TG-TH_1_Book1_THU CHI TIEN 2" xfId="1182"/>
    <cellStyle name="_TG-TH_1_Book1_THU CHI TIEN 3" xfId="779"/>
    <cellStyle name="_TG-TH_1_Book1_TKE" xfId="268"/>
    <cellStyle name="_TG-TH_1_Book1_TKE 2" xfId="1183"/>
    <cellStyle name="_TG-TH_1_Book1_TKE 3" xfId="780"/>
    <cellStyle name="_TG-TH_1_DTCDT MR.2N110.HOCMON.TDTOAN.CCUNG" xfId="269"/>
    <cellStyle name="_TG-TH_1_DTCDT MR.2N110.HOCMON.TDTOAN.CCUNG 2" xfId="1184"/>
    <cellStyle name="_TG-TH_1_DTCDT MR.2N110.HOCMON.TDTOAN.CCUNG 3" xfId="781"/>
    <cellStyle name="_TG-TH_1_Lora-tungchau" xfId="270"/>
    <cellStyle name="_TG-TH_1_Lora-tungchau 2" xfId="1185"/>
    <cellStyle name="_TG-TH_1_Lora-tungchau 3" xfId="782"/>
    <cellStyle name="_TG-TH_1_PGIA-phieu tham tra Kho bac" xfId="271"/>
    <cellStyle name="_TG-TH_1_PGIA-phieu tham tra Kho bac 2" xfId="1186"/>
    <cellStyle name="_TG-TH_1_PGIA-phieu tham tra Kho bac 3" xfId="783"/>
    <cellStyle name="_TG-TH_1_PT02-02" xfId="272"/>
    <cellStyle name="_TG-TH_1_PT02-02 2" xfId="1187"/>
    <cellStyle name="_TG-TH_1_PT02-02 3" xfId="784"/>
    <cellStyle name="_TG-TH_1_PT02-02_Book1" xfId="273"/>
    <cellStyle name="_TG-TH_1_PT02-02_Book1 2" xfId="1188"/>
    <cellStyle name="_TG-TH_1_PT02-02_Book1 3" xfId="785"/>
    <cellStyle name="_TG-TH_1_PT02-03" xfId="274"/>
    <cellStyle name="_TG-TH_1_PT02-03 2" xfId="1189"/>
    <cellStyle name="_TG-TH_1_PT02-03 3" xfId="786"/>
    <cellStyle name="_TG-TH_1_PT02-03_Book1" xfId="275"/>
    <cellStyle name="_TG-TH_1_PT02-03_Book1 2" xfId="1190"/>
    <cellStyle name="_TG-TH_1_PT02-03_Book1 3" xfId="787"/>
    <cellStyle name="_TG-TH_1_Qt-HT3PQ1(CauKho)" xfId="276"/>
    <cellStyle name="_TG-TH_1_Qt-HT3PQ1(CauKho) 2" xfId="1191"/>
    <cellStyle name="_TG-TH_1_Qt-HT3PQ1(CauKho) 3" xfId="788"/>
    <cellStyle name="_TG-TH_1_TH KE" xfId="277"/>
    <cellStyle name="_TG-TH_1_TH KE 2" xfId="1192"/>
    <cellStyle name="_TG-TH_1_TH KE 3" xfId="789"/>
    <cellStyle name="_TG-TH_1_TH KE_Book1" xfId="278"/>
    <cellStyle name="_TG-TH_1_TH KE_Book1 2" xfId="1193"/>
    <cellStyle name="_TG-TH_1_TH KE_Book1 3" xfId="790"/>
    <cellStyle name="_TG-TH_1_TH KE_Book1_1" xfId="279"/>
    <cellStyle name="_TG-TH_1_TH KE_MENU" xfId="280"/>
    <cellStyle name="_TG-TH_1_TH KE_MENU_Book1" xfId="281"/>
    <cellStyle name="_TG-TH_1_TH KE_MENU_Thuc pham 2008" xfId="282"/>
    <cellStyle name="_TG-TH_1_TH KE_MENU_Thuc pham 2008USB" xfId="283"/>
    <cellStyle name="_TG-TH_1_THU CHI TIEN" xfId="284"/>
    <cellStyle name="_TG-TH_1_THU CHI TIEN 2" xfId="1194"/>
    <cellStyle name="_TG-TH_1_THU CHI TIEN 3" xfId="791"/>
    <cellStyle name="_TG-TH_1_TKE" xfId="285"/>
    <cellStyle name="_TG-TH_1_TKE 2" xfId="1195"/>
    <cellStyle name="_TG-TH_1_TKE 3" xfId="792"/>
    <cellStyle name="_TG-TH_2" xfId="286"/>
    <cellStyle name="_TG-TH_2 2" xfId="1196"/>
    <cellStyle name="_TG-TH_2 3" xfId="793"/>
    <cellStyle name="_TG-TH_2_BAO CAO KLCT PT2000" xfId="287"/>
    <cellStyle name="_TG-TH_2_BAO CAO KLCT PT2000 2" xfId="1197"/>
    <cellStyle name="_TG-TH_2_BAO CAO KLCT PT2000 3" xfId="794"/>
    <cellStyle name="_TG-TH_2_BAO CAO PT2000" xfId="288"/>
    <cellStyle name="_TG-TH_2_BAO CAO PT2000 2" xfId="1198"/>
    <cellStyle name="_TG-TH_2_BAO CAO PT2000 3" xfId="795"/>
    <cellStyle name="_TG-TH_2_BAO CAO PT2000_Book1" xfId="289"/>
    <cellStyle name="_TG-TH_2_BAO CAO PT2000_Book1 2" xfId="1199"/>
    <cellStyle name="_TG-TH_2_BAO CAO PT2000_Book1 3" xfId="796"/>
    <cellStyle name="_TG-TH_2_Bao cao XDCB 2001 - T11 KH dieu chinh 20-11-THAI" xfId="290"/>
    <cellStyle name="_TG-TH_2_Bao cao XDCB 2001 - T11 KH dieu chinh 20-11-THAI 2" xfId="1200"/>
    <cellStyle name="_TG-TH_2_Bao cao XDCB 2001 - T11 KH dieu chinh 20-11-THAI 3" xfId="797"/>
    <cellStyle name="_TG-TH_2_Book1" xfId="291"/>
    <cellStyle name="_TG-TH_2_Book1 2" xfId="1201"/>
    <cellStyle name="_TG-TH_2_Book1 3" xfId="798"/>
    <cellStyle name="_TG-TH_2_Book1_1" xfId="292"/>
    <cellStyle name="_TG-TH_2_Book1_1 2" xfId="1202"/>
    <cellStyle name="_TG-TH_2_Book1_1 3" xfId="799"/>
    <cellStyle name="_TG-TH_2_Book1_2" xfId="293"/>
    <cellStyle name="_TG-TH_2_Book1_2 2" xfId="1203"/>
    <cellStyle name="_TG-TH_2_Book1_2 3" xfId="800"/>
    <cellStyle name="_TG-TH_2_Book1_3" xfId="294"/>
    <cellStyle name="_TG-TH_2_Book1_3 2" xfId="1204"/>
    <cellStyle name="_TG-TH_2_Book1_3 3" xfId="801"/>
    <cellStyle name="_TG-TH_2_Book1_3_Book1" xfId="295"/>
    <cellStyle name="_TG-TH_2_Book1_3_Book1 2" xfId="1205"/>
    <cellStyle name="_TG-TH_2_Book1_3_Book1 3" xfId="802"/>
    <cellStyle name="_TG-TH_2_Book1_3_Book1_1" xfId="296"/>
    <cellStyle name="_TG-TH_2_Book1_3_MENU" xfId="297"/>
    <cellStyle name="_TG-TH_2_Book1_3_MENU_Book1" xfId="298"/>
    <cellStyle name="_TG-TH_2_Book1_3_MENU_Thuc pham 2008" xfId="299"/>
    <cellStyle name="_TG-TH_2_Book1_3_MENU_Thuc pham 2008USB" xfId="300"/>
    <cellStyle name="_TG-TH_2_Book1_Book1" xfId="301"/>
    <cellStyle name="_TG-TH_2_Book1_Book1 2" xfId="1206"/>
    <cellStyle name="_TG-TH_2_Book1_Book1 3" xfId="803"/>
    <cellStyle name="_TG-TH_2_Book1_TH KE" xfId="302"/>
    <cellStyle name="_TG-TH_2_Book1_TH KE 2" xfId="1207"/>
    <cellStyle name="_TG-TH_2_Book1_TH KE 3" xfId="804"/>
    <cellStyle name="_TG-TH_2_Book1_THU CHI TIEN" xfId="303"/>
    <cellStyle name="_TG-TH_2_Book1_THU CHI TIEN 2" xfId="1208"/>
    <cellStyle name="_TG-TH_2_Book1_THU CHI TIEN 3" xfId="805"/>
    <cellStyle name="_TG-TH_2_Book1_TKE" xfId="304"/>
    <cellStyle name="_TG-TH_2_Book1_TKE 2" xfId="1209"/>
    <cellStyle name="_TG-TH_2_Book1_TKE 3" xfId="806"/>
    <cellStyle name="_TG-TH_2_DTCDT MR.2N110.HOCMON.TDTOAN.CCUNG" xfId="305"/>
    <cellStyle name="_TG-TH_2_DTCDT MR.2N110.HOCMON.TDTOAN.CCUNG 2" xfId="1210"/>
    <cellStyle name="_TG-TH_2_DTCDT MR.2N110.HOCMON.TDTOAN.CCUNG 3" xfId="807"/>
    <cellStyle name="_TG-TH_2_Lora-tungchau" xfId="306"/>
    <cellStyle name="_TG-TH_2_Lora-tungchau 2" xfId="1211"/>
    <cellStyle name="_TG-TH_2_Lora-tungchau 3" xfId="808"/>
    <cellStyle name="_TG-TH_2_PGIA-phieu tham tra Kho bac" xfId="307"/>
    <cellStyle name="_TG-TH_2_PGIA-phieu tham tra Kho bac 2" xfId="1212"/>
    <cellStyle name="_TG-TH_2_PGIA-phieu tham tra Kho bac 3" xfId="809"/>
    <cellStyle name="_TG-TH_2_PT02-02" xfId="308"/>
    <cellStyle name="_TG-TH_2_PT02-02 2" xfId="1213"/>
    <cellStyle name="_TG-TH_2_PT02-02 3" xfId="810"/>
    <cellStyle name="_TG-TH_2_PT02-02_Book1" xfId="309"/>
    <cellStyle name="_TG-TH_2_PT02-02_Book1 2" xfId="1214"/>
    <cellStyle name="_TG-TH_2_PT02-02_Book1 3" xfId="811"/>
    <cellStyle name="_TG-TH_2_PT02-03" xfId="310"/>
    <cellStyle name="_TG-TH_2_PT02-03 2" xfId="1215"/>
    <cellStyle name="_TG-TH_2_PT02-03 3" xfId="812"/>
    <cellStyle name="_TG-TH_2_PT02-03_Book1" xfId="311"/>
    <cellStyle name="_TG-TH_2_PT02-03_Book1 2" xfId="1216"/>
    <cellStyle name="_TG-TH_2_PT02-03_Book1 3" xfId="813"/>
    <cellStyle name="_TG-TH_2_Qt-HT3PQ1(CauKho)" xfId="312"/>
    <cellStyle name="_TG-TH_2_Qt-HT3PQ1(CauKho) 2" xfId="1217"/>
    <cellStyle name="_TG-TH_2_Qt-HT3PQ1(CauKho) 3" xfId="814"/>
    <cellStyle name="_TG-TH_2_TH KE" xfId="313"/>
    <cellStyle name="_TG-TH_2_TH KE 2" xfId="1218"/>
    <cellStyle name="_TG-TH_2_TH KE 3" xfId="815"/>
    <cellStyle name="_TG-TH_2_TH KE_Book1" xfId="314"/>
    <cellStyle name="_TG-TH_2_TH KE_Book1 2" xfId="1219"/>
    <cellStyle name="_TG-TH_2_TH KE_Book1 3" xfId="816"/>
    <cellStyle name="_TG-TH_2_TH KE_Book1_1" xfId="315"/>
    <cellStyle name="_TG-TH_2_TH KE_MENU" xfId="316"/>
    <cellStyle name="_TG-TH_2_TH KE_MENU_Book1" xfId="317"/>
    <cellStyle name="_TG-TH_2_TH KE_MENU_Thuc pham 2008" xfId="318"/>
    <cellStyle name="_TG-TH_2_TH KE_MENU_Thuc pham 2008USB" xfId="319"/>
    <cellStyle name="_TG-TH_2_THU CHI TIEN" xfId="320"/>
    <cellStyle name="_TG-TH_2_THU CHI TIEN 2" xfId="1220"/>
    <cellStyle name="_TG-TH_2_THU CHI TIEN 3" xfId="817"/>
    <cellStyle name="_TG-TH_2_TKE" xfId="321"/>
    <cellStyle name="_TG-TH_2_TKE 2" xfId="1221"/>
    <cellStyle name="_TG-TH_2_TKE 3" xfId="818"/>
    <cellStyle name="_TG-TH_3" xfId="322"/>
    <cellStyle name="_TG-TH_3 2" xfId="1222"/>
    <cellStyle name="_TG-TH_3 3" xfId="819"/>
    <cellStyle name="_TG-TH_3_Lora-tungchau" xfId="323"/>
    <cellStyle name="_TG-TH_3_Lora-tungchau 2" xfId="1223"/>
    <cellStyle name="_TG-TH_3_Lora-tungchau 3" xfId="820"/>
    <cellStyle name="_TG-TH_3_Qt-HT3PQ1(CauKho)" xfId="324"/>
    <cellStyle name="_TG-TH_3_Qt-HT3PQ1(CauKho) 2" xfId="1224"/>
    <cellStyle name="_TG-TH_3_Qt-HT3PQ1(CauKho) 3" xfId="821"/>
    <cellStyle name="_TG-TH_4" xfId="325"/>
    <cellStyle name="_TG-TH_4 2" xfId="1225"/>
    <cellStyle name="_TG-TH_4 3" xfId="822"/>
    <cellStyle name="W_STDFOR" xfId="326"/>
    <cellStyle name="1" xfId="327"/>
    <cellStyle name="1 2" xfId="1226"/>
    <cellStyle name="1 3" xfId="823"/>
    <cellStyle name="¹éºÐÀ²_±âÅ¸" xfId="328"/>
    <cellStyle name="2" xfId="329"/>
    <cellStyle name="2 2" xfId="1227"/>
    <cellStyle name="2 3" xfId="824"/>
    <cellStyle name="20% - Accent1" xfId="330" builtinId="30" customBuiltin="1"/>
    <cellStyle name="20% - Accent1 2" xfId="1228"/>
    <cellStyle name="20% - Accent1 3" xfId="825"/>
    <cellStyle name="20% - Accent2" xfId="331" builtinId="34" customBuiltin="1"/>
    <cellStyle name="20% - Accent2 2" xfId="1229"/>
    <cellStyle name="20% - Accent2 3" xfId="826"/>
    <cellStyle name="20% - Accent3" xfId="332" builtinId="38" customBuiltin="1"/>
    <cellStyle name="20% - Accent3 2" xfId="1230"/>
    <cellStyle name="20% - Accent3 3" xfId="827"/>
    <cellStyle name="20% - Accent4" xfId="333" builtinId="42" customBuiltin="1"/>
    <cellStyle name="20% - Accent4 2" xfId="1231"/>
    <cellStyle name="20% - Accent4 3" xfId="828"/>
    <cellStyle name="20% - Accent5" xfId="334" builtinId="46" customBuiltin="1"/>
    <cellStyle name="20% - Accent5 2" xfId="1232"/>
    <cellStyle name="20% - Accent5 3" xfId="829"/>
    <cellStyle name="20% - Accent6" xfId="335" builtinId="50" customBuiltin="1"/>
    <cellStyle name="20% - Accent6 2" xfId="1233"/>
    <cellStyle name="20% - Accent6 3" xfId="830"/>
    <cellStyle name="3" xfId="336"/>
    <cellStyle name="3 2" xfId="1234"/>
    <cellStyle name="3 3" xfId="831"/>
    <cellStyle name="4" xfId="337"/>
    <cellStyle name="4 2" xfId="1235"/>
    <cellStyle name="4 3" xfId="832"/>
    <cellStyle name="40% - Accent1" xfId="338" builtinId="31" customBuiltin="1"/>
    <cellStyle name="40% - Accent1 2" xfId="1236"/>
    <cellStyle name="40% - Accent1 3" xfId="833"/>
    <cellStyle name="40% - Accent2" xfId="339" builtinId="35" customBuiltin="1"/>
    <cellStyle name="40% - Accent2 2" xfId="1237"/>
    <cellStyle name="40% - Accent2 3" xfId="834"/>
    <cellStyle name="40% - Accent3" xfId="340" builtinId="39" customBuiltin="1"/>
    <cellStyle name="40% - Accent3 2" xfId="1238"/>
    <cellStyle name="40% - Accent3 3" xfId="835"/>
    <cellStyle name="40% - Accent4" xfId="341" builtinId="43" customBuiltin="1"/>
    <cellStyle name="40% - Accent4 2" xfId="1239"/>
    <cellStyle name="40% - Accent4 3" xfId="836"/>
    <cellStyle name="40% - Accent5" xfId="342" builtinId="47" customBuiltin="1"/>
    <cellStyle name="40% - Accent5 2" xfId="1240"/>
    <cellStyle name="40% - Accent5 3" xfId="837"/>
    <cellStyle name="40% - Accent6" xfId="343" builtinId="51" customBuiltin="1"/>
    <cellStyle name="40% - Accent6 2" xfId="1241"/>
    <cellStyle name="40% - Accent6 3" xfId="838"/>
    <cellStyle name="60% - Accent1" xfId="344" builtinId="32" customBuiltin="1"/>
    <cellStyle name="60% - Accent1 2" xfId="1242"/>
    <cellStyle name="60% - Accent1 3" xfId="839"/>
    <cellStyle name="60% - Accent2" xfId="345" builtinId="36" customBuiltin="1"/>
    <cellStyle name="60% - Accent2 2" xfId="1243"/>
    <cellStyle name="60% - Accent2 3" xfId="840"/>
    <cellStyle name="60% - Accent3" xfId="346" builtinId="40" customBuiltin="1"/>
    <cellStyle name="60% - Accent3 2" xfId="1244"/>
    <cellStyle name="60% - Accent3 3" xfId="841"/>
    <cellStyle name="60% - Accent4" xfId="347" builtinId="44" customBuiltin="1"/>
    <cellStyle name="60% - Accent4 2" xfId="1245"/>
    <cellStyle name="60% - Accent4 3" xfId="842"/>
    <cellStyle name="60% - Accent5" xfId="348" builtinId="48" customBuiltin="1"/>
    <cellStyle name="60% - Accent5 2" xfId="1246"/>
    <cellStyle name="60% - Accent5 3" xfId="843"/>
    <cellStyle name="60% - Accent6" xfId="349" builtinId="52" customBuiltin="1"/>
    <cellStyle name="60% - Accent6 2" xfId="1247"/>
    <cellStyle name="60% - Accent6 3" xfId="844"/>
    <cellStyle name="Accent1" xfId="350" builtinId="29" customBuiltin="1"/>
    <cellStyle name="Accent1 2" xfId="1248"/>
    <cellStyle name="Accent1 3" xfId="845"/>
    <cellStyle name="Accent2" xfId="351" builtinId="33" customBuiltin="1"/>
    <cellStyle name="Accent2 2" xfId="1249"/>
    <cellStyle name="Accent2 3" xfId="846"/>
    <cellStyle name="Accent3" xfId="352" builtinId="37" customBuiltin="1"/>
    <cellStyle name="Accent3 2" xfId="1250"/>
    <cellStyle name="Accent3 3" xfId="847"/>
    <cellStyle name="Accent4" xfId="353" builtinId="41" customBuiltin="1"/>
    <cellStyle name="Accent4 2" xfId="1251"/>
    <cellStyle name="Accent4 3" xfId="848"/>
    <cellStyle name="Accent5" xfId="354" builtinId="45" customBuiltin="1"/>
    <cellStyle name="Accent5 2" xfId="1252"/>
    <cellStyle name="Accent5 3" xfId="849"/>
    <cellStyle name="Accent6" xfId="355" builtinId="49" customBuiltin="1"/>
    <cellStyle name="Accent6 2" xfId="1253"/>
    <cellStyle name="Accent6 3" xfId="850"/>
    <cellStyle name="ÅëÈ­ [0]_±âÅ¸" xfId="356"/>
    <cellStyle name="AeE­ [0]_INQUIRY ¿µ¾÷AßAø " xfId="357"/>
    <cellStyle name="ÅëÈ­ [0]_L601CPT" xfId="358"/>
    <cellStyle name="ÅëÈ­_±âÅ¸" xfId="359"/>
    <cellStyle name="AeE­_INQUIRY ¿µ¾÷AßAø " xfId="360"/>
    <cellStyle name="ÅëÈ­_L601CPT" xfId="361"/>
    <cellStyle name="ÄÞ¸¶ [0]_±âÅ¸" xfId="362"/>
    <cellStyle name="AÞ¸¶ [0]_INQUIRY ¿?¾÷AßAø " xfId="363"/>
    <cellStyle name="ÄÞ¸¶ [0]_L601CPT" xfId="364"/>
    <cellStyle name="ÄÞ¸¶_±âÅ¸" xfId="365"/>
    <cellStyle name="AÞ¸¶_INQUIRY ¿?¾÷AßAø " xfId="366"/>
    <cellStyle name="ÄÞ¸¶_L601CPT" xfId="367"/>
    <cellStyle name="AutoFormat Options" xfId="368"/>
    <cellStyle name="AutoFormat Options 2" xfId="1254"/>
    <cellStyle name="AutoFormat Options 3" xfId="851"/>
    <cellStyle name="Bad" xfId="369" builtinId="27" customBuiltin="1"/>
    <cellStyle name="Bad 2" xfId="1255"/>
    <cellStyle name="Bad 3" xfId="852"/>
    <cellStyle name="C?AØ_¿?¾÷CoE² " xfId="370"/>
    <cellStyle name="Ç¥ÁØ_#2(M17)_1" xfId="371"/>
    <cellStyle name="C￥AØ_¿μ¾÷CoE² " xfId="372"/>
    <cellStyle name="Ç¥ÁØ_±¸¹Ì´ëÃ¥" xfId="373"/>
    <cellStyle name="Calculation" xfId="374" builtinId="22" customBuiltin="1"/>
    <cellStyle name="Calculation 2" xfId="1256"/>
    <cellStyle name="Calculation 3" xfId="853"/>
    <cellStyle name="category" xfId="375"/>
    <cellStyle name="category 2" xfId="1257"/>
    <cellStyle name="category 3" xfId="854"/>
    <cellStyle name="Cerrency_Sheet2_XANGDAU" xfId="376"/>
    <cellStyle name="Check Cell" xfId="377" builtinId="23" customBuiltin="1"/>
    <cellStyle name="Check Cell 2" xfId="1258"/>
    <cellStyle name="Check Cell 3" xfId="855"/>
    <cellStyle name="CHUONG" xfId="378"/>
    <cellStyle name="CHUONG 2" xfId="1259"/>
    <cellStyle name="CHUONG 3" xfId="856"/>
    <cellStyle name="Comma" xfId="379" builtinId="3"/>
    <cellStyle name="Comma 10" xfId="1412"/>
    <cellStyle name="Comma 10 2" xfId="1488"/>
    <cellStyle name="Comma 10 2 3" xfId="1497"/>
    <cellStyle name="Comma 10 2 3 2" xfId="1493"/>
    <cellStyle name="Comma 11" xfId="1406"/>
    <cellStyle name="Comma 12" xfId="1426"/>
    <cellStyle name="Comma 13" xfId="1454"/>
    <cellStyle name="Comma 14" xfId="1423"/>
    <cellStyle name="Comma 15" xfId="1418"/>
    <cellStyle name="Comma 16" xfId="1456"/>
    <cellStyle name="Comma 17" xfId="1432"/>
    <cellStyle name="Comma 18" xfId="1434"/>
    <cellStyle name="Comma 19" xfId="1458"/>
    <cellStyle name="Comma 2" xfId="380"/>
    <cellStyle name="Comma 2 2" xfId="1261"/>
    <cellStyle name="Comma 2 2 2" xfId="1438"/>
    <cellStyle name="Comma 2 2 3" xfId="1494"/>
    <cellStyle name="Comma 2 3" xfId="1392"/>
    <cellStyle name="Comma 2 4" xfId="1437"/>
    <cellStyle name="Comma 2 7" xfId="1489"/>
    <cellStyle name="Comma 20" xfId="1461"/>
    <cellStyle name="Comma 21" xfId="1463"/>
    <cellStyle name="Comma 22" xfId="1465"/>
    <cellStyle name="Comma 23" xfId="1467"/>
    <cellStyle name="Comma 24" xfId="1469"/>
    <cellStyle name="Comma 25" xfId="1471"/>
    <cellStyle name="Comma 26" xfId="1473"/>
    <cellStyle name="Comma 27" xfId="1476"/>
    <cellStyle name="Comma 28" xfId="1478"/>
    <cellStyle name="Comma 29" xfId="1482"/>
    <cellStyle name="Comma 3" xfId="569"/>
    <cellStyle name="Comma 3 2" xfId="1385"/>
    <cellStyle name="Comma 3 2 2" xfId="1440"/>
    <cellStyle name="Comma 3 3" xfId="1383"/>
    <cellStyle name="Comma 3 4" xfId="857"/>
    <cellStyle name="Comma 3 5" xfId="572"/>
    <cellStyle name="Comma 3 6" xfId="1393"/>
    <cellStyle name="Comma 3 7" xfId="1439"/>
    <cellStyle name="Comma 30" xfId="1485"/>
    <cellStyle name="Comma 31" xfId="1487"/>
    <cellStyle name="Comma 4" xfId="1260"/>
    <cellStyle name="Comma 4 2" xfId="1441"/>
    <cellStyle name="Comma 5" xfId="1391"/>
    <cellStyle name="Comma 5 2" xfId="1442"/>
    <cellStyle name="Comma 6" xfId="1408"/>
    <cellStyle name="Comma 6 2" xfId="1443"/>
    <cellStyle name="Comma 7" xfId="1405"/>
    <cellStyle name="Comma 8" xfId="1420"/>
    <cellStyle name="Comma 9" xfId="1410"/>
    <cellStyle name="Comma0" xfId="381"/>
    <cellStyle name="Comma0 2" xfId="1262"/>
    <cellStyle name="Comma0 3" xfId="858"/>
    <cellStyle name="Currency0" xfId="382"/>
    <cellStyle name="Currency0 2" xfId="1263"/>
    <cellStyle name="Currency0 3" xfId="859"/>
    <cellStyle name="Date" xfId="383"/>
    <cellStyle name="Date 2" xfId="1264"/>
    <cellStyle name="Date 3" xfId="860"/>
    <cellStyle name="Dezimal [0]_UXO VII" xfId="384"/>
    <cellStyle name="Dezimal_UXO VII" xfId="385"/>
    <cellStyle name="Explanatory Text" xfId="386" builtinId="53" customBuiltin="1"/>
    <cellStyle name="Explanatory Text 2" xfId="1265"/>
    <cellStyle name="Explanatory Text 3" xfId="861"/>
    <cellStyle name="Fixed" xfId="387"/>
    <cellStyle name="Fixed 2" xfId="1266"/>
    <cellStyle name="Fixed 3" xfId="862"/>
    <cellStyle name="Good" xfId="388" builtinId="26" customBuiltin="1"/>
    <cellStyle name="Good 2" xfId="1267"/>
    <cellStyle name="Good 3" xfId="863"/>
    <cellStyle name="Grey" xfId="389"/>
    <cellStyle name="Grey 2" xfId="1268"/>
    <cellStyle name="Grey 3" xfId="864"/>
    <cellStyle name="HEADER" xfId="390"/>
    <cellStyle name="HEADER 2" xfId="1269"/>
    <cellStyle name="HEADER 3" xfId="865"/>
    <cellStyle name="Header1" xfId="391"/>
    <cellStyle name="Header1 2" xfId="1270"/>
    <cellStyle name="Header1 3" xfId="866"/>
    <cellStyle name="Header2" xfId="392"/>
    <cellStyle name="Header2 2" xfId="1271"/>
    <cellStyle name="Header2 3" xfId="867"/>
    <cellStyle name="Heading 1" xfId="393" builtinId="16" customBuiltin="1"/>
    <cellStyle name="Heading 1 2" xfId="1272"/>
    <cellStyle name="Heading 1 3" xfId="868"/>
    <cellStyle name="Heading 2" xfId="394" builtinId="17" customBuiltin="1"/>
    <cellStyle name="Heading 2 2" xfId="1273"/>
    <cellStyle name="Heading 2 3" xfId="869"/>
    <cellStyle name="Heading 3" xfId="395" builtinId="18" customBuiltin="1"/>
    <cellStyle name="Heading 3 2" xfId="1274"/>
    <cellStyle name="Heading 3 3" xfId="870"/>
    <cellStyle name="Heading 4" xfId="396" builtinId="19" customBuiltin="1"/>
    <cellStyle name="Heading 4 2" xfId="1275"/>
    <cellStyle name="Heading 4 3" xfId="871"/>
    <cellStyle name="Heading1" xfId="397"/>
    <cellStyle name="Heading1 2" xfId="1276"/>
    <cellStyle name="Heading1 3" xfId="872"/>
    <cellStyle name="Heading2" xfId="398"/>
    <cellStyle name="Heading2 2" xfId="1277"/>
    <cellStyle name="Heading2 3" xfId="873"/>
    <cellStyle name="i·0" xfId="399"/>
    <cellStyle name="i·0 2" xfId="1278"/>
    <cellStyle name="i·0 3" xfId="874"/>
    <cellStyle name="Input" xfId="400" builtinId="20" customBuiltin="1"/>
    <cellStyle name="Input [yellow]" xfId="401"/>
    <cellStyle name="Input [yellow] 2" xfId="1280"/>
    <cellStyle name="Input [yellow] 3" xfId="876"/>
    <cellStyle name="Input 2" xfId="1279"/>
    <cellStyle name="Input 3" xfId="875"/>
    <cellStyle name="Input 4" xfId="1387"/>
    <cellStyle name="_x001f_KT (2)_2_TG-TH_TKE" xfId="402"/>
    <cellStyle name="Linked Cell" xfId="403" builtinId="24" customBuiltin="1"/>
    <cellStyle name="Linked Cell 2" xfId="1281"/>
    <cellStyle name="Linked Cell 3" xfId="877"/>
    <cellStyle name="Model" xfId="404"/>
    <cellStyle name="Model 2" xfId="1282"/>
    <cellStyle name="Model 3" xfId="878"/>
    <cellStyle name="n" xfId="405"/>
    <cellStyle name="n 2" xfId="1283"/>
    <cellStyle name="n 3" xfId="879"/>
    <cellStyle name="n_Bao cao KT tuan 36" xfId="406"/>
    <cellStyle name="n_Bao cao KT tuan 36 2" xfId="1284"/>
    <cellStyle name="n_Bao cao KT tuan 36 3" xfId="880"/>
    <cellStyle name="N_BC TUAN NAM 2009" xfId="407"/>
    <cellStyle name="N_BC TUAN NAM 2009 2" xfId="1285"/>
    <cellStyle name="N_BC TUAN NAM 2009 3" xfId="881"/>
    <cellStyle name="N_Book1" xfId="408"/>
    <cellStyle name="n_CHI PHI" xfId="409"/>
    <cellStyle name="n_CHI PHI 2" xfId="1286"/>
    <cellStyle name="n_CHI PHI 3" xfId="882"/>
    <cellStyle name="n_HDLD- 2008" xfId="410"/>
    <cellStyle name="n_HDLD- 2008 2" xfId="1287"/>
    <cellStyle name="n_HDLD- 2008 3" xfId="883"/>
    <cellStyle name="Neutral" xfId="411" builtinId="28" customBuiltin="1"/>
    <cellStyle name="Neutral 2" xfId="1288"/>
    <cellStyle name="Neutral 3" xfId="884"/>
    <cellStyle name="ÑONVÒ" xfId="412"/>
    <cellStyle name="ÑONVÒ 2" xfId="1289"/>
    <cellStyle name="ÑONVÒ 3" xfId="885"/>
    <cellStyle name="Normal" xfId="0" builtinId="0"/>
    <cellStyle name="Normal - Style1" xfId="413"/>
    <cellStyle name="Normal - Style1 2" xfId="1290"/>
    <cellStyle name="Normal - Style1 3" xfId="886"/>
    <cellStyle name="Normal - Style1 4" xfId="1394"/>
    <cellStyle name="Normal 10" xfId="1400"/>
    <cellStyle name="Normal 11" xfId="1407"/>
    <cellStyle name="Normal 12" xfId="1419"/>
    <cellStyle name="Normal 13" xfId="1409"/>
    <cellStyle name="Normal 14" xfId="1411"/>
    <cellStyle name="Normal 15" xfId="1413"/>
    <cellStyle name="Normal 16" xfId="1404"/>
    <cellStyle name="Normal 162" xfId="1424"/>
    <cellStyle name="Normal 17" xfId="1414"/>
    <cellStyle name="Normal 18" xfId="1421"/>
    <cellStyle name="Normal 19" xfId="1399"/>
    <cellStyle name="Normal 2" xfId="414"/>
    <cellStyle name="Normal 2 2" xfId="570"/>
    <cellStyle name="Normal 2 2 2" xfId="1444"/>
    <cellStyle name="Normal 2 3" xfId="1291"/>
    <cellStyle name="Normal 2 4" xfId="1395"/>
    <cellStyle name="Normal 2_Bao cao KD tuan nam 2012. Dung" xfId="568"/>
    <cellStyle name="Normal 20" xfId="1403"/>
    <cellStyle name="Normal 21" xfId="1415"/>
    <cellStyle name="Normal 22" xfId="1416"/>
    <cellStyle name="Normal 23" xfId="1417"/>
    <cellStyle name="Normal 24" xfId="1422"/>
    <cellStyle name="Normal 25" xfId="1425"/>
    <cellStyle name="Normal 26" xfId="1427"/>
    <cellStyle name="Normal 27" xfId="1428"/>
    <cellStyle name="Normal 28" xfId="1429"/>
    <cellStyle name="Normal 29" xfId="1430"/>
    <cellStyle name="Normal 3" xfId="887"/>
    <cellStyle name="Normal 3 2" xfId="1384"/>
    <cellStyle name="Normal 3 3" xfId="1396"/>
    <cellStyle name="Normal 3 4" xfId="1445"/>
    <cellStyle name="Normal 3_Bao cao nam 2014HUNG" xfId="1402"/>
    <cellStyle name="Normal 30" xfId="1436"/>
    <cellStyle name="Normal 31" xfId="1431"/>
    <cellStyle name="Normal 32" xfId="1433"/>
    <cellStyle name="Normal 33" xfId="1453"/>
    <cellStyle name="Normal 34" xfId="1435"/>
    <cellStyle name="Normal 35" xfId="1455"/>
    <cellStyle name="Normal 36" xfId="1457"/>
    <cellStyle name="Normal 37" xfId="1459"/>
    <cellStyle name="Normal 38" xfId="1460"/>
    <cellStyle name="Normal 39" xfId="1462"/>
    <cellStyle name="Normal 4" xfId="1386"/>
    <cellStyle name="Normal 4 2" xfId="1446"/>
    <cellStyle name="Normal 40" xfId="1464"/>
    <cellStyle name="Normal 41" xfId="1466"/>
    <cellStyle name="Normal 42" xfId="1468"/>
    <cellStyle name="Normal 43" xfId="1470"/>
    <cellStyle name="Normal 44" xfId="1472"/>
    <cellStyle name="Normal 45" xfId="1475"/>
    <cellStyle name="Normal 46" xfId="1474"/>
    <cellStyle name="Normal 47" xfId="1477"/>
    <cellStyle name="Normal 48" xfId="1479"/>
    <cellStyle name="Normal 49" xfId="1480"/>
    <cellStyle name="Normal 5" xfId="976"/>
    <cellStyle name="Normal 5 2" xfId="1447"/>
    <cellStyle name="Normal 50" xfId="1481"/>
    <cellStyle name="Normal 51" xfId="1483"/>
    <cellStyle name="Normal 52" xfId="1484"/>
    <cellStyle name="Normal 53" xfId="1486"/>
    <cellStyle name="Normal 55 2" xfId="1495"/>
    <cellStyle name="Normal 57" xfId="1496"/>
    <cellStyle name="Normal 57 2" xfId="1492"/>
    <cellStyle name="Normal 6" xfId="573"/>
    <cellStyle name="Normal 7" xfId="1370"/>
    <cellStyle name="Normal 8" xfId="571"/>
    <cellStyle name="Normal 9" xfId="1389"/>
    <cellStyle name="Note" xfId="415" builtinId="10" customBuiltin="1"/>
    <cellStyle name="Note 2" xfId="1292"/>
    <cellStyle name="Note 3" xfId="888"/>
    <cellStyle name="omma [0]_Mktg Prog" xfId="416"/>
    <cellStyle name="ormal_Sheet1_1" xfId="417"/>
    <cellStyle name="Output" xfId="418" builtinId="21" customBuiltin="1"/>
    <cellStyle name="Output 2" xfId="1293"/>
    <cellStyle name="Output 3" xfId="889"/>
    <cellStyle name="Percent" xfId="419" builtinId="5"/>
    <cellStyle name="Percent [2]" xfId="420"/>
    <cellStyle name="Percent [2] 2" xfId="1295"/>
    <cellStyle name="Percent [2] 3" xfId="891"/>
    <cellStyle name="Percent 10" xfId="1491"/>
    <cellStyle name="Percent 2" xfId="421"/>
    <cellStyle name="Percent 2 2" xfId="1296"/>
    <cellStyle name="Percent 2 3" xfId="1448"/>
    <cellStyle name="Percent 2 5" xfId="1490"/>
    <cellStyle name="Percent 3" xfId="1294"/>
    <cellStyle name="Percent 3 2" xfId="1449"/>
    <cellStyle name="Percent 4" xfId="890"/>
    <cellStyle name="Percent 4 2" xfId="1450"/>
    <cellStyle name="Percent 5" xfId="1388"/>
    <cellStyle name="Percent 5 2" xfId="1451"/>
    <cellStyle name="Percent 6" xfId="1401"/>
    <cellStyle name="Percent 6 2" xfId="1452"/>
    <cellStyle name="S—_x0008_" xfId="422"/>
    <cellStyle name="S—_x0008_ 2" xfId="1297"/>
    <cellStyle name="S—_x0008_ 3" xfId="892"/>
    <cellStyle name="Style 1" xfId="423"/>
    <cellStyle name="Style 1 2" xfId="1298"/>
    <cellStyle name="Style 1 3" xfId="893"/>
    <cellStyle name="Style 10" xfId="424"/>
    <cellStyle name="Style 10 2" xfId="1299"/>
    <cellStyle name="Style 10 3" xfId="894"/>
    <cellStyle name="Style 11" xfId="425"/>
    <cellStyle name="Style 11 2" xfId="1300"/>
    <cellStyle name="Style 11 3" xfId="895"/>
    <cellStyle name="Style 12" xfId="426"/>
    <cellStyle name="Style 12 2" xfId="1301"/>
    <cellStyle name="Style 12 3" xfId="896"/>
    <cellStyle name="Style 13" xfId="427"/>
    <cellStyle name="Style 13 2" xfId="1302"/>
    <cellStyle name="Style 13 3" xfId="897"/>
    <cellStyle name="Style 14" xfId="428"/>
    <cellStyle name="Style 14 2" xfId="1303"/>
    <cellStyle name="Style 14 3" xfId="898"/>
    <cellStyle name="Style 15" xfId="429"/>
    <cellStyle name="Style 15 2" xfId="1304"/>
    <cellStyle name="Style 15 3" xfId="899"/>
    <cellStyle name="Style 16" xfId="430"/>
    <cellStyle name="Style 16 2" xfId="1305"/>
    <cellStyle name="Style 16 3" xfId="900"/>
    <cellStyle name="Style 17" xfId="431"/>
    <cellStyle name="Style 17 2" xfId="1306"/>
    <cellStyle name="Style 17 3" xfId="901"/>
    <cellStyle name="Style 18" xfId="432"/>
    <cellStyle name="Style 18 2" xfId="1307"/>
    <cellStyle name="Style 18 3" xfId="902"/>
    <cellStyle name="Style 19" xfId="433"/>
    <cellStyle name="Style 19 2" xfId="1308"/>
    <cellStyle name="Style 19 3" xfId="903"/>
    <cellStyle name="Style 2" xfId="434"/>
    <cellStyle name="Style 2 2" xfId="1309"/>
    <cellStyle name="Style 2 3" xfId="904"/>
    <cellStyle name="Style 20" xfId="435"/>
    <cellStyle name="Style 20 2" xfId="1310"/>
    <cellStyle name="Style 20 3" xfId="905"/>
    <cellStyle name="Style 21" xfId="436"/>
    <cellStyle name="Style 21 2" xfId="1311"/>
    <cellStyle name="Style 21 3" xfId="906"/>
    <cellStyle name="Style 22" xfId="437"/>
    <cellStyle name="Style 22 2" xfId="1312"/>
    <cellStyle name="Style 22 3" xfId="907"/>
    <cellStyle name="Style 23" xfId="438"/>
    <cellStyle name="Style 23 2" xfId="1313"/>
    <cellStyle name="Style 23 3" xfId="908"/>
    <cellStyle name="Style 24" xfId="439"/>
    <cellStyle name="Style 24 2" xfId="1314"/>
    <cellStyle name="Style 24 3" xfId="909"/>
    <cellStyle name="Style 25" xfId="440"/>
    <cellStyle name="Style 25 2" xfId="1315"/>
    <cellStyle name="Style 25 3" xfId="910"/>
    <cellStyle name="Style 26" xfId="441"/>
    <cellStyle name="Style 26 2" xfId="1316"/>
    <cellStyle name="Style 26 3" xfId="911"/>
    <cellStyle name="Style 27" xfId="442"/>
    <cellStyle name="Style 27 2" xfId="1317"/>
    <cellStyle name="Style 27 3" xfId="912"/>
    <cellStyle name="Style 28" xfId="443"/>
    <cellStyle name="Style 28 2" xfId="1318"/>
    <cellStyle name="Style 28 3" xfId="913"/>
    <cellStyle name="Style 29" xfId="444"/>
    <cellStyle name="Style 29 2" xfId="1319"/>
    <cellStyle name="Style 29 3" xfId="914"/>
    <cellStyle name="Style 3" xfId="445"/>
    <cellStyle name="Style 3 2" xfId="1320"/>
    <cellStyle name="Style 3 3" xfId="915"/>
    <cellStyle name="Style 30" xfId="446"/>
    <cellStyle name="Style 30 2" xfId="1321"/>
    <cellStyle name="Style 30 3" xfId="916"/>
    <cellStyle name="Style 31" xfId="447"/>
    <cellStyle name="Style 31 2" xfId="1322"/>
    <cellStyle name="Style 31 3" xfId="917"/>
    <cellStyle name="Style 32" xfId="448"/>
    <cellStyle name="Style 32 2" xfId="1323"/>
    <cellStyle name="Style 32 3" xfId="918"/>
    <cellStyle name="Style 33" xfId="449"/>
    <cellStyle name="Style 33 2" xfId="1324"/>
    <cellStyle name="Style 33 3" xfId="919"/>
    <cellStyle name="Style 34" xfId="450"/>
    <cellStyle name="Style 34 2" xfId="1325"/>
    <cellStyle name="Style 34 3" xfId="920"/>
    <cellStyle name="Style 35" xfId="451"/>
    <cellStyle name="Style 35 2" xfId="1326"/>
    <cellStyle name="Style 35 3" xfId="921"/>
    <cellStyle name="Style 36" xfId="452"/>
    <cellStyle name="Style 36 2" xfId="1327"/>
    <cellStyle name="Style 36 3" xfId="922"/>
    <cellStyle name="Style 37" xfId="453"/>
    <cellStyle name="Style 37 2" xfId="1328"/>
    <cellStyle name="Style 37 3" xfId="923"/>
    <cellStyle name="Style 38" xfId="454"/>
    <cellStyle name="Style 38 2" xfId="1329"/>
    <cellStyle name="Style 38 3" xfId="924"/>
    <cellStyle name="Style 39" xfId="455"/>
    <cellStyle name="Style 39 2" xfId="1330"/>
    <cellStyle name="Style 39 3" xfId="925"/>
    <cellStyle name="Style 4" xfId="456"/>
    <cellStyle name="Style 4 2" xfId="1331"/>
    <cellStyle name="Style 4 3" xfId="926"/>
    <cellStyle name="Style 40" xfId="457"/>
    <cellStyle name="Style 40 2" xfId="1332"/>
    <cellStyle name="Style 40 3" xfId="927"/>
    <cellStyle name="Style 41" xfId="458"/>
    <cellStyle name="Style 41 2" xfId="1333"/>
    <cellStyle name="Style 41 3" xfId="928"/>
    <cellStyle name="Style 42" xfId="459"/>
    <cellStyle name="Style 42 2" xfId="1334"/>
    <cellStyle name="Style 42 3" xfId="929"/>
    <cellStyle name="Style 43" xfId="460"/>
    <cellStyle name="Style 43 2" xfId="1335"/>
    <cellStyle name="Style 43 3" xfId="930"/>
    <cellStyle name="Style 44" xfId="461"/>
    <cellStyle name="Style 44 2" xfId="1336"/>
    <cellStyle name="Style 44 3" xfId="931"/>
    <cellStyle name="Style 45" xfId="462"/>
    <cellStyle name="Style 45 2" xfId="1337"/>
    <cellStyle name="Style 45 3" xfId="932"/>
    <cellStyle name="Style 46" xfId="463"/>
    <cellStyle name="Style 46 2" xfId="1338"/>
    <cellStyle name="Style 46 3" xfId="933"/>
    <cellStyle name="Style 47" xfId="464"/>
    <cellStyle name="Style 47 2" xfId="1339"/>
    <cellStyle name="Style 47 3" xfId="934"/>
    <cellStyle name="Style 48" xfId="465"/>
    <cellStyle name="Style 48 2" xfId="1340"/>
    <cellStyle name="Style 48 3" xfId="935"/>
    <cellStyle name="Style 49" xfId="466"/>
    <cellStyle name="Style 49 2" xfId="1341"/>
    <cellStyle name="Style 49 3" xfId="936"/>
    <cellStyle name="Style 5" xfId="467"/>
    <cellStyle name="Style 5 2" xfId="1342"/>
    <cellStyle name="Style 5 3" xfId="937"/>
    <cellStyle name="Style 50" xfId="468"/>
    <cellStyle name="Style 50 2" xfId="1343"/>
    <cellStyle name="Style 50 3" xfId="938"/>
    <cellStyle name="Style 51" xfId="469"/>
    <cellStyle name="Style 51 2" xfId="1344"/>
    <cellStyle name="Style 51 3" xfId="939"/>
    <cellStyle name="Style 52" xfId="470"/>
    <cellStyle name="Style 52 2" xfId="1345"/>
    <cellStyle name="Style 52 3" xfId="940"/>
    <cellStyle name="Style 53" xfId="471"/>
    <cellStyle name="Style 53 2" xfId="1346"/>
    <cellStyle name="Style 53 3" xfId="941"/>
    <cellStyle name="Style 54" xfId="472"/>
    <cellStyle name="Style 54 2" xfId="1347"/>
    <cellStyle name="Style 54 3" xfId="942"/>
    <cellStyle name="Style 55" xfId="473"/>
    <cellStyle name="Style 55 2" xfId="1348"/>
    <cellStyle name="Style 55 3" xfId="943"/>
    <cellStyle name="Style 56" xfId="474"/>
    <cellStyle name="Style 56 2" xfId="1349"/>
    <cellStyle name="Style 56 3" xfId="944"/>
    <cellStyle name="Style 57" xfId="475"/>
    <cellStyle name="Style 57 2" xfId="1350"/>
    <cellStyle name="Style 57 3" xfId="945"/>
    <cellStyle name="Style 58" xfId="476"/>
    <cellStyle name="Style 58 2" xfId="1351"/>
    <cellStyle name="Style 58 3" xfId="946"/>
    <cellStyle name="Style 59" xfId="477"/>
    <cellStyle name="Style 59 2" xfId="1352"/>
    <cellStyle name="Style 59 3" xfId="947"/>
    <cellStyle name="Style 6" xfId="478"/>
    <cellStyle name="Style 6 2" xfId="1353"/>
    <cellStyle name="Style 6 3" xfId="948"/>
    <cellStyle name="Style 60" xfId="479"/>
    <cellStyle name="Style 60 2" xfId="1354"/>
    <cellStyle name="Style 60 3" xfId="949"/>
    <cellStyle name="Style 61" xfId="480"/>
    <cellStyle name="Style 61 2" xfId="1355"/>
    <cellStyle name="Style 61 3" xfId="950"/>
    <cellStyle name="Style 62" xfId="481"/>
    <cellStyle name="Style 62 2" xfId="1356"/>
    <cellStyle name="Style 62 3" xfId="951"/>
    <cellStyle name="Style 63" xfId="482"/>
    <cellStyle name="Style 63 2" xfId="1357"/>
    <cellStyle name="Style 63 3" xfId="952"/>
    <cellStyle name="Style 64" xfId="483"/>
    <cellStyle name="Style 64 2" xfId="1358"/>
    <cellStyle name="Style 64 3" xfId="953"/>
    <cellStyle name="Style 65" xfId="484"/>
    <cellStyle name="Style 65 2" xfId="1359"/>
    <cellStyle name="Style 65 3" xfId="954"/>
    <cellStyle name="Style 66" xfId="485"/>
    <cellStyle name="Style 66 2" xfId="1360"/>
    <cellStyle name="Style 66 3" xfId="955"/>
    <cellStyle name="Style 67" xfId="486"/>
    <cellStyle name="Style 67 2" xfId="1361"/>
    <cellStyle name="Style 67 3" xfId="956"/>
    <cellStyle name="Style 68" xfId="487"/>
    <cellStyle name="Style 68 2" xfId="1362"/>
    <cellStyle name="Style 68 3" xfId="957"/>
    <cellStyle name="Style 69" xfId="488"/>
    <cellStyle name="Style 69 2" xfId="1363"/>
    <cellStyle name="Style 69 3" xfId="958"/>
    <cellStyle name="Style 7" xfId="489"/>
    <cellStyle name="Style 7 2" xfId="1364"/>
    <cellStyle name="Style 7 3" xfId="959"/>
    <cellStyle name="Style 70" xfId="490"/>
    <cellStyle name="Style 71" xfId="491"/>
    <cellStyle name="Style 72" xfId="492"/>
    <cellStyle name="Style 73" xfId="493"/>
    <cellStyle name="Style 74" xfId="494"/>
    <cellStyle name="Style 75" xfId="495"/>
    <cellStyle name="Style 76" xfId="496"/>
    <cellStyle name="Style 77" xfId="497"/>
    <cellStyle name="Style 78" xfId="498"/>
    <cellStyle name="Style 79" xfId="499"/>
    <cellStyle name="Style 8" xfId="500"/>
    <cellStyle name="Style 8 2" xfId="1365"/>
    <cellStyle name="Style 8 3" xfId="960"/>
    <cellStyle name="Style 80" xfId="501"/>
    <cellStyle name="Style 81" xfId="502"/>
    <cellStyle name="Style 82" xfId="503"/>
    <cellStyle name="Style 83" xfId="504"/>
    <cellStyle name="Style 84" xfId="505"/>
    <cellStyle name="Style 85" xfId="506"/>
    <cellStyle name="Style 86" xfId="507"/>
    <cellStyle name="Style 87" xfId="508"/>
    <cellStyle name="Style 88" xfId="509"/>
    <cellStyle name="Style 89" xfId="510"/>
    <cellStyle name="Style 9" xfId="511"/>
    <cellStyle name="Style 9 2" xfId="1366"/>
    <cellStyle name="Style 9 3" xfId="961"/>
    <cellStyle name="Style 90" xfId="512"/>
    <cellStyle name="Style 91" xfId="513"/>
    <cellStyle name="Style 92" xfId="514"/>
    <cellStyle name="Style 93" xfId="515"/>
    <cellStyle name="Style 94" xfId="516"/>
    <cellStyle name="Style 95" xfId="517"/>
    <cellStyle name="Style 96" xfId="518"/>
    <cellStyle name="Style 97" xfId="519"/>
    <cellStyle name="Style 98" xfId="520"/>
    <cellStyle name="Style 99" xfId="521"/>
    <cellStyle name="subhead" xfId="522"/>
    <cellStyle name="subhead 2" xfId="1368"/>
    <cellStyle name="subhead 3" xfId="962"/>
    <cellStyle name="T" xfId="523"/>
    <cellStyle name="T 2" xfId="1369"/>
    <cellStyle name="T 3" xfId="963"/>
    <cellStyle name="T_BC T04 - P KTTH. 2011" xfId="524"/>
    <cellStyle name="T_Book1" xfId="525"/>
    <cellStyle name="th" xfId="526"/>
    <cellStyle name="th 2" xfId="1371"/>
    <cellStyle name="th 3" xfId="964"/>
    <cellStyle name="Title" xfId="527" builtinId="15" customBuiltin="1"/>
    <cellStyle name="Title 2" xfId="1372"/>
    <cellStyle name="Title 3" xfId="965"/>
    <cellStyle name="Total" xfId="528" builtinId="25" customBuiltin="1"/>
    <cellStyle name="Total 2" xfId="1373"/>
    <cellStyle name="Total 3" xfId="966"/>
    <cellStyle name="viet" xfId="529"/>
    <cellStyle name="viet 2" xfId="1374"/>
    <cellStyle name="viet 3" xfId="967"/>
    <cellStyle name="viet2" xfId="530"/>
    <cellStyle name="viet2 2" xfId="1375"/>
    <cellStyle name="viet2 3" xfId="968"/>
    <cellStyle name="VN new romanNormal" xfId="531"/>
    <cellStyle name="VN new romanNormal 2" xfId="1376"/>
    <cellStyle name="VN new romanNormal 3" xfId="969"/>
    <cellStyle name="VN new romanNormal 4" xfId="1397"/>
    <cellStyle name="VN time new roman" xfId="532"/>
    <cellStyle name="VN time new roman 2" xfId="1377"/>
    <cellStyle name="VN time new roman 3" xfId="970"/>
    <cellStyle name="VN time new roman 4" xfId="1398"/>
    <cellStyle name="vnhead1" xfId="533"/>
    <cellStyle name="vnhead1 2" xfId="1378"/>
    <cellStyle name="vnhead1 3" xfId="971"/>
    <cellStyle name="vnhead3" xfId="534"/>
    <cellStyle name="vnhead3 2" xfId="1379"/>
    <cellStyle name="vnhead3 3" xfId="972"/>
    <cellStyle name="vntxt1" xfId="535"/>
    <cellStyle name="vntxt1 2" xfId="1380"/>
    <cellStyle name="vntxt1 3" xfId="973"/>
    <cellStyle name="vntxt2" xfId="536"/>
    <cellStyle name="vntxt2 2" xfId="1381"/>
    <cellStyle name="vntxt2 3" xfId="974"/>
    <cellStyle name="Währung [0]_UXO VII" xfId="537"/>
    <cellStyle name="Währung_UXO VII" xfId="538"/>
    <cellStyle name="Warning Text" xfId="539" builtinId="11" customBuiltin="1"/>
    <cellStyle name="Warning Text 2" xfId="1382"/>
    <cellStyle name="Warning Text 3" xfId="975"/>
    <cellStyle name="เครื่องหมายสกุลเงิน [0]_FTC_OFFER" xfId="540"/>
    <cellStyle name="เครื่องหมายสกุลเงิน_FTC_OFFER" xfId="541"/>
    <cellStyle name="ปกติ_FTC_OFFER" xfId="542"/>
    <cellStyle name=" [0.00]_ Att. 1- Cover" xfId="543"/>
    <cellStyle name="_ Att. 1- Cover" xfId="544"/>
    <cellStyle name="?_ Att. 1- Cover" xfId="545"/>
    <cellStyle name="똿뗦먛귟 [0.00]_PRODUCT DETAIL Q1" xfId="546"/>
    <cellStyle name="똿뗦먛귟_PRODUCT DETAIL Q1" xfId="547"/>
    <cellStyle name="믅됞 [0.00]_PRODUCT DETAIL Q1" xfId="548"/>
    <cellStyle name="믅됞_PRODUCT DETAIL Q1" xfId="549"/>
    <cellStyle name="백분율_95" xfId="550"/>
    <cellStyle name="뷭?_BOOKSHIP" xfId="551"/>
    <cellStyle name="콤마 [0]_ 비목별 월별기술 " xfId="552"/>
    <cellStyle name="콤마_ 비목별 월별기술 " xfId="553"/>
    <cellStyle name="통화 [0]_1202" xfId="554"/>
    <cellStyle name="통화_1202" xfId="555"/>
    <cellStyle name="표준_(정보부문)월별인원계획" xfId="556"/>
    <cellStyle name="一般_00Q3902REV.1" xfId="557"/>
    <cellStyle name="千分位[0]_00Q3902REV.1" xfId="558"/>
    <cellStyle name="千分位_00Q3902REV.1" xfId="559"/>
    <cellStyle name="桁区切り [0.00]_List-dwg瑩畳䵜楡" xfId="560"/>
    <cellStyle name="桁区切り_List-dwgist-" xfId="561"/>
    <cellStyle name="標準_List-dwgis" xfId="562"/>
    <cellStyle name="貨幣 [0]_00Q3902REV.1" xfId="563"/>
    <cellStyle name="貨幣[0]_BRE" xfId="564"/>
    <cellStyle name="貨幣_00Q3902REV.1" xfId="565"/>
    <cellStyle name="通貨 [0.00]_List-dwgwg" xfId="566"/>
    <cellStyle name="通貨_List-dwgis" xfId="567"/>
  </cellStyles>
  <dxfs count="0"/>
  <tableStyles count="0" defaultTableStyle="TableStyleMedium9" defaultPivotStyle="PivotStyleLight16"/>
  <colors>
    <mruColors>
      <color rgb="FFFFFF99"/>
      <color rgb="FFFF9966"/>
      <color rgb="FFFAB0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16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5262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16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61473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16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69484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16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10453687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16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8691562" y="3943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6147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2662237" y="999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31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443388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31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26622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3614737" y="9667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38100</xdr:colOff>
      <xdr:row>0</xdr:row>
      <xdr:rowOff>114300</xdr:rowOff>
    </xdr:from>
    <xdr:to>
      <xdr:col>11</xdr:col>
      <xdr:colOff>409575</xdr:colOff>
      <xdr:row>0</xdr:row>
      <xdr:rowOff>381000</xdr:rowOff>
    </xdr:to>
    <xdr:sp macro="" textlink="">
      <xdr:nvSpPr>
        <xdr:cNvPr id="599" name="Rectangle 598"/>
        <xdr:cNvSpPr>
          <a:spLocks noChangeArrowheads="1"/>
        </xdr:cNvSpPr>
      </xdr:nvSpPr>
      <xdr:spPr bwMode="auto">
        <a:xfrm>
          <a:off x="9401175" y="114300"/>
          <a:ext cx="12477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14XKG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0</xdr:row>
      <xdr:rowOff>133350</xdr:rowOff>
    </xdr:from>
    <xdr:to>
      <xdr:col>9</xdr:col>
      <xdr:colOff>857250</xdr:colOff>
      <xdr:row>0</xdr:row>
      <xdr:rowOff>400050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591425" y="133350"/>
          <a:ext cx="154305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14TTTM.VP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82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814762" y="162972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26336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141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8147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141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2633662" y="29070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43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814762" y="8286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48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17668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48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5691187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3814762" y="9429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381000</xdr:colOff>
      <xdr:row>0</xdr:row>
      <xdr:rowOff>123825</xdr:rowOff>
    </xdr:from>
    <xdr:to>
      <xdr:col>11</xdr:col>
      <xdr:colOff>752475</xdr:colOff>
      <xdr:row>0</xdr:row>
      <xdr:rowOff>390525</xdr:rowOff>
    </xdr:to>
    <xdr:sp macro="" textlink="">
      <xdr:nvSpPr>
        <xdr:cNvPr id="361" name="Rectangle 360"/>
        <xdr:cNvSpPr>
          <a:spLocks noChangeArrowheads="1"/>
        </xdr:cNvSpPr>
      </xdr:nvSpPr>
      <xdr:spPr bwMode="auto">
        <a:xfrm>
          <a:off x="10668000" y="123825"/>
          <a:ext cx="12477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14XNK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4100512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47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662237" y="11163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24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574833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41005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24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743426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24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10844212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24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9082087" y="520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59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4100512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59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2662237" y="150685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4100512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2662237" y="10563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56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4919662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2662237" y="138017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48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4100512" y="11544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4100512" y="11744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24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1766887" y="9658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45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2662237" y="11191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114301</xdr:colOff>
      <xdr:row>0</xdr:row>
      <xdr:rowOff>180975</xdr:rowOff>
    </xdr:from>
    <xdr:to>
      <xdr:col>11</xdr:col>
      <xdr:colOff>685801</xdr:colOff>
      <xdr:row>0</xdr:row>
      <xdr:rowOff>447675</xdr:rowOff>
    </xdr:to>
    <xdr:sp macro="" textlink="">
      <xdr:nvSpPr>
        <xdr:cNvPr id="668" name="Rectangle 667"/>
        <xdr:cNvSpPr>
          <a:spLocks noChangeArrowheads="1"/>
        </xdr:cNvSpPr>
      </xdr:nvSpPr>
      <xdr:spPr bwMode="auto">
        <a:xfrm>
          <a:off x="9867901" y="180975"/>
          <a:ext cx="144780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14CNBMT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55292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41005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712946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10082212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8510587" y="40862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44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4100512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44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4100512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2662237" y="7820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43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48339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43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2662237" y="90201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4100512" y="802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4100512" y="8220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22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1881187" y="5314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2662237" y="123063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38100</xdr:colOff>
      <xdr:row>0</xdr:row>
      <xdr:rowOff>133350</xdr:rowOff>
    </xdr:from>
    <xdr:to>
      <xdr:col>9</xdr:col>
      <xdr:colOff>57150</xdr:colOff>
      <xdr:row>0</xdr:row>
      <xdr:rowOff>400050</xdr:rowOff>
    </xdr:to>
    <xdr:sp macro="" textlink="">
      <xdr:nvSpPr>
        <xdr:cNvPr id="642" name="Rectangle 641"/>
        <xdr:cNvSpPr>
          <a:spLocks noChangeArrowheads="1"/>
        </xdr:cNvSpPr>
      </xdr:nvSpPr>
      <xdr:spPr bwMode="auto">
        <a:xfrm>
          <a:off x="6953250" y="133350"/>
          <a:ext cx="1400175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14CNTN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" name="TextBox 1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3" name="TextBox 2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4" name="TextBox 3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5" name="TextBox 4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6" name="TextBox 5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7" name="TextBox 6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8" name="TextBox 7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9" name="TextBox 8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0" name="TextBox 9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1" name="TextBox 10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2" name="TextBox 11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3" name="TextBox 12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4" name="TextBox 13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5" name="TextBox 14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6" name="TextBox 15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7" name="TextBox 16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8" name="TextBox 17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19" name="TextBox 18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0" name="TextBox 19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1" name="TextBox 20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2" name="TextBox 21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3" name="TextBox 22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4" name="TextBox 23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2906"/>
    <xdr:sp macro="" textlink="">
      <xdr:nvSpPr>
        <xdr:cNvPr id="25" name="TextBox 24"/>
        <xdr:cNvSpPr txBox="1"/>
      </xdr:nvSpPr>
      <xdr:spPr>
        <a:xfrm>
          <a:off x="4538662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26" name="TextBox 2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27" name="TextBox 2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28" name="TextBox 2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29" name="TextBox 2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0" name="TextBox 2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1" name="TextBox 3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2" name="TextBox 3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3" name="TextBox 3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4" name="TextBox 3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5" name="TextBox 3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6" name="TextBox 3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7" name="TextBox 3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8" name="TextBox 3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39" name="TextBox 3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0" name="TextBox 3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1" name="TextBox 4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2" name="TextBox 4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3" name="TextBox 4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4" name="TextBox 4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5" name="TextBox 4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6" name="TextBox 4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7" name="TextBox 4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8" name="TextBox 4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49" name="TextBox 4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0" name="TextBox 49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1" name="TextBox 50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2" name="TextBox 51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3" name="TextBox 52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4" name="TextBox 53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5" name="TextBox 54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6" name="TextBox 55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7" name="TextBox 56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8" name="TextBox 57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59" name="TextBox 58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0" name="TextBox 59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1" name="TextBox 60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2" name="TextBox 61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3" name="TextBox 62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4" name="TextBox 63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5" name="TextBox 64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6" name="TextBox 65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7" name="TextBox 66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8" name="TextBox 67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69" name="TextBox 68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0" name="TextBox 69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1" name="TextBox 70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2" name="TextBox 71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3" name="TextBox 72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4" name="TextBox 73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5" name="TextBox 74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6" name="TextBox 75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7" name="TextBox 76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8" name="TextBox 77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79" name="TextBox 78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0" name="TextBox 79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1" name="TextBox 80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2" name="TextBox 81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3" name="TextBox 82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4" name="TextBox 83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5" name="TextBox 84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6" name="TextBox 85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7" name="TextBox 86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8" name="TextBox 87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89" name="TextBox 88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0" name="TextBox 89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1" name="TextBox 90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2" name="TextBox 91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3" name="TextBox 92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4" name="TextBox 93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2906"/>
    <xdr:sp macro="" textlink="">
      <xdr:nvSpPr>
        <xdr:cNvPr id="95" name="TextBox 94"/>
        <xdr:cNvSpPr txBox="1"/>
      </xdr:nvSpPr>
      <xdr:spPr>
        <a:xfrm>
          <a:off x="3252787" y="114395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96" name="TextBox 9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97" name="TextBox 9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98" name="TextBox 9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99" name="TextBox 9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0" name="TextBox 9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1" name="TextBox 10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2" name="TextBox 10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3" name="TextBox 10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4" name="TextBox 10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5" name="TextBox 10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6" name="TextBox 10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7" name="TextBox 10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8" name="TextBox 10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09" name="TextBox 10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0" name="TextBox 10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1" name="TextBox 11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2" name="TextBox 11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3" name="TextBox 11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4" name="TextBox 11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5" name="TextBox 11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6" name="TextBox 11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7" name="TextBox 11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8" name="TextBox 11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19" name="TextBox 11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0" name="TextBox 119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1" name="TextBox 120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2" name="TextBox 121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3" name="TextBox 122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4" name="TextBox 123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5" name="TextBox 124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6" name="TextBox 125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7" name="TextBox 126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8" name="TextBox 127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29" name="TextBox 128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0" name="TextBox 129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1" name="TextBox 130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2" name="TextBox 131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3" name="TextBox 132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4" name="TextBox 133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5" name="TextBox 134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6" name="TextBox 135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7" name="TextBox 136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8" name="TextBox 137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39" name="TextBox 138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40" name="TextBox 139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41" name="TextBox 140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42" name="TextBox 141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19</xdr:row>
      <xdr:rowOff>0</xdr:rowOff>
    </xdr:from>
    <xdr:ext cx="184731" cy="292906"/>
    <xdr:sp macro="" textlink="">
      <xdr:nvSpPr>
        <xdr:cNvPr id="143" name="TextBox 142"/>
        <xdr:cNvSpPr txBox="1"/>
      </xdr:nvSpPr>
      <xdr:spPr>
        <a:xfrm>
          <a:off x="607218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4" name="TextBox 14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5" name="TextBox 14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6" name="TextBox 14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7" name="TextBox 14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8" name="TextBox 14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49" name="TextBox 14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0" name="TextBox 14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1" name="TextBox 15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2" name="TextBox 15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3" name="TextBox 15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4" name="TextBox 15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5" name="TextBox 15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6" name="TextBox 15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7" name="TextBox 15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8" name="TextBox 157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59" name="TextBox 158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0" name="TextBox 159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1" name="TextBox 160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2" name="TextBox 161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3" name="TextBox 162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4" name="TextBox 163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5" name="TextBox 164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6" name="TextBox 165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19</xdr:row>
      <xdr:rowOff>0</xdr:rowOff>
    </xdr:from>
    <xdr:ext cx="184731" cy="292906"/>
    <xdr:sp macro="" textlink="">
      <xdr:nvSpPr>
        <xdr:cNvPr id="167" name="TextBox 166"/>
        <xdr:cNvSpPr txBox="1"/>
      </xdr:nvSpPr>
      <xdr:spPr>
        <a:xfrm>
          <a:off x="45386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68" name="TextBox 167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69" name="TextBox 168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0" name="TextBox 169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1" name="TextBox 170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2" name="TextBox 171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3" name="TextBox 172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4" name="TextBox 173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5" name="TextBox 174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6" name="TextBox 175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7" name="TextBox 176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8" name="TextBox 177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79" name="TextBox 178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0" name="TextBox 179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1" name="TextBox 180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2" name="TextBox 181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3" name="TextBox 182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4" name="TextBox 183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5" name="TextBox 184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6" name="TextBox 185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7" name="TextBox 186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8" name="TextBox 187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89" name="TextBox 188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19</xdr:row>
      <xdr:rowOff>0</xdr:rowOff>
    </xdr:from>
    <xdr:ext cx="184731" cy="292906"/>
    <xdr:sp macro="" textlink="">
      <xdr:nvSpPr>
        <xdr:cNvPr id="190" name="TextBox 189"/>
        <xdr:cNvSpPr txBox="1"/>
      </xdr:nvSpPr>
      <xdr:spPr>
        <a:xfrm>
          <a:off x="82724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1" name="TextBox 19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2" name="TextBox 19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3" name="TextBox 19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4" name="TextBox 19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5" name="TextBox 19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6" name="TextBox 19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7" name="TextBox 19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8" name="TextBox 19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199" name="TextBox 19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0" name="TextBox 19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1" name="TextBox 20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2" name="TextBox 20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3" name="TextBox 20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4" name="TextBox 20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5" name="TextBox 20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6" name="TextBox 20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7" name="TextBox 20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8" name="TextBox 20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09" name="TextBox 20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0" name="TextBox 20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1" name="TextBox 21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2" name="TextBox 21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3" name="TextBox 21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4" name="TextBox 21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5" name="TextBox 21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6" name="TextBox 21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7" name="TextBox 21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8" name="TextBox 21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19" name="TextBox 21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0" name="TextBox 21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1" name="TextBox 22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2" name="TextBox 22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3" name="TextBox 22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4" name="TextBox 22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5" name="TextBox 22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6" name="TextBox 22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7" name="TextBox 22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8" name="TextBox 22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29" name="TextBox 22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0" name="TextBox 22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1" name="TextBox 23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2" name="TextBox 23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3" name="TextBox 23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4" name="TextBox 23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5" name="TextBox 23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6" name="TextBox 23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7" name="TextBox 23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38" name="TextBox 23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39" name="TextBox 23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0" name="TextBox 23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1" name="TextBox 240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2" name="TextBox 241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3" name="TextBox 242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4" name="TextBox 243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5" name="TextBox 244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6" name="TextBox 245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7" name="TextBox 246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8" name="TextBox 247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49" name="TextBox 24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0" name="TextBox 24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1" name="TextBox 250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2" name="TextBox 251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3" name="TextBox 252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4" name="TextBox 253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5" name="TextBox 254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6" name="TextBox 255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7" name="TextBox 256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8" name="TextBox 257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59" name="TextBox 25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60" name="TextBox 25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61" name="TextBox 260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62" name="TextBox 261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3" name="TextBox 26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4" name="TextBox 26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5" name="TextBox 26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6" name="TextBox 26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7" name="TextBox 26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8" name="TextBox 26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69" name="TextBox 26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0" name="TextBox 26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1" name="TextBox 27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2" name="TextBox 27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3" name="TextBox 27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4" name="TextBox 27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5" name="TextBox 27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6" name="TextBox 27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7" name="TextBox 27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8" name="TextBox 27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79" name="TextBox 27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0" name="TextBox 27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1" name="TextBox 28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2" name="TextBox 28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3" name="TextBox 28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4" name="TextBox 28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5" name="TextBox 28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286" name="TextBox 28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87" name="TextBox 286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88" name="TextBox 287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89" name="TextBox 28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0" name="TextBox 28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1" name="TextBox 290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2" name="TextBox 291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3" name="TextBox 292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4" name="TextBox 293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5" name="TextBox 294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6" name="TextBox 295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7" name="TextBox 296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8" name="TextBox 297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299" name="TextBox 29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0" name="TextBox 29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1" name="TextBox 300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2" name="TextBox 301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3" name="TextBox 302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4" name="TextBox 303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5" name="TextBox 304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6" name="TextBox 305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7" name="TextBox 306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8" name="TextBox 307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09" name="TextBox 308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19</xdr:row>
      <xdr:rowOff>0</xdr:rowOff>
    </xdr:from>
    <xdr:ext cx="184731" cy="292906"/>
    <xdr:sp macro="" textlink="">
      <xdr:nvSpPr>
        <xdr:cNvPr id="310" name="TextBox 309"/>
        <xdr:cNvSpPr txBox="1"/>
      </xdr:nvSpPr>
      <xdr:spPr>
        <a:xfrm>
          <a:off x="11358562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1" name="TextBox 31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2" name="TextBox 31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3" name="TextBox 31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4" name="TextBox 31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5" name="TextBox 31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6" name="TextBox 31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7" name="TextBox 31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8" name="TextBox 31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19" name="TextBox 31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0" name="TextBox 31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1" name="TextBox 32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2" name="TextBox 32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3" name="TextBox 32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4" name="TextBox 32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5" name="TextBox 324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6" name="TextBox 325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7" name="TextBox 326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8" name="TextBox 327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29" name="TextBox 328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30" name="TextBox 329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31" name="TextBox 330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32" name="TextBox 331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33" name="TextBox 332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19</xdr:row>
      <xdr:rowOff>0</xdr:rowOff>
    </xdr:from>
    <xdr:ext cx="184731" cy="292906"/>
    <xdr:sp macro="" textlink="">
      <xdr:nvSpPr>
        <xdr:cNvPr id="334" name="TextBox 333"/>
        <xdr:cNvSpPr txBox="1"/>
      </xdr:nvSpPr>
      <xdr:spPr>
        <a:xfrm>
          <a:off x="9596437" y="524827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35" name="TextBox 334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36" name="TextBox 335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37" name="TextBox 336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38" name="TextBox 337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39" name="TextBox 338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0" name="TextBox 339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1" name="TextBox 340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2" name="TextBox 341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3" name="TextBox 342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4" name="TextBox 343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5" name="TextBox 344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6" name="TextBox 345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7" name="TextBox 346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8" name="TextBox 347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49" name="TextBox 348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0" name="TextBox 349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1" name="TextBox 350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2" name="TextBox 351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3" name="TextBox 352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4" name="TextBox 353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5" name="TextBox 354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6" name="TextBox 355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7" name="TextBox 356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51</xdr:row>
      <xdr:rowOff>0</xdr:rowOff>
    </xdr:from>
    <xdr:ext cx="184731" cy="292906"/>
    <xdr:sp macro="" textlink="">
      <xdr:nvSpPr>
        <xdr:cNvPr id="358" name="TextBox 357"/>
        <xdr:cNvSpPr txBox="1"/>
      </xdr:nvSpPr>
      <xdr:spPr>
        <a:xfrm>
          <a:off x="4538662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59" name="TextBox 358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0" name="TextBox 359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1" name="TextBox 360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2" name="TextBox 361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3" name="TextBox 362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4" name="TextBox 363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5" name="TextBox 364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6" name="TextBox 365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7" name="TextBox 366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8" name="TextBox 367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69" name="TextBox 368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0" name="TextBox 369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1" name="TextBox 370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2" name="TextBox 371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3" name="TextBox 372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4" name="TextBox 373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5" name="TextBox 374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6" name="TextBox 375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7" name="TextBox 376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8" name="TextBox 377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79" name="TextBox 378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0" name="TextBox 379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1" name="TextBox 380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2" name="TextBox 381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3" name="TextBox 382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4" name="TextBox 383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5" name="TextBox 384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6" name="TextBox 385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7" name="TextBox 386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8" name="TextBox 387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89" name="TextBox 388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0" name="TextBox 389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1" name="TextBox 390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2" name="TextBox 391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3" name="TextBox 392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4" name="TextBox 393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5" name="TextBox 394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6" name="TextBox 395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7" name="TextBox 396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8" name="TextBox 397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399" name="TextBox 398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0" name="TextBox 399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1" name="TextBox 400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2" name="TextBox 401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3" name="TextBox 402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4" name="TextBox 403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5" name="TextBox 404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51</xdr:row>
      <xdr:rowOff>0</xdr:rowOff>
    </xdr:from>
    <xdr:ext cx="184731" cy="292906"/>
    <xdr:sp macro="" textlink="">
      <xdr:nvSpPr>
        <xdr:cNvPr id="406" name="TextBox 405"/>
        <xdr:cNvSpPr txBox="1"/>
      </xdr:nvSpPr>
      <xdr:spPr>
        <a:xfrm>
          <a:off x="3252787" y="16173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07" name="TextBox 406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08" name="TextBox 407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09" name="TextBox 408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0" name="TextBox 409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1" name="TextBox 410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2" name="TextBox 411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3" name="TextBox 412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4" name="TextBox 413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5" name="TextBox 414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6" name="TextBox 415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7" name="TextBox 416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8" name="TextBox 417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19" name="TextBox 418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0" name="TextBox 419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1" name="TextBox 420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2" name="TextBox 421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3" name="TextBox 422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4" name="TextBox 423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5" name="TextBox 424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6" name="TextBox 425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7" name="TextBox 426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8" name="TextBox 427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29" name="TextBox 428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92906"/>
    <xdr:sp macro="" textlink="">
      <xdr:nvSpPr>
        <xdr:cNvPr id="430" name="TextBox 429"/>
        <xdr:cNvSpPr txBox="1"/>
      </xdr:nvSpPr>
      <xdr:spPr>
        <a:xfrm>
          <a:off x="4538662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1" name="TextBox 430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2" name="TextBox 431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3" name="TextBox 432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4" name="TextBox 433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5" name="TextBox 434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6" name="TextBox 435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7" name="TextBox 436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8" name="TextBox 437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39" name="TextBox 438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0" name="TextBox 439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1" name="TextBox 440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2" name="TextBox 441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3" name="TextBox 442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4" name="TextBox 443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5" name="TextBox 444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6" name="TextBox 445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7" name="TextBox 446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8" name="TextBox 447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49" name="TextBox 448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0" name="TextBox 449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1" name="TextBox 450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2" name="TextBox 451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3" name="TextBox 452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4" name="TextBox 453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5" name="TextBox 454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6" name="TextBox 455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7" name="TextBox 456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8" name="TextBox 457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59" name="TextBox 458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0" name="TextBox 459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1" name="TextBox 460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2" name="TextBox 461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3" name="TextBox 462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4" name="TextBox 463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5" name="TextBox 464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6" name="TextBox 465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7" name="TextBox 466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8" name="TextBox 467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69" name="TextBox 468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0" name="TextBox 469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1" name="TextBox 470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2" name="TextBox 471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3" name="TextBox 472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4" name="TextBox 473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5" name="TextBox 474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6" name="TextBox 475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7" name="TextBox 476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35</xdr:row>
      <xdr:rowOff>0</xdr:rowOff>
    </xdr:from>
    <xdr:ext cx="184731" cy="292906"/>
    <xdr:sp macro="" textlink="">
      <xdr:nvSpPr>
        <xdr:cNvPr id="478" name="TextBox 477"/>
        <xdr:cNvSpPr txBox="1"/>
      </xdr:nvSpPr>
      <xdr:spPr>
        <a:xfrm>
          <a:off x="3252787" y="1083945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79" name="TextBox 478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0" name="TextBox 479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1" name="TextBox 480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2" name="TextBox 481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3" name="TextBox 482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4" name="TextBox 483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5" name="TextBox 484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6" name="TextBox 485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7" name="TextBox 486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8" name="TextBox 487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89" name="TextBox 488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0" name="TextBox 489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1" name="TextBox 490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2" name="TextBox 491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3" name="TextBox 492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4" name="TextBox 493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5" name="TextBox 494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6" name="TextBox 495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7" name="TextBox 496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8" name="TextBox 497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499" name="TextBox 498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500" name="TextBox 499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501" name="TextBox 500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48</xdr:row>
      <xdr:rowOff>0</xdr:rowOff>
    </xdr:from>
    <xdr:ext cx="184731" cy="292906"/>
    <xdr:sp macro="" textlink="">
      <xdr:nvSpPr>
        <xdr:cNvPr id="502" name="TextBox 501"/>
        <xdr:cNvSpPr txBox="1"/>
      </xdr:nvSpPr>
      <xdr:spPr>
        <a:xfrm>
          <a:off x="53482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3" name="TextBox 502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4" name="TextBox 503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5" name="TextBox 504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6" name="TextBox 505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7" name="TextBox 506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8" name="TextBox 507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09" name="TextBox 508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0" name="TextBox 509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1" name="TextBox 510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2" name="TextBox 511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3" name="TextBox 512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4" name="TextBox 513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5" name="TextBox 514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6" name="TextBox 515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7" name="TextBox 516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8" name="TextBox 517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19" name="TextBox 518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0" name="TextBox 519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1" name="TextBox 520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2" name="TextBox 521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3" name="TextBox 522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4" name="TextBox 523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5" name="TextBox 524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6" name="TextBox 525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7" name="TextBox 526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8" name="TextBox 527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29" name="TextBox 528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0" name="TextBox 529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1" name="TextBox 530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2" name="TextBox 531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3" name="TextBox 532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4" name="TextBox 533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5" name="TextBox 534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6" name="TextBox 535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7" name="TextBox 536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8" name="TextBox 537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39" name="TextBox 538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0" name="TextBox 539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1" name="TextBox 540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2" name="TextBox 541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3" name="TextBox 542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4" name="TextBox 543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5" name="TextBox 544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6" name="TextBox 545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7" name="TextBox 546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8" name="TextBox 547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92906"/>
    <xdr:sp macro="" textlink="">
      <xdr:nvSpPr>
        <xdr:cNvPr id="549" name="TextBox 548"/>
        <xdr:cNvSpPr txBox="1"/>
      </xdr:nvSpPr>
      <xdr:spPr>
        <a:xfrm>
          <a:off x="3252787" y="146018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0" name="TextBox 549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1" name="TextBox 550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2" name="TextBox 551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3" name="TextBox 552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4" name="TextBox 553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5" name="TextBox 554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6" name="TextBox 555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7" name="TextBox 556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8" name="TextBox 557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59" name="TextBox 558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0" name="TextBox 559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1" name="TextBox 560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2" name="TextBox 561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3" name="TextBox 562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4" name="TextBox 563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5" name="TextBox 564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6" name="TextBox 565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7" name="TextBox 566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8" name="TextBox 567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69" name="TextBox 568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70" name="TextBox 569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71" name="TextBox 570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72" name="TextBox 571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92906"/>
    <xdr:sp macro="" textlink="">
      <xdr:nvSpPr>
        <xdr:cNvPr id="573" name="TextBox 572"/>
        <xdr:cNvSpPr txBox="1"/>
      </xdr:nvSpPr>
      <xdr:spPr>
        <a:xfrm>
          <a:off x="4538662" y="11706225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4" name="TextBox 573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5" name="TextBox 574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6" name="TextBox 575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7" name="TextBox 576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8" name="TextBox 577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79" name="TextBox 578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0" name="TextBox 579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1" name="TextBox 580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2" name="TextBox 581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3" name="TextBox 582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4" name="TextBox 583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5" name="TextBox 584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6" name="TextBox 585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7" name="TextBox 586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8" name="TextBox 587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89" name="TextBox 588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0" name="TextBox 589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1" name="TextBox 590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2" name="TextBox 591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3" name="TextBox 592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4" name="TextBox 593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5" name="TextBox 594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6" name="TextBox 595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92906"/>
    <xdr:sp macro="" textlink="">
      <xdr:nvSpPr>
        <xdr:cNvPr id="597" name="TextBox 596"/>
        <xdr:cNvSpPr txBox="1"/>
      </xdr:nvSpPr>
      <xdr:spPr>
        <a:xfrm>
          <a:off x="4538662" y="11925300"/>
          <a:ext cx="184731" cy="292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598" name="TextBox 597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599" name="TextBox 598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0" name="TextBox 599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1" name="TextBox 600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2" name="TextBox 601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3" name="TextBox 602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4" name="TextBox 603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5" name="TextBox 604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6" name="TextBox 605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7" name="TextBox 606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8" name="TextBox 607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09" name="TextBox 608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0" name="TextBox 609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1" name="TextBox 610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2" name="TextBox 611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3" name="TextBox 612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4" name="TextBox 613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5" name="TextBox 614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6" name="TextBox 615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7" name="TextBox 616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8" name="TextBox 617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19" name="TextBox 618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20" name="TextBox 619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302354"/>
    <xdr:sp macro="" textlink="">
      <xdr:nvSpPr>
        <xdr:cNvPr id="621" name="TextBox 620"/>
        <xdr:cNvSpPr txBox="1"/>
      </xdr:nvSpPr>
      <xdr:spPr>
        <a:xfrm>
          <a:off x="4538662" y="15478125"/>
          <a:ext cx="184731" cy="302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2" name="TextBox 621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3" name="TextBox 622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4" name="TextBox 623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5" name="TextBox 624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6" name="TextBox 625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7" name="TextBox 626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8" name="TextBox 627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29" name="TextBox 628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0" name="TextBox 629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1" name="TextBox 630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2" name="TextBox 631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3" name="TextBox 632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4" name="TextBox 633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5" name="TextBox 634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6" name="TextBox 635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7" name="TextBox 636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8" name="TextBox 637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39" name="TextBox 638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0" name="TextBox 639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1" name="TextBox 640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2" name="TextBox 641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3" name="TextBox 642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4" name="TextBox 643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47</xdr:row>
      <xdr:rowOff>0</xdr:rowOff>
    </xdr:from>
    <xdr:ext cx="184731" cy="283457"/>
    <xdr:sp macro="" textlink="">
      <xdr:nvSpPr>
        <xdr:cNvPr id="645" name="TextBox 644"/>
        <xdr:cNvSpPr txBox="1"/>
      </xdr:nvSpPr>
      <xdr:spPr>
        <a:xfrm>
          <a:off x="4538662" y="14316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46" name="TextBox 645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47" name="TextBox 646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48" name="TextBox 647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49" name="TextBox 648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0" name="TextBox 649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1" name="TextBox 650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2" name="TextBox 651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3" name="TextBox 652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4" name="TextBox 653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5" name="TextBox 654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6" name="TextBox 655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7" name="TextBox 656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8" name="TextBox 657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59" name="TextBox 658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0" name="TextBox 659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1" name="TextBox 660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2" name="TextBox 661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3" name="TextBox 662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4" name="TextBox 663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5" name="TextBox 664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6" name="TextBox 665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7" name="TextBox 666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8" name="TextBox 667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52</xdr:row>
      <xdr:rowOff>0</xdr:rowOff>
    </xdr:from>
    <xdr:ext cx="184731" cy="283457"/>
    <xdr:sp macro="" textlink="">
      <xdr:nvSpPr>
        <xdr:cNvPr id="669" name="TextBox 668"/>
        <xdr:cNvSpPr txBox="1"/>
      </xdr:nvSpPr>
      <xdr:spPr>
        <a:xfrm>
          <a:off x="4538662" y="164782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1905000</xdr:colOff>
      <xdr:row>3</xdr:row>
      <xdr:rowOff>9525</xdr:rowOff>
    </xdr:from>
    <xdr:to>
      <xdr:col>2</xdr:col>
      <xdr:colOff>200025</xdr:colOff>
      <xdr:row>3</xdr:row>
      <xdr:rowOff>9525</xdr:rowOff>
    </xdr:to>
    <xdr:sp macro="" textlink="">
      <xdr:nvSpPr>
        <xdr:cNvPr id="670" name="Line 821"/>
        <xdr:cNvSpPr>
          <a:spLocks noChangeShapeType="1"/>
        </xdr:cNvSpPr>
      </xdr:nvSpPr>
      <xdr:spPr bwMode="auto">
        <a:xfrm>
          <a:off x="1905000" y="40957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19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1881187" y="49244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876301</xdr:colOff>
      <xdr:row>0</xdr:row>
      <xdr:rowOff>123825</xdr:rowOff>
    </xdr:from>
    <xdr:to>
      <xdr:col>8</xdr:col>
      <xdr:colOff>619125</xdr:colOff>
      <xdr:row>0</xdr:row>
      <xdr:rowOff>390525</xdr:rowOff>
    </xdr:to>
    <xdr:sp macro="" textlink="">
      <xdr:nvSpPr>
        <xdr:cNvPr id="695" name="Rectangle 694"/>
        <xdr:cNvSpPr>
          <a:spLocks noChangeArrowheads="1"/>
        </xdr:cNvSpPr>
      </xdr:nvSpPr>
      <xdr:spPr bwMode="auto">
        <a:xfrm>
          <a:off x="6896101" y="123825"/>
          <a:ext cx="1733549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14CNDAKMIL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" name="TextBox 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3" name="TextBox 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4" name="TextBox 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" name="TextBox 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6" name="TextBox 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7" name="TextBox 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8" name="TextBox 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9" name="TextBox 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0" name="TextBox 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1" name="TextBox 1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2" name="TextBox 1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3" name="TextBox 1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4" name="TextBox 1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5" name="TextBox 1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6" name="TextBox 1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7" name="TextBox 1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8" name="TextBox 1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19" name="TextBox 1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0" name="TextBox 1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1" name="TextBox 2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2" name="TextBox 2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3" name="TextBox 2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4" name="TextBox 2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25" name="TextBox 2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26" name="TextBox 2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27" name="TextBox 2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28" name="TextBox 2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29" name="TextBox 2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0" name="TextBox 2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1" name="TextBox 3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2" name="TextBox 3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3" name="TextBox 3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4" name="TextBox 3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5" name="TextBox 3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6" name="TextBox 3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7" name="TextBox 3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8" name="TextBox 3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39" name="TextBox 3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0" name="TextBox 3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1" name="TextBox 4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2" name="TextBox 4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3" name="TextBox 4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4" name="TextBox 4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5" name="TextBox 4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6" name="TextBox 4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7" name="TextBox 4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8" name="TextBox 4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49" name="TextBox 4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0" name="TextBox 49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1" name="TextBox 50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2" name="TextBox 51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3" name="TextBox 52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4" name="TextBox 53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5" name="TextBox 54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6" name="TextBox 55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7" name="TextBox 56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8" name="TextBox 57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59" name="TextBox 58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0" name="TextBox 59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1" name="TextBox 60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2" name="TextBox 61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3" name="TextBox 62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4" name="TextBox 63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5" name="TextBox 64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6" name="TextBox 65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7" name="TextBox 66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8" name="TextBox 67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69" name="TextBox 68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0" name="TextBox 69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1" name="TextBox 70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2" name="TextBox 71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3" name="TextBox 72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4" name="TextBox 73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5" name="TextBox 74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6" name="TextBox 75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7" name="TextBox 76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8" name="TextBox 77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79" name="TextBox 78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0" name="TextBox 79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1" name="TextBox 80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2" name="TextBox 81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3" name="TextBox 82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4" name="TextBox 83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5" name="TextBox 84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6" name="TextBox 85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7" name="TextBox 86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8" name="TextBox 87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89" name="TextBox 88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0" name="TextBox 89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1" name="TextBox 90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2" name="TextBox 91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3" name="TextBox 92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4" name="TextBox 93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5877"/>
    <xdr:sp macro="" textlink="">
      <xdr:nvSpPr>
        <xdr:cNvPr id="95" name="TextBox 94"/>
        <xdr:cNvSpPr txBox="1"/>
      </xdr:nvSpPr>
      <xdr:spPr>
        <a:xfrm>
          <a:off x="2662237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96" name="TextBox 9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97" name="TextBox 9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98" name="TextBox 9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99" name="TextBox 9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0" name="TextBox 9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1" name="TextBox 10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2" name="TextBox 10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3" name="TextBox 10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4" name="TextBox 10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5" name="TextBox 10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6" name="TextBox 10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7" name="TextBox 10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8" name="TextBox 10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09" name="TextBox 10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0" name="TextBox 10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1" name="TextBox 11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2" name="TextBox 11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3" name="TextBox 11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4" name="TextBox 11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5" name="TextBox 11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6" name="TextBox 11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7" name="TextBox 11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8" name="TextBox 11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19" name="TextBox 11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0" name="TextBox 119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1" name="TextBox 120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2" name="TextBox 121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3" name="TextBox 122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4" name="TextBox 123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5" name="TextBox 124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6" name="TextBox 125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7" name="TextBox 126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8" name="TextBox 127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29" name="TextBox 128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0" name="TextBox 129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1" name="TextBox 130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2" name="TextBox 131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3" name="TextBox 132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4" name="TextBox 133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5" name="TextBox 134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6" name="TextBox 135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7" name="TextBox 136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8" name="TextBox 137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39" name="TextBox 138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40" name="TextBox 139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41" name="TextBox 140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42" name="TextBox 141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214312</xdr:colOff>
      <xdr:row>22</xdr:row>
      <xdr:rowOff>0</xdr:rowOff>
    </xdr:from>
    <xdr:ext cx="184731" cy="293461"/>
    <xdr:sp macro="" textlink="">
      <xdr:nvSpPr>
        <xdr:cNvPr id="143" name="TextBox 142"/>
        <xdr:cNvSpPr txBox="1"/>
      </xdr:nvSpPr>
      <xdr:spPr>
        <a:xfrm>
          <a:off x="57483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4" name="TextBox 14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5" name="TextBox 14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6" name="TextBox 14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7" name="TextBox 14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8" name="TextBox 14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49" name="TextBox 14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0" name="TextBox 14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1" name="TextBox 15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2" name="TextBox 15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3" name="TextBox 15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4" name="TextBox 15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5" name="TextBox 15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6" name="TextBox 15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7" name="TextBox 15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8" name="TextBox 157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59" name="TextBox 158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0" name="TextBox 159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1" name="TextBox 160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2" name="TextBox 161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3" name="TextBox 162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4" name="TextBox 163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5" name="TextBox 164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6" name="TextBox 165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93461"/>
    <xdr:sp macro="" textlink="">
      <xdr:nvSpPr>
        <xdr:cNvPr id="167" name="TextBox 166"/>
        <xdr:cNvSpPr txBox="1"/>
      </xdr:nvSpPr>
      <xdr:spPr>
        <a:xfrm>
          <a:off x="410051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68" name="TextBox 167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69" name="TextBox 168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0" name="TextBox 169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1" name="TextBox 170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2" name="TextBox 171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3" name="TextBox 172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4" name="TextBox 173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5" name="TextBox 174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6" name="TextBox 175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7" name="TextBox 176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8" name="TextBox 177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79" name="TextBox 178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0" name="TextBox 179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1" name="TextBox 180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2" name="TextBox 181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3" name="TextBox 182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4" name="TextBox 183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5" name="TextBox 184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6" name="TextBox 185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7" name="TextBox 186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8" name="TextBox 187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89" name="TextBox 188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214312</xdr:colOff>
      <xdr:row>22</xdr:row>
      <xdr:rowOff>0</xdr:rowOff>
    </xdr:from>
    <xdr:ext cx="184731" cy="293461"/>
    <xdr:sp macro="" textlink="">
      <xdr:nvSpPr>
        <xdr:cNvPr id="190" name="TextBox 189"/>
        <xdr:cNvSpPr txBox="1"/>
      </xdr:nvSpPr>
      <xdr:spPr>
        <a:xfrm>
          <a:off x="78914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1" name="TextBox 19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2" name="TextBox 19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3" name="TextBox 19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4" name="TextBox 19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5" name="TextBox 19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6" name="TextBox 19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7" name="TextBox 19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8" name="TextBox 19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199" name="TextBox 19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0" name="TextBox 19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1" name="TextBox 20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2" name="TextBox 20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3" name="TextBox 20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4" name="TextBox 20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5" name="TextBox 20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6" name="TextBox 20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7" name="TextBox 20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8" name="TextBox 20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09" name="TextBox 20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0" name="TextBox 20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1" name="TextBox 21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2" name="TextBox 21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3" name="TextBox 21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4" name="TextBox 21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5" name="TextBox 21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6" name="TextBox 21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7" name="TextBox 21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8" name="TextBox 21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19" name="TextBox 21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0" name="TextBox 21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1" name="TextBox 22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2" name="TextBox 22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3" name="TextBox 22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4" name="TextBox 22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5" name="TextBox 22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6" name="TextBox 22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7" name="TextBox 22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8" name="TextBox 22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29" name="TextBox 22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0" name="TextBox 22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1" name="TextBox 23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2" name="TextBox 23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3" name="TextBox 23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4" name="TextBox 23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5" name="TextBox 23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6" name="TextBox 23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7" name="TextBox 23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38" name="TextBox 23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39" name="TextBox 23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0" name="TextBox 23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1" name="TextBox 240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2" name="TextBox 241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3" name="TextBox 242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4" name="TextBox 243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5" name="TextBox 244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6" name="TextBox 245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7" name="TextBox 246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8" name="TextBox 247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49" name="TextBox 24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0" name="TextBox 24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1" name="TextBox 250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2" name="TextBox 251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3" name="TextBox 252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4" name="TextBox 253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5" name="TextBox 254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6" name="TextBox 255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7" name="TextBox 256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8" name="TextBox 257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59" name="TextBox 25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60" name="TextBox 25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61" name="TextBox 260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62" name="TextBox 261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3" name="TextBox 26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4" name="TextBox 26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5" name="TextBox 26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6" name="TextBox 26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7" name="TextBox 26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8" name="TextBox 26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69" name="TextBox 26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0" name="TextBox 26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1" name="TextBox 27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2" name="TextBox 27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3" name="TextBox 27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4" name="TextBox 27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5" name="TextBox 27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6" name="TextBox 27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7" name="TextBox 27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8" name="TextBox 27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79" name="TextBox 27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0" name="TextBox 27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1" name="TextBox 28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2" name="TextBox 28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3" name="TextBox 28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4" name="TextBox 28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5" name="TextBox 28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286" name="TextBox 28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87" name="TextBox 286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88" name="TextBox 287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89" name="TextBox 28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0" name="TextBox 28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1" name="TextBox 290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2" name="TextBox 291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3" name="TextBox 292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4" name="TextBox 293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5" name="TextBox 294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6" name="TextBox 295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7" name="TextBox 296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8" name="TextBox 297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299" name="TextBox 29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0" name="TextBox 29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1" name="TextBox 300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2" name="TextBox 301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3" name="TextBox 302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4" name="TextBox 303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5" name="TextBox 304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6" name="TextBox 305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7" name="TextBox 306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8" name="TextBox 307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09" name="TextBox 308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214312</xdr:colOff>
      <xdr:row>22</xdr:row>
      <xdr:rowOff>0</xdr:rowOff>
    </xdr:from>
    <xdr:ext cx="184731" cy="293461"/>
    <xdr:sp macro="" textlink="">
      <xdr:nvSpPr>
        <xdr:cNvPr id="310" name="TextBox 309"/>
        <xdr:cNvSpPr txBox="1"/>
      </xdr:nvSpPr>
      <xdr:spPr>
        <a:xfrm>
          <a:off x="13330237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1" name="TextBox 31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2" name="TextBox 31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3" name="TextBox 31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4" name="TextBox 31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5" name="TextBox 31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6" name="TextBox 31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7" name="TextBox 31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8" name="TextBox 31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19" name="TextBox 31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0" name="TextBox 31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1" name="TextBox 32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2" name="TextBox 32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3" name="TextBox 32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4" name="TextBox 32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5" name="TextBox 324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6" name="TextBox 325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7" name="TextBox 326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8" name="TextBox 327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29" name="TextBox 328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30" name="TextBox 329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31" name="TextBox 330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32" name="TextBox 331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33" name="TextBox 332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214312</xdr:colOff>
      <xdr:row>22</xdr:row>
      <xdr:rowOff>0</xdr:rowOff>
    </xdr:from>
    <xdr:ext cx="184731" cy="293461"/>
    <xdr:sp macro="" textlink="">
      <xdr:nvSpPr>
        <xdr:cNvPr id="334" name="TextBox 333"/>
        <xdr:cNvSpPr txBox="1"/>
      </xdr:nvSpPr>
      <xdr:spPr>
        <a:xfrm>
          <a:off x="10863262" y="9525000"/>
          <a:ext cx="184731" cy="293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35" name="TextBox 334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36" name="TextBox 335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37" name="TextBox 336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38" name="TextBox 337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39" name="TextBox 338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0" name="TextBox 339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1" name="TextBox 340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2" name="TextBox 341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3" name="TextBox 342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4" name="TextBox 343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5" name="TextBox 344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6" name="TextBox 345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7" name="TextBox 346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8" name="TextBox 347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49" name="TextBox 348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0" name="TextBox 349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1" name="TextBox 350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2" name="TextBox 351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3" name="TextBox 352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4" name="TextBox 353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5" name="TextBox 354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6" name="TextBox 355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7" name="TextBox 356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72</xdr:row>
      <xdr:rowOff>0</xdr:rowOff>
    </xdr:from>
    <xdr:ext cx="184731" cy="295877"/>
    <xdr:sp macro="" textlink="">
      <xdr:nvSpPr>
        <xdr:cNvPr id="358" name="TextBox 357"/>
        <xdr:cNvSpPr txBox="1"/>
      </xdr:nvSpPr>
      <xdr:spPr>
        <a:xfrm>
          <a:off x="4100512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59" name="TextBox 358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0" name="TextBox 359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1" name="TextBox 360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2" name="TextBox 361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3" name="TextBox 362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4" name="TextBox 363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5" name="TextBox 364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6" name="TextBox 365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7" name="TextBox 366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8" name="TextBox 367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69" name="TextBox 368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0" name="TextBox 369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1" name="TextBox 370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2" name="TextBox 371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3" name="TextBox 372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4" name="TextBox 373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5" name="TextBox 374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6" name="TextBox 375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7" name="TextBox 376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8" name="TextBox 377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79" name="TextBox 378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0" name="TextBox 379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1" name="TextBox 380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2" name="TextBox 381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3" name="TextBox 382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4" name="TextBox 383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5" name="TextBox 384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6" name="TextBox 385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7" name="TextBox 386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8" name="TextBox 387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89" name="TextBox 388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0" name="TextBox 389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1" name="TextBox 390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2" name="TextBox 391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3" name="TextBox 392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4" name="TextBox 393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5" name="TextBox 394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6" name="TextBox 395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7" name="TextBox 396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8" name="TextBox 397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399" name="TextBox 398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0" name="TextBox 399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1" name="TextBox 400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2" name="TextBox 401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3" name="TextBox 402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4" name="TextBox 403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5" name="TextBox 404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72</xdr:row>
      <xdr:rowOff>0</xdr:rowOff>
    </xdr:from>
    <xdr:ext cx="184731" cy="295877"/>
    <xdr:sp macro="" textlink="">
      <xdr:nvSpPr>
        <xdr:cNvPr id="406" name="TextBox 405"/>
        <xdr:cNvSpPr txBox="1"/>
      </xdr:nvSpPr>
      <xdr:spPr>
        <a:xfrm>
          <a:off x="2662237" y="168973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07" name="TextBox 406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08" name="TextBox 407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09" name="TextBox 408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0" name="TextBox 409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1" name="TextBox 410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2" name="TextBox 411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3" name="TextBox 412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4" name="TextBox 413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5" name="TextBox 414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6" name="TextBox 415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7" name="TextBox 416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8" name="TextBox 417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19" name="TextBox 418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0" name="TextBox 419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1" name="TextBox 420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2" name="TextBox 421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3" name="TextBox 422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4" name="TextBox 423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5" name="TextBox 424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6" name="TextBox 425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7" name="TextBox 426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8" name="TextBox 427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29" name="TextBox 428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89912"/>
    <xdr:sp macro="" textlink="">
      <xdr:nvSpPr>
        <xdr:cNvPr id="430" name="TextBox 429"/>
        <xdr:cNvSpPr txBox="1"/>
      </xdr:nvSpPr>
      <xdr:spPr>
        <a:xfrm>
          <a:off x="4100512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1" name="TextBox 430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2" name="TextBox 431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3" name="TextBox 432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4" name="TextBox 433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5" name="TextBox 434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6" name="TextBox 435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7" name="TextBox 436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8" name="TextBox 437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39" name="TextBox 438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0" name="TextBox 439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1" name="TextBox 440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2" name="TextBox 441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3" name="TextBox 442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4" name="TextBox 443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5" name="TextBox 444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6" name="TextBox 445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7" name="TextBox 446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8" name="TextBox 447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49" name="TextBox 448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0" name="TextBox 449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1" name="TextBox 450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2" name="TextBox 451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3" name="TextBox 452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4" name="TextBox 453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5" name="TextBox 454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6" name="TextBox 455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7" name="TextBox 456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8" name="TextBox 457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59" name="TextBox 458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0" name="TextBox 459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1" name="TextBox 460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2" name="TextBox 461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3" name="TextBox 462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4" name="TextBox 463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5" name="TextBox 464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6" name="TextBox 465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7" name="TextBox 466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8" name="TextBox 467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69" name="TextBox 468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0" name="TextBox 469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1" name="TextBox 470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2" name="TextBox 471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3" name="TextBox 472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4" name="TextBox 473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5" name="TextBox 474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6" name="TextBox 475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7" name="TextBox 476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89912"/>
    <xdr:sp macro="" textlink="">
      <xdr:nvSpPr>
        <xdr:cNvPr id="478" name="TextBox 477"/>
        <xdr:cNvSpPr txBox="1"/>
      </xdr:nvSpPr>
      <xdr:spPr>
        <a:xfrm>
          <a:off x="2662237" y="14116050"/>
          <a:ext cx="184731" cy="289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79" name="TextBox 478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0" name="TextBox 479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1" name="TextBox 480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2" name="TextBox 481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3" name="TextBox 482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4" name="TextBox 483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5" name="TextBox 484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6" name="TextBox 485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7" name="TextBox 486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8" name="TextBox 487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89" name="TextBox 488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0" name="TextBox 489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1" name="TextBox 490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2" name="TextBox 491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3" name="TextBox 492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4" name="TextBox 493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5" name="TextBox 494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6" name="TextBox 495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7" name="TextBox 496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8" name="TextBox 497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499" name="TextBox 498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500" name="TextBox 499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501" name="TextBox 500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37</xdr:row>
      <xdr:rowOff>0</xdr:rowOff>
    </xdr:from>
    <xdr:ext cx="184731" cy="299575"/>
    <xdr:sp macro="" textlink="">
      <xdr:nvSpPr>
        <xdr:cNvPr id="502" name="TextBox 501"/>
        <xdr:cNvSpPr txBox="1"/>
      </xdr:nvSpPr>
      <xdr:spPr>
        <a:xfrm>
          <a:off x="4919662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3" name="TextBox 502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4" name="TextBox 503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5" name="TextBox 504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6" name="TextBox 505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7" name="TextBox 506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8" name="TextBox 507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09" name="TextBox 508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0" name="TextBox 509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1" name="TextBox 510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2" name="TextBox 511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3" name="TextBox 512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4" name="TextBox 513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5" name="TextBox 514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6" name="TextBox 515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7" name="TextBox 516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8" name="TextBox 517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19" name="TextBox 518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0" name="TextBox 519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1" name="TextBox 520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2" name="TextBox 521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3" name="TextBox 522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4" name="TextBox 523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5" name="TextBox 524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6" name="TextBox 525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7" name="TextBox 526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8" name="TextBox 527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29" name="TextBox 528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0" name="TextBox 529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1" name="TextBox 530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2" name="TextBox 531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3" name="TextBox 532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4" name="TextBox 533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5" name="TextBox 534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6" name="TextBox 535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7" name="TextBox 536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8" name="TextBox 537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39" name="TextBox 538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0" name="TextBox 539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1" name="TextBox 540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2" name="TextBox 541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3" name="TextBox 542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4" name="TextBox 543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5" name="TextBox 544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6" name="TextBox 545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7" name="TextBox 546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8" name="TextBox 547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99575"/>
    <xdr:sp macro="" textlink="">
      <xdr:nvSpPr>
        <xdr:cNvPr id="549" name="TextBox 548"/>
        <xdr:cNvSpPr txBox="1"/>
      </xdr:nvSpPr>
      <xdr:spPr>
        <a:xfrm>
          <a:off x="2662237" y="14116050"/>
          <a:ext cx="184731" cy="299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0" name="TextBox 54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1" name="TextBox 55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2" name="TextBox 55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3" name="TextBox 55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4" name="TextBox 55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5" name="TextBox 55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6" name="TextBox 55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7" name="TextBox 55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8" name="TextBox 55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59" name="TextBox 55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0" name="TextBox 55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1" name="TextBox 56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2" name="TextBox 56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3" name="TextBox 56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4" name="TextBox 56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5" name="TextBox 56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6" name="TextBox 56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7" name="TextBox 56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8" name="TextBox 56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69" name="TextBox 56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0" name="TextBox 56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1" name="TextBox 57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2" name="TextBox 57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3" name="TextBox 57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4" name="TextBox 57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5" name="TextBox 57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6" name="TextBox 57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7" name="TextBox 57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8" name="TextBox 57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79" name="TextBox 57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0" name="TextBox 57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1" name="TextBox 58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2" name="TextBox 58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3" name="TextBox 58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4" name="TextBox 58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5" name="TextBox 58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6" name="TextBox 58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7" name="TextBox 58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8" name="TextBox 587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89" name="TextBox 588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0" name="TextBox 589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1" name="TextBox 590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2" name="TextBox 591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3" name="TextBox 592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4" name="TextBox 593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5" name="TextBox 594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6" name="TextBox 595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95877"/>
    <xdr:sp macro="" textlink="">
      <xdr:nvSpPr>
        <xdr:cNvPr id="597" name="TextBox 596"/>
        <xdr:cNvSpPr txBox="1"/>
      </xdr:nvSpPr>
      <xdr:spPr>
        <a:xfrm>
          <a:off x="4100512" y="141160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598" name="TextBox 597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599" name="TextBox 598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0" name="TextBox 599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1" name="TextBox 600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2" name="TextBox 601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3" name="TextBox 602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4" name="TextBox 603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5" name="TextBox 604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6" name="TextBox 605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7" name="TextBox 606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8" name="TextBox 607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09" name="TextBox 608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0" name="TextBox 609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1" name="TextBox 610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2" name="TextBox 611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3" name="TextBox 612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4" name="TextBox 613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5" name="TextBox 614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6" name="TextBox 615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7" name="TextBox 616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8" name="TextBox 617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19" name="TextBox 618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53</xdr:row>
      <xdr:rowOff>228039</xdr:rowOff>
    </xdr:from>
    <xdr:ext cx="184731" cy="169847"/>
    <xdr:sp macro="" textlink="">
      <xdr:nvSpPr>
        <xdr:cNvPr id="620" name="TextBox 619"/>
        <xdr:cNvSpPr txBox="1"/>
      </xdr:nvSpPr>
      <xdr:spPr>
        <a:xfrm>
          <a:off x="6425172" y="11277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56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2566987" y="11677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3433762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69" name="TextBox 668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2566987" y="11877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857251</xdr:colOff>
      <xdr:row>0</xdr:row>
      <xdr:rowOff>171450</xdr:rowOff>
    </xdr:from>
    <xdr:to>
      <xdr:col>8</xdr:col>
      <xdr:colOff>733426</xdr:colOff>
      <xdr:row>0</xdr:row>
      <xdr:rowOff>438150</xdr:rowOff>
    </xdr:to>
    <xdr:sp macro="" textlink="">
      <xdr:nvSpPr>
        <xdr:cNvPr id="717" name="Rectangle 716"/>
        <xdr:cNvSpPr>
          <a:spLocks noChangeArrowheads="1"/>
        </xdr:cNvSpPr>
      </xdr:nvSpPr>
      <xdr:spPr bwMode="auto">
        <a:xfrm>
          <a:off x="6477001" y="171450"/>
          <a:ext cx="167640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14TTTM.BMT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" name="TextBox 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3" name="TextBox 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" name="TextBox 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" name="TextBox 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6" name="TextBox 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7" name="TextBox 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8" name="TextBox 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9" name="TextBox 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0" name="TextBox 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1" name="TextBox 1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2" name="TextBox 1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3" name="TextBox 1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4" name="TextBox 1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5" name="TextBox 1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6" name="TextBox 1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7" name="TextBox 1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8" name="TextBox 1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19" name="TextBox 1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0" name="TextBox 1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1" name="TextBox 2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2" name="TextBox 2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3" name="TextBox 2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4" name="TextBox 2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25" name="TextBox 2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26" name="TextBox 2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27" name="TextBox 2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28" name="TextBox 2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29" name="TextBox 2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0" name="TextBox 2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1" name="TextBox 3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2" name="TextBox 3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3" name="TextBox 3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4" name="TextBox 3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5" name="TextBox 3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6" name="TextBox 3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7" name="TextBox 3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8" name="TextBox 3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39" name="TextBox 3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0" name="TextBox 3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1" name="TextBox 4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2" name="TextBox 4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3" name="TextBox 4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4" name="TextBox 4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5" name="TextBox 4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6" name="TextBox 4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7" name="TextBox 4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8" name="TextBox 4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49" name="TextBox 4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0" name="TextBox 4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1" name="TextBox 5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2" name="TextBox 5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3" name="TextBox 5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4" name="TextBox 5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5" name="TextBox 5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6" name="TextBox 5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7" name="TextBox 5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8" name="TextBox 5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59" name="TextBox 5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0" name="TextBox 5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1" name="TextBox 6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2" name="TextBox 6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3" name="TextBox 6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4" name="TextBox 6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5" name="TextBox 6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6" name="TextBox 6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7" name="TextBox 6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8" name="TextBox 6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69" name="TextBox 6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0" name="TextBox 6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1" name="TextBox 7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2" name="TextBox 7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3" name="TextBox 7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4" name="TextBox 7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5" name="TextBox 7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6" name="TextBox 7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7" name="TextBox 7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8" name="TextBox 7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79" name="TextBox 7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0" name="TextBox 7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1" name="TextBox 8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2" name="TextBox 8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3" name="TextBox 8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4" name="TextBox 8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5" name="TextBox 8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6" name="TextBox 8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7" name="TextBox 8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8" name="TextBox 8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89" name="TextBox 8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0" name="TextBox 8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1" name="TextBox 9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2" name="TextBox 9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3" name="TextBox 9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4" name="TextBox 9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95" name="TextBox 9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96" name="TextBox 9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97" name="TextBox 9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98" name="TextBox 9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99" name="TextBox 9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0" name="TextBox 9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1" name="TextBox 10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2" name="TextBox 10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3" name="TextBox 10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4" name="TextBox 10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5" name="TextBox 10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6" name="TextBox 10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7" name="TextBox 10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8" name="TextBox 10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09" name="TextBox 10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0" name="TextBox 10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1" name="TextBox 11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2" name="TextBox 11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3" name="TextBox 11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4" name="TextBox 11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5" name="TextBox 11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6" name="TextBox 11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7" name="TextBox 11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8" name="TextBox 11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19" name="TextBox 11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0" name="TextBox 119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1" name="TextBox 120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2" name="TextBox 121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3" name="TextBox 122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4" name="TextBox 123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5" name="TextBox 124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6" name="TextBox 125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7" name="TextBox 126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8" name="TextBox 127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29" name="TextBox 128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0" name="TextBox 129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1" name="TextBox 130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2" name="TextBox 131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3" name="TextBox 132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4" name="TextBox 133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5" name="TextBox 134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6" name="TextBox 135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7" name="TextBox 136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8" name="TextBox 137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39" name="TextBox 138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40" name="TextBox 139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41" name="TextBox 140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42" name="TextBox 141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25</xdr:row>
      <xdr:rowOff>0</xdr:rowOff>
    </xdr:from>
    <xdr:ext cx="184731" cy="295877"/>
    <xdr:sp macro="" textlink="">
      <xdr:nvSpPr>
        <xdr:cNvPr id="143" name="TextBox 142"/>
        <xdr:cNvSpPr txBox="1"/>
      </xdr:nvSpPr>
      <xdr:spPr>
        <a:xfrm>
          <a:off x="574833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4" name="TextBox 14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5" name="TextBox 14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6" name="TextBox 14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7" name="TextBox 14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8" name="TextBox 14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49" name="TextBox 14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0" name="TextBox 14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1" name="TextBox 15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2" name="TextBox 15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3" name="TextBox 15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4" name="TextBox 15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5" name="TextBox 15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6" name="TextBox 15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7" name="TextBox 15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8" name="TextBox 157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59" name="TextBox 158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0" name="TextBox 159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1" name="TextBox 160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2" name="TextBox 161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3" name="TextBox 162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4" name="TextBox 163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5" name="TextBox 164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6" name="TextBox 165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95877"/>
    <xdr:sp macro="" textlink="">
      <xdr:nvSpPr>
        <xdr:cNvPr id="167" name="TextBox 166"/>
        <xdr:cNvSpPr txBox="1"/>
      </xdr:nvSpPr>
      <xdr:spPr>
        <a:xfrm>
          <a:off x="41005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68" name="TextBox 167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69" name="TextBox 168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0" name="TextBox 169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1" name="TextBox 170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2" name="TextBox 171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3" name="TextBox 172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4" name="TextBox 173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5" name="TextBox 174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6" name="TextBox 175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7" name="TextBox 176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8" name="TextBox 177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79" name="TextBox 178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0" name="TextBox 179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1" name="TextBox 180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2" name="TextBox 181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3" name="TextBox 182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4" name="TextBox 183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5" name="TextBox 184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6" name="TextBox 185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7" name="TextBox 186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8" name="TextBox 187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89" name="TextBox 188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25</xdr:row>
      <xdr:rowOff>0</xdr:rowOff>
    </xdr:from>
    <xdr:ext cx="184731" cy="295877"/>
    <xdr:sp macro="" textlink="">
      <xdr:nvSpPr>
        <xdr:cNvPr id="190" name="TextBox 189"/>
        <xdr:cNvSpPr txBox="1"/>
      </xdr:nvSpPr>
      <xdr:spPr>
        <a:xfrm>
          <a:off x="743426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1" name="TextBox 19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2" name="TextBox 19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3" name="TextBox 19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4" name="TextBox 19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5" name="TextBox 19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6" name="TextBox 19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7" name="TextBox 19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8" name="TextBox 19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199" name="TextBox 19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0" name="TextBox 19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1" name="TextBox 20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2" name="TextBox 20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3" name="TextBox 20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4" name="TextBox 20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5" name="TextBox 20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6" name="TextBox 20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7" name="TextBox 20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8" name="TextBox 20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09" name="TextBox 20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0" name="TextBox 20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1" name="TextBox 21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2" name="TextBox 21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3" name="TextBox 21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4" name="TextBox 21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5" name="TextBox 21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6" name="TextBox 21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7" name="TextBox 21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8" name="TextBox 21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19" name="TextBox 21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0" name="TextBox 21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1" name="TextBox 22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2" name="TextBox 22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3" name="TextBox 22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4" name="TextBox 22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5" name="TextBox 22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6" name="TextBox 22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7" name="TextBox 22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8" name="TextBox 22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29" name="TextBox 22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0" name="TextBox 22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1" name="TextBox 23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2" name="TextBox 23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3" name="TextBox 23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4" name="TextBox 23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5" name="TextBox 23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6" name="TextBox 23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7" name="TextBox 23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38" name="TextBox 23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39" name="TextBox 23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0" name="TextBox 23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1" name="TextBox 240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2" name="TextBox 241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3" name="TextBox 242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4" name="TextBox 243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5" name="TextBox 244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6" name="TextBox 245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7" name="TextBox 246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8" name="TextBox 247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49" name="TextBox 24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0" name="TextBox 24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1" name="TextBox 250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2" name="TextBox 251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3" name="TextBox 252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4" name="TextBox 253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5" name="TextBox 254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6" name="TextBox 255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7" name="TextBox 256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8" name="TextBox 257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59" name="TextBox 25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60" name="TextBox 25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61" name="TextBox 260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62" name="TextBox 261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3" name="TextBox 26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4" name="TextBox 26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5" name="TextBox 26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6" name="TextBox 26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7" name="TextBox 26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8" name="TextBox 26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69" name="TextBox 26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0" name="TextBox 26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1" name="TextBox 27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2" name="TextBox 27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3" name="TextBox 27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4" name="TextBox 27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5" name="TextBox 27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6" name="TextBox 27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7" name="TextBox 27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8" name="TextBox 27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79" name="TextBox 27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0" name="TextBox 27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1" name="TextBox 28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2" name="TextBox 28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3" name="TextBox 28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4" name="TextBox 28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5" name="TextBox 28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286" name="TextBox 28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87" name="TextBox 286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88" name="TextBox 287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89" name="TextBox 28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0" name="TextBox 28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1" name="TextBox 290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2" name="TextBox 291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3" name="TextBox 292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4" name="TextBox 293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5" name="TextBox 294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6" name="TextBox 295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7" name="TextBox 296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8" name="TextBox 297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299" name="TextBox 29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0" name="TextBox 29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1" name="TextBox 300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2" name="TextBox 301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3" name="TextBox 302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4" name="TextBox 303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5" name="TextBox 304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6" name="TextBox 305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7" name="TextBox 306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8" name="TextBox 307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09" name="TextBox 308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25</xdr:row>
      <xdr:rowOff>0</xdr:rowOff>
    </xdr:from>
    <xdr:ext cx="184731" cy="295877"/>
    <xdr:sp macro="" textlink="">
      <xdr:nvSpPr>
        <xdr:cNvPr id="310" name="TextBox 309"/>
        <xdr:cNvSpPr txBox="1"/>
      </xdr:nvSpPr>
      <xdr:spPr>
        <a:xfrm>
          <a:off x="10844212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1" name="TextBox 31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2" name="TextBox 31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3" name="TextBox 31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4" name="TextBox 31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5" name="TextBox 31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6" name="TextBox 31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7" name="TextBox 31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8" name="TextBox 31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19" name="TextBox 31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0" name="TextBox 31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1" name="TextBox 32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2" name="TextBox 32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3" name="TextBox 32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4" name="TextBox 32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5" name="TextBox 324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6" name="TextBox 325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7" name="TextBox 326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8" name="TextBox 327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29" name="TextBox 328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30" name="TextBox 329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31" name="TextBox 330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32" name="TextBox 331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33" name="TextBox 332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25</xdr:row>
      <xdr:rowOff>0</xdr:rowOff>
    </xdr:from>
    <xdr:ext cx="184731" cy="295877"/>
    <xdr:sp macro="" textlink="">
      <xdr:nvSpPr>
        <xdr:cNvPr id="334" name="TextBox 333"/>
        <xdr:cNvSpPr txBox="1"/>
      </xdr:nvSpPr>
      <xdr:spPr>
        <a:xfrm>
          <a:off x="9082087" y="409575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35" name="TextBox 334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36" name="TextBox 335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37" name="TextBox 336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38" name="TextBox 337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39" name="TextBox 338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0" name="TextBox 339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1" name="TextBox 340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2" name="TextBox 341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3" name="TextBox 342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4" name="TextBox 343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5" name="TextBox 344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6" name="TextBox 345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7" name="TextBox 346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8" name="TextBox 347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49" name="TextBox 348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0" name="TextBox 349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1" name="TextBox 350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2" name="TextBox 351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3" name="TextBox 352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4" name="TextBox 353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5" name="TextBox 354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6" name="TextBox 355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7" name="TextBox 356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57</xdr:row>
      <xdr:rowOff>0</xdr:rowOff>
    </xdr:from>
    <xdr:ext cx="184731" cy="295877"/>
    <xdr:sp macro="" textlink="">
      <xdr:nvSpPr>
        <xdr:cNvPr id="358" name="TextBox 357"/>
        <xdr:cNvSpPr txBox="1"/>
      </xdr:nvSpPr>
      <xdr:spPr>
        <a:xfrm>
          <a:off x="4100512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59" name="TextBox 358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0" name="TextBox 359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1" name="TextBox 360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2" name="TextBox 361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3" name="TextBox 362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4" name="TextBox 363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5" name="TextBox 364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6" name="TextBox 365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7" name="TextBox 366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8" name="TextBox 367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69" name="TextBox 368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0" name="TextBox 369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1" name="TextBox 370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2" name="TextBox 371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3" name="TextBox 372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4" name="TextBox 373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5" name="TextBox 374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6" name="TextBox 375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7" name="TextBox 376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8" name="TextBox 377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79" name="TextBox 378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0" name="TextBox 379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1" name="TextBox 380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2" name="TextBox 381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3" name="TextBox 382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4" name="TextBox 383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5" name="TextBox 384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6" name="TextBox 385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7" name="TextBox 386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8" name="TextBox 387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89" name="TextBox 388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0" name="TextBox 389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1" name="TextBox 390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2" name="TextBox 391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3" name="TextBox 392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4" name="TextBox 393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5" name="TextBox 394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6" name="TextBox 395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7" name="TextBox 396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8" name="TextBox 397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399" name="TextBox 398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0" name="TextBox 399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1" name="TextBox 400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2" name="TextBox 401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3" name="TextBox 402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4" name="TextBox 403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5" name="TextBox 404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95877"/>
    <xdr:sp macro="" textlink="">
      <xdr:nvSpPr>
        <xdr:cNvPr id="406" name="TextBox 405"/>
        <xdr:cNvSpPr txBox="1"/>
      </xdr:nvSpPr>
      <xdr:spPr>
        <a:xfrm>
          <a:off x="2662237" y="11420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07" name="TextBox 40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08" name="TextBox 40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09" name="TextBox 40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0" name="TextBox 40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1" name="TextBox 41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2" name="TextBox 41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3" name="TextBox 41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4" name="TextBox 41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5" name="TextBox 41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6" name="TextBox 41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7" name="TextBox 41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8" name="TextBox 41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19" name="TextBox 41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0" name="TextBox 41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1" name="TextBox 42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2" name="TextBox 42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3" name="TextBox 42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4" name="TextBox 42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5" name="TextBox 42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6" name="TextBox 42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7" name="TextBox 42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8" name="TextBox 42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29" name="TextBox 42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430" name="TextBox 42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1" name="TextBox 43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2" name="TextBox 43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3" name="TextBox 43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4" name="TextBox 43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5" name="TextBox 43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6" name="TextBox 43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7" name="TextBox 43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8" name="TextBox 43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39" name="TextBox 43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0" name="TextBox 43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1" name="TextBox 44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2" name="TextBox 44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3" name="TextBox 44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4" name="TextBox 44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5" name="TextBox 44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6" name="TextBox 44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7" name="TextBox 44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8" name="TextBox 44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49" name="TextBox 44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0" name="TextBox 44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1" name="TextBox 45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2" name="TextBox 45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3" name="TextBox 45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4" name="TextBox 45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5" name="TextBox 45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6" name="TextBox 45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7" name="TextBox 45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8" name="TextBox 45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59" name="TextBox 45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0" name="TextBox 45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1" name="TextBox 46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2" name="TextBox 46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3" name="TextBox 46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4" name="TextBox 46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5" name="TextBox 46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6" name="TextBox 46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7" name="TextBox 46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8" name="TextBox 46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69" name="TextBox 468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0" name="TextBox 469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1" name="TextBox 470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2" name="TextBox 471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3" name="TextBox 472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4" name="TextBox 473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5" name="TextBox 474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6" name="TextBox 475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7" name="TextBox 476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38</xdr:row>
      <xdr:rowOff>0</xdr:rowOff>
    </xdr:from>
    <xdr:ext cx="184731" cy="295877"/>
    <xdr:sp macro="" textlink="">
      <xdr:nvSpPr>
        <xdr:cNvPr id="478" name="TextBox 477"/>
        <xdr:cNvSpPr txBox="1"/>
      </xdr:nvSpPr>
      <xdr:spPr>
        <a:xfrm>
          <a:off x="2662237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79" name="TextBox 478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0" name="TextBox 479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1" name="TextBox 480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2" name="TextBox 481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3" name="TextBox 482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4" name="TextBox 483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5" name="TextBox 484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6" name="TextBox 485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7" name="TextBox 486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8" name="TextBox 487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89" name="TextBox 488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0" name="TextBox 489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1" name="TextBox 490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2" name="TextBox 491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3" name="TextBox 492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4" name="TextBox 493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5" name="TextBox 494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6" name="TextBox 495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7" name="TextBox 496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8" name="TextBox 497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499" name="TextBox 498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500" name="TextBox 499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501" name="TextBox 500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39</xdr:row>
      <xdr:rowOff>0</xdr:rowOff>
    </xdr:from>
    <xdr:ext cx="184731" cy="294820"/>
    <xdr:sp macro="" textlink="">
      <xdr:nvSpPr>
        <xdr:cNvPr id="502" name="TextBox 501"/>
        <xdr:cNvSpPr txBox="1"/>
      </xdr:nvSpPr>
      <xdr:spPr>
        <a:xfrm>
          <a:off x="4919662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3" name="TextBox 502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4" name="TextBox 503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5" name="TextBox 504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6" name="TextBox 505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7" name="TextBox 506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8" name="TextBox 507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09" name="TextBox 508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0" name="TextBox 509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1" name="TextBox 510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2" name="TextBox 511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3" name="TextBox 512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4" name="TextBox 513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5" name="TextBox 514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6" name="TextBox 515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7" name="TextBox 516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8" name="TextBox 517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19" name="TextBox 518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0" name="TextBox 519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1" name="TextBox 520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2" name="TextBox 521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3" name="TextBox 522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4" name="TextBox 523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5" name="TextBox 524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6" name="TextBox 525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7" name="TextBox 526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8" name="TextBox 527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29" name="TextBox 528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0" name="TextBox 529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1" name="TextBox 530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2" name="TextBox 531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3" name="TextBox 532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4" name="TextBox 533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5" name="TextBox 534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6" name="TextBox 535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7" name="TextBox 536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8" name="TextBox 537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39" name="TextBox 538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0" name="TextBox 539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1" name="TextBox 540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2" name="TextBox 541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3" name="TextBox 542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4" name="TextBox 543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5" name="TextBox 544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6" name="TextBox 545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7" name="TextBox 546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8" name="TextBox 547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94820"/>
    <xdr:sp macro="" textlink="">
      <xdr:nvSpPr>
        <xdr:cNvPr id="549" name="TextBox 548"/>
        <xdr:cNvSpPr txBox="1"/>
      </xdr:nvSpPr>
      <xdr:spPr>
        <a:xfrm>
          <a:off x="2662237" y="7429500"/>
          <a:ext cx="184731" cy="29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0" name="TextBox 54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1" name="TextBox 55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2" name="TextBox 55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3" name="TextBox 55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4" name="TextBox 55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5" name="TextBox 55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6" name="TextBox 55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7" name="TextBox 55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8" name="TextBox 55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59" name="TextBox 55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0" name="TextBox 55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1" name="TextBox 56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2" name="TextBox 56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3" name="TextBox 56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4" name="TextBox 56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5" name="TextBox 56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6" name="TextBox 56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7" name="TextBox 56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8" name="TextBox 56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69" name="TextBox 56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0" name="TextBox 56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1" name="TextBox 57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2" name="TextBox 57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3" name="TextBox 57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4" name="TextBox 57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5" name="TextBox 57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6" name="TextBox 57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7" name="TextBox 57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8" name="TextBox 57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79" name="TextBox 57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0" name="TextBox 57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1" name="TextBox 58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2" name="TextBox 58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3" name="TextBox 58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4" name="TextBox 58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5" name="TextBox 58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6" name="TextBox 58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7" name="TextBox 58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8" name="TextBox 587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89" name="TextBox 588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0" name="TextBox 589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1" name="TextBox 590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2" name="TextBox 591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3" name="TextBox 592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4" name="TextBox 593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5" name="TextBox 594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6" name="TextBox 595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38</xdr:row>
      <xdr:rowOff>0</xdr:rowOff>
    </xdr:from>
    <xdr:ext cx="184731" cy="295877"/>
    <xdr:sp macro="" textlink="">
      <xdr:nvSpPr>
        <xdr:cNvPr id="597" name="TextBox 596"/>
        <xdr:cNvSpPr txBox="1"/>
      </xdr:nvSpPr>
      <xdr:spPr>
        <a:xfrm>
          <a:off x="4100512" y="7229475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598" name="Text Box 3077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599" name="Text Box 3078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0" name="Text Box 3079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1" name="Text Box 3080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2" name="Text Box 3081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3" name="Text Box 3082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4" name="Text Box 3083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5" name="Text Box 3084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6" name="Text Box 3085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7" name="Text Box 3086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8" name="Text Box 3087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09" name="Text Box 3088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0" name="Text Box 3089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1" name="Text Box 3090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2" name="Text Box 3091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3" name="Text Box 3092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4" name="Text Box 3093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5" name="Text Box 3094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6" name="Text Box 3095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7" name="Text Box 3096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8" name="Text Box 3097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19" name="Text Box 3098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20" name="Text Box 3099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119062</xdr:colOff>
      <xdr:row>89</xdr:row>
      <xdr:rowOff>0</xdr:rowOff>
    </xdr:from>
    <xdr:ext cx="184731" cy="296500"/>
    <xdr:sp macro="" textlink="">
      <xdr:nvSpPr>
        <xdr:cNvPr id="621" name="Text Box 3100"/>
        <xdr:cNvSpPr txBox="1"/>
      </xdr:nvSpPr>
      <xdr:spPr>
        <a:xfrm>
          <a:off x="4005262" y="13792200"/>
          <a:ext cx="184731" cy="29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2" name="TextBox 97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3" name="TextBox 98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4" name="TextBox 99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5" name="TextBox 100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6" name="TextBox 101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7" name="TextBox 102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8" name="TextBox 103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29" name="TextBox 104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0" name="TextBox 105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1" name="TextBox 106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2" name="TextBox 107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3" name="TextBox 108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4" name="TextBox 109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5" name="TextBox 110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6" name="TextBox 111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7" name="TextBox 112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8" name="TextBox 113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39" name="TextBox 114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0" name="TextBox 115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1" name="TextBox 116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2" name="TextBox 117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3" name="TextBox 118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4" name="TextBox 119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89</xdr:row>
      <xdr:rowOff>0</xdr:rowOff>
    </xdr:from>
    <xdr:ext cx="184731" cy="292930"/>
    <xdr:sp macro="" textlink="">
      <xdr:nvSpPr>
        <xdr:cNvPr id="645" name="TextBox 120"/>
        <xdr:cNvSpPr txBox="1"/>
      </xdr:nvSpPr>
      <xdr:spPr>
        <a:xfrm>
          <a:off x="4062412" y="13792200"/>
          <a:ext cx="184731" cy="29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46" name="TextBox 336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47" name="TextBox 337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48" name="TextBox 338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49" name="TextBox 339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0" name="TextBox 340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1" name="TextBox 341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2" name="TextBox 342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3" name="TextBox 343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4" name="TextBox 344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5" name="TextBox 345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6" name="TextBox 346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7" name="TextBox 347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8" name="TextBox 348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59" name="TextBox 349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0" name="TextBox 350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1" name="TextBox 351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2" name="TextBox 352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3" name="TextBox 353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4" name="TextBox 354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5" name="TextBox 355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6" name="TextBox 356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7" name="TextBox 357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8" name="TextBox 358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89</xdr:row>
      <xdr:rowOff>0</xdr:rowOff>
    </xdr:from>
    <xdr:ext cx="184731" cy="295877"/>
    <xdr:sp macro="" textlink="">
      <xdr:nvSpPr>
        <xdr:cNvPr id="669" name="TextBox 359"/>
        <xdr:cNvSpPr txBox="1"/>
      </xdr:nvSpPr>
      <xdr:spPr>
        <a:xfrm>
          <a:off x="4100512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0" name="TextBox 360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1" name="TextBox 361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2" name="TextBox 362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3" name="TextBox 363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4" name="TextBox 364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5" name="TextBox 365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6" name="TextBox 366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7" name="TextBox 367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8" name="TextBox 368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79" name="TextBox 369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0" name="TextBox 370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1" name="TextBox 371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2" name="TextBox 372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3" name="TextBox 373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4" name="TextBox 374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5" name="TextBox 375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6" name="TextBox 376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7" name="TextBox 377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8" name="TextBox 378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89" name="TextBox 379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0" name="TextBox 380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1" name="TextBox 381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2" name="TextBox 382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3" name="TextBox 383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4" name="TextBox 384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5" name="TextBox 385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6" name="TextBox 386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7" name="TextBox 387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8" name="TextBox 388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699" name="TextBox 389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0" name="TextBox 390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1" name="TextBox 391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2" name="TextBox 392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3" name="TextBox 393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4" name="TextBox 394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5" name="TextBox 395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6" name="TextBox 396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7" name="TextBox 397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8" name="TextBox 398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09" name="TextBox 399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0" name="TextBox 400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1" name="TextBox 401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2" name="TextBox 402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3" name="TextBox 403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4" name="TextBox 404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5" name="TextBox 405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6" name="TextBox 406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89</xdr:row>
      <xdr:rowOff>0</xdr:rowOff>
    </xdr:from>
    <xdr:ext cx="184731" cy="295877"/>
    <xdr:sp macro="" textlink="">
      <xdr:nvSpPr>
        <xdr:cNvPr id="717" name="TextBox 407"/>
        <xdr:cNvSpPr txBox="1"/>
      </xdr:nvSpPr>
      <xdr:spPr>
        <a:xfrm>
          <a:off x="2662237" y="13792200"/>
          <a:ext cx="184731" cy="29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247650</xdr:colOff>
      <xdr:row>0</xdr:row>
      <xdr:rowOff>123825</xdr:rowOff>
    </xdr:from>
    <xdr:to>
      <xdr:col>12</xdr:col>
      <xdr:colOff>419100</xdr:colOff>
      <xdr:row>0</xdr:row>
      <xdr:rowOff>390525</xdr:rowOff>
    </xdr:to>
    <xdr:sp macro="" textlink="">
      <xdr:nvSpPr>
        <xdr:cNvPr id="718" name="Rectangle 717"/>
        <xdr:cNvSpPr>
          <a:spLocks noChangeArrowheads="1"/>
        </xdr:cNvSpPr>
      </xdr:nvSpPr>
      <xdr:spPr bwMode="auto">
        <a:xfrm>
          <a:off x="7705725" y="123825"/>
          <a:ext cx="154305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14CNTL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30.1\BAO%20CAO%20KINH%20DOANH%202011-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"/>
      <sheetName val="14"/>
      <sheetName val="15"/>
      <sheetName val="16"/>
      <sheetName val="Tháng 3"/>
      <sheetName val="Sheet2"/>
      <sheetName val="1"/>
      <sheetName val="2"/>
      <sheetName val="3"/>
      <sheetName val="4"/>
      <sheetName val="Thang 1"/>
      <sheetName val="5"/>
      <sheetName val="6"/>
      <sheetName val="7"/>
      <sheetName val="Thang 2"/>
      <sheetName val="8"/>
      <sheetName val="9"/>
      <sheetName val="11"/>
      <sheetName val="12"/>
      <sheetName val="Thang 3"/>
      <sheetName val="17"/>
      <sheetName val="Thang 4"/>
      <sheetName val="18"/>
      <sheetName val="19"/>
      <sheetName val="20"/>
      <sheetName val="21"/>
      <sheetName val="Thang 5"/>
      <sheetName val="22"/>
      <sheetName val="23"/>
      <sheetName val="24"/>
      <sheetName val="25"/>
      <sheetName val="26"/>
      <sheetName val="Thang 6"/>
      <sheetName val="27"/>
      <sheetName val="28"/>
      <sheetName val="29"/>
      <sheetName val="30"/>
      <sheetName val="Thang 7"/>
      <sheetName val="31"/>
      <sheetName val="32"/>
      <sheetName val="33"/>
      <sheetName val="34"/>
      <sheetName val="Thang 8"/>
      <sheetName val="35"/>
      <sheetName val="36"/>
      <sheetName val="37"/>
      <sheetName val="Thang 9"/>
      <sheetName val="39"/>
      <sheetName val="40"/>
      <sheetName val="42"/>
      <sheetName val="43"/>
      <sheetName val="Thang 10"/>
      <sheetName val="44"/>
      <sheetName val="45"/>
      <sheetName val="46"/>
      <sheetName val="47"/>
      <sheetName val="48"/>
      <sheetName val="Thang 11"/>
      <sheetName val="49"/>
      <sheetName val="50"/>
      <sheetName val="51"/>
      <sheetName val="52"/>
      <sheetName val="Thang 12"/>
      <sheetName val="Noi dia"/>
      <sheetName val="Loi nhuan"/>
      <sheetName val="Sheet1"/>
      <sheetName val="BAO CAO KINH DOANH 2011-2012"/>
      <sheetName val="BCRR"/>
      <sheetName val="Sheet3"/>
      <sheetName val="TUAN 39"/>
      <sheetName val="TUAN 40"/>
      <sheetName val="TUAN 41"/>
      <sheetName val="TUAN 42"/>
      <sheetName val="TUAN 43"/>
      <sheetName val="TUAN 44"/>
      <sheetName val="TUAN 45"/>
      <sheetName val="TUAN 46"/>
      <sheetName val="BCKD"/>
      <sheetName val="BCKT"/>
    </sheetNames>
    <definedNames>
      <definedName name="BTRAM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6"/>
  <sheetViews>
    <sheetView showFormulas="1" workbookViewId="0">
      <selection activeCell="A7" sqref="A7"/>
    </sheetView>
  </sheetViews>
  <sheetFormatPr defaultColWidth="8" defaultRowHeight="15.75"/>
  <cols>
    <col min="1" max="1" width="14.875" style="1" customWidth="1"/>
    <col min="2" max="2" width="2" style="1" customWidth="1"/>
    <col min="3" max="3" width="20.625" style="1" customWidth="1"/>
    <col min="4" max="4" width="2" style="1" customWidth="1"/>
    <col min="5" max="5" width="24.25" style="1" bestFit="1" customWidth="1"/>
    <col min="6" max="6" width="11.75" style="1" bestFit="1" customWidth="1"/>
    <col min="7" max="16384" width="8" style="1"/>
  </cols>
  <sheetData>
    <row r="1" spans="1:7">
      <c r="A1" s="1" t="s">
        <v>0</v>
      </c>
      <c r="C1" s="1" t="s">
        <v>1</v>
      </c>
      <c r="E1" s="1" t="s">
        <v>2</v>
      </c>
      <c r="F1" s="1" t="b">
        <v>0</v>
      </c>
      <c r="G1" s="1" t="s">
        <v>3</v>
      </c>
    </row>
    <row r="2" spans="1:7">
      <c r="A2" s="1" t="str">
        <f>"Deleted "</f>
        <v xml:space="preserve">Deleted </v>
      </c>
      <c r="C2" s="1" t="str">
        <f>"Deleted "</f>
        <v xml:space="preserve">Deleted </v>
      </c>
      <c r="E2" s="1" t="str">
        <f>"Deleted "</f>
        <v xml:space="preserve">Deleted </v>
      </c>
      <c r="F2" s="1" t="s">
        <v>7</v>
      </c>
      <c r="G2" s="1" t="s">
        <v>6</v>
      </c>
    </row>
    <row r="3" spans="1:7">
      <c r="A3" s="1" t="str">
        <f>"Del"</f>
        <v>Del</v>
      </c>
      <c r="C3" s="1" t="str">
        <f>"Deleted "</f>
        <v xml:space="preserve">Deleted </v>
      </c>
      <c r="E3" s="1" t="str">
        <f>"Deleted By Kaspersky"</f>
        <v>Deleted By Kaspersky</v>
      </c>
      <c r="F3" s="1" t="s">
        <v>4</v>
      </c>
    </row>
    <row r="4" spans="1:7">
      <c r="A4" s="1" t="str">
        <f>"Deleted By K"</f>
        <v>Deleted By K</v>
      </c>
      <c r="C4" s="1" t="str">
        <f>"Delete"</f>
        <v>Delete</v>
      </c>
      <c r="E4" s="1" t="str">
        <f>"Deleted"</f>
        <v>Deleted</v>
      </c>
    </row>
    <row r="5" spans="1:7">
      <c r="A5" s="1" t="str">
        <f>"Deleted "</f>
        <v xml:space="preserve">Deleted </v>
      </c>
      <c r="C5" s="1" t="str">
        <f>"Deleted "</f>
        <v xml:space="preserve">Deleted </v>
      </c>
      <c r="E5" s="1" t="str">
        <f>"Deleted "</f>
        <v xml:space="preserve">Deleted </v>
      </c>
    </row>
    <row r="6" spans="1:7">
      <c r="A6" s="1" t="str">
        <f>"Dele"</f>
        <v>Dele</v>
      </c>
      <c r="E6" s="1" t="str">
        <f>"Deleted "</f>
        <v xml:space="preserve">Deleted </v>
      </c>
    </row>
    <row r="7" spans="1:7">
      <c r="A7" s="1" t="str">
        <f>"Deleted By Kaspersky Lab A"</f>
        <v>Deleted By Kaspersky Lab A</v>
      </c>
    </row>
    <row r="8" spans="1:7">
      <c r="E8" s="1" t="str">
        <f>"Deleted By Kaspersky Lab AV D"</f>
        <v>Deleted By Kaspersky Lab AV D</v>
      </c>
    </row>
    <row r="9" spans="1:7">
      <c r="E9" s="1" t="str">
        <f>"Deleted By"</f>
        <v>Deleted By</v>
      </c>
    </row>
    <row r="10" spans="1:7">
      <c r="E10" s="1" t="str">
        <f>"Deleted By Kaspersky Lab AV D"</f>
        <v>Deleted By Kaspersky Lab AV D</v>
      </c>
    </row>
    <row r="11" spans="1:7">
      <c r="E11" s="1" t="str">
        <f>"Deleted By Kaspersky Lab AV Deleted By"</f>
        <v>Deleted By Kaspersky Lab AV Deleted By</v>
      </c>
    </row>
    <row r="12" spans="1:7">
      <c r="E12" s="1" t="str">
        <f>"Deleted By Kaspersky Lab AV Deleted By K"</f>
        <v>Deleted By Kaspersky Lab AV Deleted By K</v>
      </c>
    </row>
    <row r="13" spans="1:7">
      <c r="E13" s="1" t="str">
        <f>"Deleted"</f>
        <v>Deleted</v>
      </c>
    </row>
    <row r="14" spans="1:7">
      <c r="E14" s="1" t="str">
        <f>""</f>
        <v/>
      </c>
    </row>
    <row r="15" spans="1:7">
      <c r="E15" s="1" t="str">
        <f>""</f>
        <v/>
      </c>
    </row>
    <row r="17" spans="1:6">
      <c r="E17" s="1" t="str">
        <f>"Deleted B"</f>
        <v>Deleted B</v>
      </c>
    </row>
    <row r="18" spans="1:6">
      <c r="E18" s="1" t="str">
        <f>"Deleted By Kaspersky Lab AV Deleted"</f>
        <v>Deleted By Kaspersky Lab AV Deleted</v>
      </c>
    </row>
    <row r="19" spans="1:6">
      <c r="E19" s="1" t="str">
        <f>"Deleted By Kaspersky Lab AV Deleted "</f>
        <v xml:space="preserve">Deleted By Kaspersky Lab AV Deleted </v>
      </c>
    </row>
    <row r="20" spans="1:6">
      <c r="E20" s="1" t="str">
        <f>""</f>
        <v/>
      </c>
    </row>
    <row r="21" spans="1:6">
      <c r="A21" s="1" t="str">
        <f>"D"</f>
        <v>D</v>
      </c>
      <c r="C21" s="1" t="str">
        <f>"D"</f>
        <v>D</v>
      </c>
      <c r="E21" s="1" t="str">
        <f>""</f>
        <v/>
      </c>
    </row>
    <row r="22" spans="1:6">
      <c r="A22" s="1" t="str">
        <f>"D"</f>
        <v>D</v>
      </c>
      <c r="C22" s="1" t="str">
        <f>"D"</f>
        <v>D</v>
      </c>
      <c r="E22" s="1" t="str">
        <f>"D"</f>
        <v>D</v>
      </c>
    </row>
    <row r="26" spans="1:6">
      <c r="F26" s="1" t="s">
        <v>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7.125" defaultRowHeight="15.75"/>
  <cols>
    <col min="1" max="1" width="23.25" customWidth="1"/>
    <col min="2" max="2" width="1" customWidth="1"/>
    <col min="3" max="3" width="25" customWidth="1"/>
  </cols>
  <sheetData>
    <row r="1" spans="1:3">
      <c r="A1" s="2"/>
      <c r="C1" s="2"/>
    </row>
    <row r="2" spans="1:3" ht="16.5" thickBot="1">
      <c r="A2" s="2"/>
    </row>
    <row r="3" spans="1:3" ht="16.5" thickBot="1">
      <c r="A3" s="2"/>
      <c r="C3" s="2"/>
    </row>
    <row r="4" spans="1:3">
      <c r="A4" s="2"/>
      <c r="C4" s="2"/>
    </row>
    <row r="5" spans="1:3">
      <c r="C5" s="2"/>
    </row>
    <row r="6" spans="1:3" ht="16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6.5" thickBot="1">
      <c r="A11" s="2"/>
      <c r="C11" s="2"/>
    </row>
    <row r="12" spans="1:3">
      <c r="C12" s="2"/>
    </row>
    <row r="13" spans="1:3" ht="16.5" thickBot="1">
      <c r="C13" s="2"/>
    </row>
    <row r="14" spans="1:3" ht="16.5" thickBot="1">
      <c r="A14" s="2"/>
      <c r="C14" s="2"/>
    </row>
    <row r="15" spans="1:3">
      <c r="A15" s="2"/>
    </row>
    <row r="16" spans="1:3" ht="16.5" thickBot="1">
      <c r="A16" s="2"/>
    </row>
    <row r="17" spans="1:3" ht="16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6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767"/>
  <sheetViews>
    <sheetView workbookViewId="0">
      <selection activeCell="L4" sqref="L4"/>
    </sheetView>
  </sheetViews>
  <sheetFormatPr defaultColWidth="9" defaultRowHeight="15.75"/>
  <cols>
    <col min="1" max="1" width="21.875" style="260" customWidth="1"/>
    <col min="2" max="2" width="10.25" style="345" customWidth="1"/>
    <col min="3" max="3" width="12.5" style="260" customWidth="1"/>
    <col min="4" max="4" width="10.75" style="260" customWidth="1"/>
    <col min="5" max="5" width="10.875" style="260" customWidth="1"/>
    <col min="6" max="6" width="12.25" style="260" customWidth="1"/>
    <col min="7" max="7" width="9.875" style="260" customWidth="1"/>
    <col min="8" max="8" width="12.875" style="260" customWidth="1"/>
    <col min="9" max="9" width="10" style="338" customWidth="1"/>
    <col min="10" max="10" width="11.625" style="260" customWidth="1"/>
    <col min="11" max="11" width="11.5" style="260" customWidth="1"/>
    <col min="12" max="12" width="9.75" style="260" customWidth="1"/>
    <col min="13" max="13" width="9.25" style="260" customWidth="1"/>
    <col min="14" max="14" width="8.75" style="339" customWidth="1"/>
    <col min="15" max="15" width="7.875" style="260" customWidth="1"/>
    <col min="16" max="16" width="6.75" style="260" hidden="1" customWidth="1"/>
    <col min="17" max="17" width="12.5" style="260" customWidth="1"/>
    <col min="18" max="18" width="9.625" style="260" customWidth="1"/>
    <col min="19" max="19" width="10" style="260" customWidth="1"/>
    <col min="20" max="20" width="14.75" style="260" customWidth="1"/>
    <col min="21" max="16384" width="9" style="260"/>
  </cols>
  <sheetData>
    <row r="1" spans="1:74" ht="36.75" customHeight="1">
      <c r="J1" s="1971"/>
      <c r="K1" s="1971"/>
      <c r="L1" s="1971"/>
    </row>
    <row r="2" spans="1:74">
      <c r="A2" s="1700" t="s">
        <v>19</v>
      </c>
      <c r="B2" s="1700"/>
      <c r="C2" s="1700"/>
      <c r="D2" s="1700"/>
      <c r="H2" s="860" t="s">
        <v>18</v>
      </c>
    </row>
    <row r="3" spans="1:74">
      <c r="A3" s="1658" t="s">
        <v>255</v>
      </c>
      <c r="B3" s="1659"/>
      <c r="C3" s="1659"/>
      <c r="D3" s="1659"/>
      <c r="H3" s="340" t="s">
        <v>14</v>
      </c>
    </row>
    <row r="4" spans="1:74">
      <c r="A4" s="341"/>
      <c r="B4" s="341"/>
      <c r="C4" s="341"/>
      <c r="D4" s="341"/>
      <c r="H4" s="340"/>
    </row>
    <row r="5" spans="1:74" ht="18.75">
      <c r="A5" s="1660" t="s">
        <v>276</v>
      </c>
      <c r="B5" s="1660"/>
      <c r="C5" s="1660"/>
      <c r="D5" s="1660"/>
      <c r="E5" s="1660"/>
      <c r="F5" s="1660"/>
      <c r="G5" s="1660"/>
      <c r="H5" s="1660"/>
      <c r="I5" s="1660"/>
      <c r="J5" s="1660"/>
      <c r="K5" s="1660"/>
      <c r="L5" s="1660"/>
      <c r="M5" s="1660"/>
      <c r="N5" s="342"/>
      <c r="O5" s="342"/>
      <c r="P5" s="342"/>
      <c r="Q5" s="342"/>
      <c r="R5" s="342"/>
      <c r="S5" s="342"/>
    </row>
    <row r="6" spans="1:74">
      <c r="A6" s="246"/>
      <c r="B6" s="860"/>
    </row>
    <row r="7" spans="1:74">
      <c r="A7" s="246" t="s">
        <v>68</v>
      </c>
      <c r="B7" s="860"/>
      <c r="J7" s="343"/>
      <c r="T7" s="344"/>
    </row>
    <row r="8" spans="1:74">
      <c r="J8" s="287"/>
      <c r="K8" s="368"/>
    </row>
    <row r="9" spans="1:74">
      <c r="A9" s="1661" t="s">
        <v>256</v>
      </c>
      <c r="B9" s="1662" t="s">
        <v>112</v>
      </c>
      <c r="C9" s="1663"/>
      <c r="D9" s="1663"/>
      <c r="E9" s="1664"/>
      <c r="F9" s="1662" t="s">
        <v>15</v>
      </c>
      <c r="G9" s="1663"/>
      <c r="H9" s="1663"/>
      <c r="I9" s="1664"/>
      <c r="J9" s="1662" t="s">
        <v>141</v>
      </c>
      <c r="K9" s="1663"/>
      <c r="L9" s="1663"/>
      <c r="M9" s="1664"/>
      <c r="N9" s="290"/>
      <c r="O9" s="290"/>
      <c r="P9" s="1699"/>
      <c r="Q9" s="1699"/>
      <c r="R9" s="290"/>
      <c r="S9" s="290"/>
      <c r="T9" s="337"/>
      <c r="U9" s="1665" t="s">
        <v>64</v>
      </c>
      <c r="V9" s="1666"/>
      <c r="W9" s="1667"/>
    </row>
    <row r="10" spans="1:74" s="246" customFormat="1" ht="47.25">
      <c r="A10" s="1661"/>
      <c r="B10" s="42" t="s">
        <v>65</v>
      </c>
      <c r="C10" s="843" t="s">
        <v>257</v>
      </c>
      <c r="D10" s="42" t="s">
        <v>16</v>
      </c>
      <c r="E10" s="843" t="s">
        <v>59</v>
      </c>
      <c r="F10" s="644" t="s">
        <v>258</v>
      </c>
      <c r="G10" s="843" t="s">
        <v>257</v>
      </c>
      <c r="H10" s="644" t="s">
        <v>16</v>
      </c>
      <c r="I10" s="843" t="s">
        <v>59</v>
      </c>
      <c r="J10" s="644" t="s">
        <v>72</v>
      </c>
      <c r="K10" s="843" t="s">
        <v>257</v>
      </c>
      <c r="L10" s="644" t="s">
        <v>16</v>
      </c>
      <c r="M10" s="843" t="s">
        <v>59</v>
      </c>
      <c r="N10" s="247"/>
      <c r="O10" s="247"/>
      <c r="P10" s="1699"/>
      <c r="Q10" s="1699"/>
      <c r="R10" s="862"/>
      <c r="S10" s="862"/>
      <c r="U10" s="243" t="s">
        <v>65</v>
      </c>
      <c r="V10" s="245" t="s">
        <v>66</v>
      </c>
      <c r="W10" s="245" t="s">
        <v>67</v>
      </c>
    </row>
    <row r="11" spans="1:74" s="246" customFormat="1">
      <c r="A11" s="888" t="s">
        <v>259</v>
      </c>
      <c r="B11" s="327"/>
      <c r="C11" s="889"/>
      <c r="D11" s="890"/>
      <c r="E11" s="889"/>
      <c r="F11" s="327"/>
      <c r="G11" s="891"/>
      <c r="H11" s="327"/>
      <c r="I11" s="889"/>
      <c r="J11" s="327"/>
      <c r="K11" s="891"/>
      <c r="L11" s="892"/>
      <c r="M11" s="889"/>
      <c r="N11" s="248"/>
      <c r="O11" s="249"/>
      <c r="P11" s="250"/>
      <c r="Q11" s="249"/>
      <c r="R11" s="250"/>
      <c r="S11" s="251"/>
      <c r="U11" s="252"/>
      <c r="V11" s="252"/>
      <c r="W11" s="252"/>
    </row>
    <row r="12" spans="1:74">
      <c r="A12" s="893" t="s">
        <v>260</v>
      </c>
      <c r="B12" s="266"/>
      <c r="C12" s="894"/>
      <c r="D12" s="895"/>
      <c r="E12" s="266"/>
      <c r="F12" s="266"/>
      <c r="G12" s="257"/>
      <c r="H12" s="258"/>
      <c r="I12" s="258"/>
      <c r="J12" s="266"/>
      <c r="K12" s="896"/>
      <c r="L12" s="258"/>
      <c r="M12" s="894"/>
      <c r="N12" s="259"/>
      <c r="O12" s="261"/>
      <c r="P12" s="262"/>
      <c r="Q12" s="263"/>
      <c r="R12" s="262"/>
      <c r="S12" s="261"/>
      <c r="U12" s="264"/>
      <c r="V12" s="264"/>
      <c r="W12" s="264"/>
    </row>
    <row r="13" spans="1:74" s="246" customFormat="1">
      <c r="A13" s="277" t="s">
        <v>17</v>
      </c>
      <c r="B13" s="278"/>
      <c r="C13" s="278"/>
      <c r="D13" s="280"/>
      <c r="E13" s="150"/>
      <c r="F13" s="278"/>
      <c r="G13" s="279"/>
      <c r="H13" s="280"/>
      <c r="I13" s="280"/>
      <c r="J13" s="278"/>
      <c r="K13" s="279"/>
      <c r="L13" s="280"/>
      <c r="M13" s="150"/>
      <c r="N13" s="250"/>
      <c r="O13" s="249"/>
      <c r="P13" s="250"/>
      <c r="Q13" s="249"/>
      <c r="R13" s="250"/>
      <c r="S13" s="250"/>
      <c r="U13" s="252"/>
      <c r="V13" s="252"/>
      <c r="W13" s="252"/>
    </row>
    <row r="14" spans="1:74" s="289" customFormat="1">
      <c r="A14" s="897"/>
      <c r="B14" s="281"/>
      <c r="C14" s="282"/>
      <c r="D14" s="283"/>
      <c r="E14" s="282"/>
      <c r="F14" s="283"/>
      <c r="G14" s="282"/>
      <c r="H14" s="284"/>
      <c r="I14" s="285"/>
      <c r="J14" s="286"/>
      <c r="K14" s="287"/>
      <c r="L14" s="287"/>
      <c r="M14" s="284"/>
      <c r="N14" s="285"/>
      <c r="O14" s="284"/>
      <c r="P14" s="285"/>
      <c r="Q14" s="285"/>
      <c r="R14" s="285"/>
      <c r="S14" s="285"/>
      <c r="T14" s="288"/>
    </row>
    <row r="15" spans="1:74" ht="18.75">
      <c r="A15" s="290" t="s">
        <v>69</v>
      </c>
      <c r="B15" s="291"/>
      <c r="C15" s="292"/>
      <c r="D15" s="292"/>
      <c r="E15" s="292"/>
      <c r="F15" s="292"/>
      <c r="G15" s="292"/>
      <c r="I15" s="260"/>
      <c r="J15" s="290"/>
      <c r="K15" s="293"/>
      <c r="L15" s="293"/>
      <c r="M15" s="293"/>
      <c r="N15" s="293"/>
      <c r="O15" s="293"/>
      <c r="P15" s="293"/>
      <c r="Q15" s="293"/>
      <c r="R15" s="294"/>
      <c r="S15" s="294"/>
      <c r="T15" s="295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296"/>
      <c r="BD15" s="296"/>
      <c r="BE15" s="296"/>
      <c r="BF15" s="296"/>
      <c r="BG15" s="296"/>
      <c r="BH15" s="296"/>
      <c r="BI15" s="296"/>
      <c r="BJ15" s="296"/>
      <c r="BK15" s="296"/>
      <c r="BL15" s="296"/>
      <c r="BM15" s="296"/>
      <c r="BN15" s="296"/>
      <c r="BO15" s="296"/>
      <c r="BP15" s="296"/>
      <c r="BQ15" s="296"/>
      <c r="BR15" s="296"/>
      <c r="BS15" s="296"/>
      <c r="BT15" s="296"/>
      <c r="BU15" s="296"/>
      <c r="BV15" s="296"/>
    </row>
    <row r="16" spans="1:74" ht="18.75">
      <c r="A16" s="875" t="s">
        <v>303</v>
      </c>
      <c r="B16" s="291"/>
      <c r="C16" s="292"/>
      <c r="D16" s="292"/>
      <c r="E16" s="292"/>
      <c r="F16" s="292"/>
      <c r="G16" s="292"/>
      <c r="H16" s="287"/>
      <c r="I16" s="297"/>
      <c r="J16" s="290"/>
      <c r="K16" s="293"/>
      <c r="L16" s="293"/>
      <c r="M16" s="293"/>
      <c r="N16" s="293"/>
      <c r="O16" s="293"/>
      <c r="P16" s="293"/>
      <c r="Q16" s="293"/>
      <c r="R16" s="294"/>
      <c r="S16" s="294"/>
      <c r="T16" s="295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96"/>
      <c r="BD16" s="296"/>
      <c r="BE16" s="296"/>
      <c r="BF16" s="296"/>
      <c r="BG16" s="296"/>
      <c r="BH16" s="296"/>
      <c r="BI16" s="296"/>
      <c r="BJ16" s="296"/>
      <c r="BK16" s="296"/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</row>
    <row r="17" spans="1:74" ht="43.5" customHeight="1">
      <c r="A17" s="1668" t="s">
        <v>256</v>
      </c>
      <c r="B17" s="1670" t="s">
        <v>301</v>
      </c>
      <c r="C17" s="1670"/>
      <c r="D17" s="1671" t="s">
        <v>262</v>
      </c>
      <c r="E17" s="1671"/>
      <c r="F17" s="1670" t="s">
        <v>16</v>
      </c>
      <c r="G17" s="1670"/>
      <c r="H17" s="1672" t="s">
        <v>240</v>
      </c>
      <c r="I17" s="74"/>
      <c r="J17" s="831"/>
      <c r="K17" s="831"/>
      <c r="L17" s="74"/>
      <c r="M17" s="74"/>
      <c r="N17" s="293"/>
      <c r="O17" s="293"/>
      <c r="P17" s="293"/>
      <c r="Q17" s="293"/>
      <c r="R17" s="294"/>
      <c r="S17" s="294"/>
      <c r="T17" s="295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/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</row>
    <row r="18" spans="1:74" ht="48">
      <c r="A18" s="1669"/>
      <c r="B18" s="647" t="s">
        <v>89</v>
      </c>
      <c r="C18" s="647" t="s">
        <v>90</v>
      </c>
      <c r="D18" s="647" t="s">
        <v>263</v>
      </c>
      <c r="E18" s="647" t="s">
        <v>264</v>
      </c>
      <c r="F18" s="647" t="s">
        <v>89</v>
      </c>
      <c r="G18" s="647" t="s">
        <v>90</v>
      </c>
      <c r="H18" s="1673"/>
      <c r="I18" s="702"/>
      <c r="J18" s="702"/>
      <c r="K18" s="702"/>
      <c r="L18" s="702"/>
      <c r="M18" s="702"/>
      <c r="N18" s="293"/>
      <c r="O18" s="293"/>
      <c r="P18" s="293"/>
      <c r="Q18" s="293"/>
      <c r="R18" s="294"/>
      <c r="S18" s="294"/>
      <c r="T18" s="295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6"/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</row>
    <row r="19" spans="1:74" ht="18.75">
      <c r="A19" s="898" t="s">
        <v>265</v>
      </c>
      <c r="B19" s="899"/>
      <c r="C19" s="900"/>
      <c r="D19" s="901"/>
      <c r="E19" s="901"/>
      <c r="F19" s="902"/>
      <c r="G19" s="900"/>
      <c r="H19" s="843"/>
      <c r="I19" s="702"/>
      <c r="J19" s="702"/>
      <c r="K19" s="702"/>
      <c r="L19" s="702"/>
      <c r="M19" s="702"/>
      <c r="N19" s="293"/>
      <c r="O19" s="293"/>
      <c r="P19" s="293"/>
      <c r="Q19" s="293"/>
      <c r="R19" s="294"/>
      <c r="S19" s="294"/>
      <c r="T19" s="295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6"/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</row>
    <row r="20" spans="1:74" ht="18.75">
      <c r="A20" s="903" t="s">
        <v>266</v>
      </c>
      <c r="B20" s="904"/>
      <c r="C20" s="900"/>
      <c r="D20" s="901"/>
      <c r="E20" s="901"/>
      <c r="F20" s="902"/>
      <c r="G20" s="900"/>
      <c r="H20" s="647"/>
      <c r="I20" s="702"/>
      <c r="J20" s="702"/>
      <c r="K20" s="702"/>
      <c r="L20" s="702"/>
      <c r="M20" s="702"/>
      <c r="N20" s="293"/>
      <c r="O20" s="293"/>
      <c r="P20" s="293"/>
      <c r="Q20" s="293"/>
      <c r="R20" s="294"/>
      <c r="S20" s="294"/>
      <c r="T20" s="295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6"/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</row>
    <row r="21" spans="1:74" ht="18.75">
      <c r="A21" s="277" t="s">
        <v>17</v>
      </c>
      <c r="B21" s="305"/>
      <c r="C21" s="305"/>
      <c r="D21" s="305"/>
      <c r="E21" s="305"/>
      <c r="F21" s="305"/>
      <c r="G21" s="305"/>
      <c r="H21" s="431"/>
      <c r="I21" s="834"/>
      <c r="J21" s="834"/>
      <c r="K21" s="834"/>
      <c r="L21" s="834"/>
      <c r="M21" s="834"/>
      <c r="N21" s="293"/>
      <c r="O21" s="293"/>
      <c r="P21" s="293"/>
      <c r="Q21" s="293"/>
      <c r="R21" s="294"/>
      <c r="S21" s="294"/>
      <c r="T21" s="295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/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</row>
    <row r="22" spans="1:74" ht="18.75">
      <c r="A22" s="290"/>
      <c r="B22" s="291"/>
      <c r="C22" s="292"/>
      <c r="D22" s="292"/>
      <c r="E22" s="292"/>
      <c r="F22" s="292"/>
      <c r="G22" s="292"/>
      <c r="H22" s="287"/>
      <c r="I22" s="297"/>
      <c r="J22" s="290"/>
      <c r="K22" s="293"/>
      <c r="L22" s="293"/>
      <c r="M22" s="293"/>
      <c r="N22" s="293"/>
      <c r="O22" s="293"/>
      <c r="P22" s="293"/>
      <c r="Q22" s="293"/>
      <c r="R22" s="294"/>
      <c r="S22" s="294"/>
      <c r="T22" s="295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/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</row>
    <row r="23" spans="1:74" ht="18.75">
      <c r="A23" s="308" t="s">
        <v>267</v>
      </c>
      <c r="B23" s="291"/>
      <c r="C23" s="292"/>
      <c r="D23" s="292"/>
      <c r="E23" s="292"/>
      <c r="F23" s="292"/>
      <c r="G23" s="292"/>
      <c r="H23" s="292"/>
      <c r="I23" s="692"/>
      <c r="J23" s="297"/>
      <c r="K23" s="293"/>
      <c r="L23" s="293"/>
      <c r="M23" s="293"/>
      <c r="N23" s="293"/>
      <c r="O23" s="293"/>
      <c r="P23" s="293"/>
      <c r="Q23" s="293"/>
      <c r="R23" s="294"/>
      <c r="S23" s="294"/>
      <c r="T23" s="295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</row>
    <row r="24" spans="1:74" ht="18.75">
      <c r="A24" s="108"/>
      <c r="B24" s="1693" t="s">
        <v>101</v>
      </c>
      <c r="C24" s="1694"/>
      <c r="D24" s="1695"/>
      <c r="E24" s="1693" t="s">
        <v>102</v>
      </c>
      <c r="F24" s="1694"/>
      <c r="G24" s="1695"/>
      <c r="H24" s="110" t="s">
        <v>103</v>
      </c>
      <c r="I24" s="692"/>
      <c r="J24" s="297"/>
      <c r="K24" s="293"/>
      <c r="L24" s="293"/>
      <c r="M24" s="293"/>
      <c r="N24" s="293"/>
      <c r="O24" s="293"/>
      <c r="P24" s="293"/>
      <c r="Q24" s="293"/>
      <c r="R24" s="294"/>
      <c r="S24" s="294"/>
      <c r="T24" s="295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</row>
    <row r="25" spans="1:74" ht="18.75">
      <c r="A25" s="108"/>
      <c r="B25" s="108" t="s">
        <v>104</v>
      </c>
      <c r="C25" s="108" t="s">
        <v>105</v>
      </c>
      <c r="D25" s="109" t="s">
        <v>106</v>
      </c>
      <c r="E25" s="108" t="s">
        <v>104</v>
      </c>
      <c r="F25" s="108" t="s">
        <v>105</v>
      </c>
      <c r="G25" s="108" t="s">
        <v>106</v>
      </c>
      <c r="H25" s="110"/>
      <c r="I25" s="692"/>
      <c r="J25" s="297"/>
      <c r="K25" s="293"/>
      <c r="L25" s="293"/>
      <c r="M25" s="293"/>
      <c r="N25" s="293"/>
      <c r="O25" s="293"/>
      <c r="P25" s="293"/>
      <c r="Q25" s="293"/>
      <c r="R25" s="294"/>
      <c r="S25" s="294"/>
      <c r="T25" s="295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/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</row>
    <row r="26" spans="1:74" ht="18.75">
      <c r="A26" s="108" t="s">
        <v>302</v>
      </c>
      <c r="B26" s="111"/>
      <c r="C26" s="111"/>
      <c r="D26" s="112"/>
      <c r="E26" s="113"/>
      <c r="F26" s="111"/>
      <c r="G26" s="113"/>
      <c r="H26" s="114"/>
      <c r="I26" s="692"/>
      <c r="J26" s="297"/>
      <c r="K26" s="293"/>
      <c r="L26" s="293"/>
      <c r="M26" s="293"/>
      <c r="N26" s="293"/>
      <c r="O26" s="293"/>
      <c r="P26" s="293"/>
      <c r="Q26" s="293"/>
      <c r="R26" s="294"/>
      <c r="S26" s="294"/>
      <c r="T26" s="295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/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</row>
    <row r="27" spans="1:74" ht="18.75">
      <c r="A27" s="108"/>
      <c r="B27" s="111"/>
      <c r="C27" s="111"/>
      <c r="D27" s="112"/>
      <c r="E27" s="113"/>
      <c r="F27" s="111"/>
      <c r="G27" s="113"/>
      <c r="H27" s="114"/>
      <c r="I27" s="692"/>
      <c r="J27" s="297"/>
      <c r="K27" s="293"/>
      <c r="L27" s="293"/>
      <c r="M27" s="293"/>
      <c r="N27" s="293"/>
      <c r="O27" s="293"/>
      <c r="P27" s="293"/>
      <c r="Q27" s="293"/>
      <c r="R27" s="294"/>
      <c r="S27" s="294"/>
      <c r="T27" s="295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/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</row>
    <row r="28" spans="1:74" ht="18.75">
      <c r="A28" s="108"/>
      <c r="B28" s="111"/>
      <c r="C28" s="111"/>
      <c r="D28" s="112"/>
      <c r="E28" s="113"/>
      <c r="F28" s="111"/>
      <c r="G28" s="113"/>
      <c r="H28" s="114"/>
      <c r="I28" s="692"/>
      <c r="J28" s="297"/>
      <c r="K28" s="293"/>
      <c r="L28" s="293"/>
      <c r="M28" s="293"/>
      <c r="N28" s="293"/>
      <c r="O28" s="293"/>
      <c r="P28" s="293"/>
      <c r="Q28" s="293"/>
      <c r="R28" s="294"/>
      <c r="S28" s="294"/>
      <c r="T28" s="295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</row>
    <row r="29" spans="1:74" ht="18.75">
      <c r="A29" s="108"/>
      <c r="B29" s="111"/>
      <c r="C29" s="111"/>
      <c r="D29" s="112"/>
      <c r="E29" s="113"/>
      <c r="F29" s="111"/>
      <c r="G29" s="113"/>
      <c r="H29" s="114"/>
      <c r="I29" s="692"/>
      <c r="J29" s="297"/>
      <c r="K29" s="293"/>
      <c r="L29" s="293"/>
      <c r="M29" s="293"/>
      <c r="N29" s="293"/>
      <c r="O29" s="293"/>
      <c r="P29" s="293"/>
      <c r="Q29" s="293"/>
      <c r="R29" s="294"/>
      <c r="S29" s="294"/>
      <c r="T29" s="295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/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</row>
    <row r="30" spans="1:74" ht="18.75">
      <c r="A30" s="108"/>
      <c r="B30" s="111"/>
      <c r="C30" s="111"/>
      <c r="D30" s="112"/>
      <c r="E30" s="905"/>
      <c r="F30" s="111"/>
      <c r="G30" s="113"/>
      <c r="H30" s="114"/>
      <c r="I30" s="692"/>
      <c r="J30" s="297"/>
      <c r="K30" s="293"/>
      <c r="L30" s="293"/>
      <c r="M30" s="293"/>
      <c r="N30" s="293"/>
      <c r="O30" s="293"/>
      <c r="P30" s="293"/>
      <c r="Q30" s="293"/>
      <c r="R30" s="294"/>
      <c r="S30" s="294"/>
      <c r="T30" s="295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/>
      <c r="AH30" s="296"/>
      <c r="AI30" s="296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</row>
    <row r="31" spans="1:74" ht="18.75">
      <c r="A31" s="108" t="s">
        <v>17</v>
      </c>
      <c r="B31" s="115"/>
      <c r="C31" s="115"/>
      <c r="D31" s="115"/>
      <c r="E31" s="115"/>
      <c r="F31" s="115"/>
      <c r="G31" s="115"/>
      <c r="H31" s="115"/>
      <c r="I31" s="692"/>
      <c r="J31" s="297"/>
      <c r="K31" s="293"/>
      <c r="L31" s="293"/>
      <c r="M31" s="293"/>
      <c r="N31" s="293"/>
      <c r="O31" s="293"/>
      <c r="P31" s="293"/>
      <c r="Q31" s="293"/>
      <c r="R31" s="294"/>
      <c r="S31" s="294"/>
      <c r="T31" s="295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/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</row>
    <row r="32" spans="1:74" s="311" customFormat="1">
      <c r="A32" s="308"/>
      <c r="B32" s="309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</row>
    <row r="33" spans="1:213">
      <c r="A33" s="9" t="s">
        <v>268</v>
      </c>
      <c r="B33" s="860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</row>
    <row r="34" spans="1:213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289"/>
      <c r="L34" s="289"/>
      <c r="M34" s="289"/>
      <c r="N34" s="289"/>
      <c r="O34" s="289"/>
      <c r="P34" s="289"/>
      <c r="Q34" s="289"/>
      <c r="R34" s="289"/>
      <c r="S34" s="289"/>
    </row>
    <row r="35" spans="1:213" ht="39" customHeight="1">
      <c r="A35" s="1696" t="s">
        <v>269</v>
      </c>
      <c r="B35" s="1696"/>
      <c r="C35" s="1696"/>
      <c r="D35" s="1696"/>
      <c r="E35" s="1696"/>
      <c r="F35" s="1696"/>
      <c r="G35" s="906"/>
      <c r="H35" s="906"/>
      <c r="I35" s="906"/>
      <c r="K35" s="289"/>
      <c r="L35" s="289"/>
      <c r="M35" s="289"/>
      <c r="N35" s="289"/>
      <c r="O35" s="289"/>
      <c r="P35" s="289"/>
      <c r="Q35" s="289"/>
      <c r="R35" s="289"/>
      <c r="S35" s="289"/>
    </row>
    <row r="36" spans="1:213" ht="27.75" customHeight="1">
      <c r="A36" s="1697"/>
      <c r="B36" s="1697"/>
      <c r="C36" s="1697"/>
      <c r="D36" s="1697"/>
      <c r="E36" s="1697"/>
      <c r="F36" s="1697"/>
      <c r="G36" s="1697"/>
      <c r="H36" s="1697"/>
      <c r="I36" s="1697"/>
      <c r="J36" s="1697"/>
      <c r="K36" s="289"/>
      <c r="L36" s="289"/>
      <c r="M36" s="289"/>
      <c r="N36" s="289"/>
      <c r="O36" s="289"/>
      <c r="P36" s="289"/>
      <c r="Q36" s="289"/>
      <c r="R36" s="289"/>
      <c r="S36" s="289"/>
    </row>
    <row r="37" spans="1:213" ht="0.75" customHeight="1">
      <c r="A37" s="1698" t="s">
        <v>270</v>
      </c>
      <c r="B37" s="1698"/>
      <c r="C37" s="1698"/>
      <c r="D37" s="1698"/>
      <c r="E37" s="1698"/>
      <c r="F37" s="1698"/>
      <c r="G37" s="907"/>
      <c r="H37" s="907"/>
      <c r="I37" s="907"/>
      <c r="J37" s="907"/>
      <c r="K37" s="289"/>
      <c r="L37" s="289"/>
      <c r="M37" s="289"/>
      <c r="N37" s="289"/>
      <c r="O37" s="289"/>
      <c r="P37" s="289"/>
      <c r="Q37" s="289"/>
      <c r="R37" s="289"/>
      <c r="S37" s="289"/>
    </row>
    <row r="38" spans="1:213" ht="22.5" customHeight="1">
      <c r="A38" s="288" t="s">
        <v>271</v>
      </c>
      <c r="B38" s="288"/>
      <c r="C38" s="355"/>
      <c r="D38" s="355"/>
      <c r="E38" s="355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</row>
    <row r="39" spans="1:213" s="866" customFormat="1" ht="35.25" customHeight="1">
      <c r="A39" s="861" t="s">
        <v>9</v>
      </c>
      <c r="B39" s="245" t="s">
        <v>20</v>
      </c>
      <c r="C39" s="245" t="s">
        <v>42</v>
      </c>
      <c r="D39" s="245" t="s">
        <v>43</v>
      </c>
      <c r="E39" s="861" t="s">
        <v>8</v>
      </c>
      <c r="G39" s="323"/>
      <c r="H39" s="323"/>
      <c r="I39" s="323"/>
      <c r="J39" s="1691"/>
      <c r="K39" s="1691"/>
      <c r="L39" s="865"/>
      <c r="M39" s="864"/>
      <c r="N39" s="864"/>
      <c r="O39" s="321"/>
      <c r="P39" s="321"/>
      <c r="Q39" s="321"/>
      <c r="R39" s="321"/>
      <c r="T39" s="324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56"/>
      <c r="AF39" s="356"/>
      <c r="AG39" s="356"/>
      <c r="AH39" s="356"/>
      <c r="AI39" s="356"/>
      <c r="AJ39" s="356"/>
      <c r="AK39" s="356"/>
      <c r="AL39" s="356"/>
      <c r="AM39" s="356"/>
      <c r="AN39" s="356"/>
      <c r="AO39" s="356"/>
      <c r="AP39" s="356"/>
      <c r="AQ39" s="356"/>
      <c r="AR39" s="356"/>
      <c r="AS39" s="356"/>
      <c r="AT39" s="356"/>
      <c r="AU39" s="356"/>
      <c r="AV39" s="356"/>
      <c r="AW39" s="356"/>
      <c r="AX39" s="356"/>
      <c r="AY39" s="356"/>
      <c r="AZ39" s="356"/>
      <c r="BA39" s="356"/>
      <c r="BB39" s="356"/>
      <c r="BC39" s="356"/>
      <c r="BD39" s="356"/>
      <c r="BE39" s="356"/>
      <c r="BF39" s="356"/>
      <c r="BG39" s="356"/>
      <c r="BH39" s="356"/>
      <c r="BI39" s="356"/>
      <c r="BJ39" s="356"/>
      <c r="BK39" s="356"/>
      <c r="BL39" s="356"/>
      <c r="BM39" s="356"/>
      <c r="BN39" s="356"/>
      <c r="BO39" s="356"/>
      <c r="BP39" s="356"/>
      <c r="BQ39" s="356"/>
      <c r="BR39" s="356"/>
      <c r="BS39" s="356"/>
      <c r="BT39" s="356"/>
      <c r="BU39" s="356"/>
      <c r="BV39" s="356"/>
      <c r="BW39" s="356"/>
      <c r="BX39" s="356"/>
      <c r="BY39" s="356"/>
      <c r="BZ39" s="356"/>
      <c r="CA39" s="356"/>
      <c r="CB39" s="356"/>
      <c r="CC39" s="356"/>
      <c r="CD39" s="356"/>
      <c r="CE39" s="356"/>
      <c r="CF39" s="356"/>
      <c r="CG39" s="356"/>
      <c r="CH39" s="356"/>
      <c r="CI39" s="356"/>
      <c r="CJ39" s="356"/>
      <c r="CK39" s="356"/>
      <c r="CL39" s="356"/>
      <c r="CM39" s="356"/>
      <c r="CN39" s="356"/>
      <c r="CO39" s="356"/>
      <c r="CP39" s="356"/>
      <c r="CQ39" s="356"/>
      <c r="CR39" s="356"/>
      <c r="CS39" s="356"/>
      <c r="CT39" s="356"/>
      <c r="CU39" s="356"/>
      <c r="CV39" s="356"/>
      <c r="CW39" s="356"/>
      <c r="CX39" s="356"/>
      <c r="CY39" s="356"/>
      <c r="CZ39" s="356"/>
      <c r="DA39" s="356"/>
      <c r="DB39" s="356"/>
      <c r="DC39" s="356"/>
      <c r="DD39" s="356"/>
      <c r="DE39" s="356"/>
      <c r="DF39" s="356"/>
      <c r="DG39" s="356"/>
      <c r="DH39" s="356"/>
      <c r="DI39" s="356"/>
      <c r="DJ39" s="356"/>
      <c r="DK39" s="356"/>
      <c r="DL39" s="356"/>
      <c r="DM39" s="356"/>
      <c r="DN39" s="356"/>
      <c r="DO39" s="356"/>
      <c r="DP39" s="356"/>
      <c r="DQ39" s="356"/>
      <c r="DR39" s="356"/>
      <c r="DS39" s="356"/>
      <c r="DT39" s="356"/>
      <c r="DU39" s="356"/>
      <c r="DV39" s="356"/>
      <c r="DW39" s="356"/>
      <c r="DX39" s="356"/>
      <c r="DY39" s="356"/>
      <c r="DZ39" s="356"/>
      <c r="EA39" s="356"/>
      <c r="EB39" s="356"/>
      <c r="EC39" s="356"/>
      <c r="ED39" s="356"/>
      <c r="EE39" s="356"/>
      <c r="EF39" s="356"/>
      <c r="EG39" s="356"/>
      <c r="EH39" s="356"/>
      <c r="EI39" s="356"/>
      <c r="EJ39" s="356"/>
      <c r="EK39" s="356"/>
      <c r="EL39" s="356"/>
      <c r="EM39" s="356"/>
      <c r="EN39" s="356"/>
      <c r="EO39" s="356"/>
      <c r="EP39" s="356"/>
      <c r="EQ39" s="356"/>
      <c r="ER39" s="356"/>
      <c r="ES39" s="356"/>
      <c r="ET39" s="356"/>
      <c r="EU39" s="356"/>
      <c r="EV39" s="356"/>
      <c r="EW39" s="356"/>
      <c r="EX39" s="356"/>
      <c r="EY39" s="356"/>
      <c r="EZ39" s="356"/>
      <c r="FA39" s="356"/>
      <c r="FB39" s="356"/>
      <c r="FC39" s="356"/>
      <c r="FD39" s="356"/>
      <c r="FE39" s="356"/>
      <c r="FF39" s="356"/>
      <c r="FG39" s="356"/>
      <c r="FH39" s="356"/>
      <c r="FI39" s="356"/>
      <c r="FJ39" s="356"/>
      <c r="FK39" s="356"/>
      <c r="FL39" s="356"/>
      <c r="FM39" s="356"/>
      <c r="FN39" s="356"/>
      <c r="FO39" s="356"/>
      <c r="FP39" s="356"/>
      <c r="FQ39" s="356"/>
      <c r="FR39" s="356"/>
      <c r="FS39" s="356"/>
      <c r="FT39" s="356"/>
      <c r="FU39" s="356"/>
      <c r="FV39" s="356"/>
      <c r="FW39" s="356"/>
      <c r="FX39" s="356"/>
      <c r="FY39" s="356"/>
      <c r="FZ39" s="356"/>
      <c r="GA39" s="356"/>
      <c r="GB39" s="356"/>
      <c r="GC39" s="356"/>
      <c r="GD39" s="356"/>
      <c r="GE39" s="356"/>
      <c r="GF39" s="356"/>
      <c r="GG39" s="356"/>
      <c r="GH39" s="356"/>
      <c r="GI39" s="356"/>
      <c r="GJ39" s="356"/>
      <c r="GK39" s="356"/>
      <c r="GL39" s="356"/>
      <c r="GM39" s="356"/>
      <c r="GN39" s="356"/>
      <c r="GO39" s="356"/>
      <c r="GP39" s="356"/>
      <c r="GQ39" s="356"/>
      <c r="GR39" s="356"/>
      <c r="GS39" s="356"/>
      <c r="GT39" s="356"/>
      <c r="GU39" s="356"/>
      <c r="GV39" s="356"/>
      <c r="GW39" s="356"/>
      <c r="GX39" s="356"/>
      <c r="GY39" s="356"/>
      <c r="GZ39" s="356"/>
      <c r="HA39" s="356"/>
      <c r="HB39" s="356"/>
      <c r="HC39" s="356"/>
      <c r="HD39" s="356"/>
      <c r="HE39" s="356"/>
    </row>
    <row r="40" spans="1:213" s="866" customFormat="1" ht="15.75" customHeight="1">
      <c r="A40" s="908" t="s">
        <v>272</v>
      </c>
      <c r="B40" s="331"/>
      <c r="C40" s="330"/>
      <c r="D40" s="266"/>
      <c r="E40" s="330"/>
      <c r="G40" s="262"/>
      <c r="H40" s="262"/>
      <c r="I40" s="332"/>
      <c r="J40" s="333"/>
      <c r="K40" s="262"/>
      <c r="L40" s="262"/>
      <c r="M40" s="259"/>
      <c r="N40" s="259"/>
      <c r="O40" s="334"/>
      <c r="P40" s="334"/>
      <c r="Q40" s="334"/>
      <c r="R40" s="334"/>
    </row>
    <row r="41" spans="1:213" s="866" customFormat="1" ht="15.75" customHeight="1">
      <c r="A41" s="908"/>
      <c r="B41" s="331"/>
      <c r="C41" s="330"/>
      <c r="D41" s="276"/>
      <c r="E41" s="330"/>
      <c r="G41" s="262"/>
      <c r="H41" s="262"/>
      <c r="I41" s="332"/>
      <c r="J41" s="333"/>
      <c r="K41" s="262"/>
      <c r="L41" s="262"/>
      <c r="M41" s="259"/>
      <c r="N41" s="259"/>
      <c r="O41" s="334"/>
      <c r="P41" s="334"/>
      <c r="Q41" s="334"/>
      <c r="R41" s="334"/>
    </row>
    <row r="42" spans="1:213" s="866" customFormat="1" ht="15.75" customHeight="1">
      <c r="A42" s="277" t="s">
        <v>17</v>
      </c>
      <c r="B42" s="305"/>
      <c r="C42" s="305"/>
      <c r="D42" s="305"/>
      <c r="E42" s="278"/>
      <c r="G42" s="250"/>
      <c r="H42" s="250"/>
      <c r="I42" s="336"/>
      <c r="J42" s="250"/>
      <c r="K42" s="250"/>
      <c r="L42" s="250"/>
      <c r="M42" s="248"/>
      <c r="N42" s="248"/>
      <c r="O42" s="285"/>
      <c r="P42" s="285"/>
      <c r="Q42" s="285"/>
      <c r="R42" s="285"/>
      <c r="T42" s="337"/>
    </row>
    <row r="43" spans="1:213" s="866" customFormat="1" ht="6.75" customHeight="1">
      <c r="A43" s="357"/>
      <c r="B43" s="357"/>
      <c r="C43" s="358"/>
      <c r="D43" s="358"/>
      <c r="E43" s="358"/>
      <c r="F43" s="358"/>
      <c r="G43" s="358"/>
      <c r="H43" s="358"/>
      <c r="I43" s="358"/>
      <c r="J43" s="358"/>
      <c r="K43" s="358"/>
      <c r="L43" s="358"/>
      <c r="M43" s="358"/>
      <c r="N43" s="358"/>
      <c r="O43" s="358"/>
      <c r="P43" s="358"/>
      <c r="Q43" s="358"/>
      <c r="R43" s="359"/>
      <c r="S43" s="359"/>
      <c r="T43" s="337"/>
    </row>
    <row r="44" spans="1:213" s="6" customFormat="1" ht="8.25" customHeight="1">
      <c r="A44" s="211"/>
      <c r="B44" s="212"/>
      <c r="C44" s="19"/>
      <c r="D44" s="206"/>
      <c r="E44" s="207"/>
      <c r="F44" s="207"/>
      <c r="G44" s="15"/>
      <c r="H44" s="208"/>
      <c r="I44" s="209"/>
      <c r="J44" s="209"/>
      <c r="K44" s="209"/>
      <c r="L44" s="209"/>
      <c r="M44" s="19"/>
      <c r="N44" s="17"/>
      <c r="O44" s="17"/>
      <c r="P44" s="17"/>
      <c r="Q44" s="17"/>
      <c r="R44" s="17"/>
      <c r="S44" s="17"/>
      <c r="T44" s="210"/>
      <c r="U44" s="154" t="e">
        <f t="shared" ref="U44" ca="1" si="0">IF(INDIRECT($Z$9&amp;"!"&amp;"A"&amp;ROW(),1)=T44,"ok",INDIRECT($Z$9&amp;"!"&amp;"A"&amp;ROW(),1))</f>
        <v>#REF!</v>
      </c>
      <c r="V44" s="181"/>
      <c r="W44" s="181"/>
      <c r="X44" s="181"/>
      <c r="Y44" s="854"/>
      <c r="Z44" s="854"/>
      <c r="AA44" s="854"/>
      <c r="AB44" s="854"/>
    </row>
    <row r="45" spans="1:213" s="204" customFormat="1" ht="15">
      <c r="A45" s="215"/>
      <c r="B45" s="217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</row>
    <row r="46" spans="1:213" s="6" customFormat="1" ht="15.75" customHeight="1">
      <c r="A46" s="1692" t="s">
        <v>53</v>
      </c>
      <c r="B46" s="1692"/>
      <c r="C46" s="1692"/>
      <c r="D46" s="1692"/>
      <c r="E46" s="1692"/>
      <c r="F46" s="1692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9"/>
      <c r="S46" s="219"/>
      <c r="T46" s="856"/>
      <c r="U46" s="154" t="e">
        <f t="shared" ref="U46" ca="1" si="1">IF(INDIRECT($Z$9&amp;"!"&amp;"A"&amp;ROW(),1)=T46,"ok",INDIRECT($Z$9&amp;"!"&amp;"A"&amp;ROW(),1))</f>
        <v>#REF!</v>
      </c>
      <c r="V46" s="181"/>
      <c r="W46" s="181"/>
      <c r="X46" s="181"/>
    </row>
    <row r="47" spans="1:213" s="4" customFormat="1" ht="31.5" customHeight="1">
      <c r="A47" s="1686" t="s">
        <v>26</v>
      </c>
      <c r="B47" s="1687"/>
      <c r="C47" s="69" t="s">
        <v>27</v>
      </c>
      <c r="D47" s="643" t="s">
        <v>39</v>
      </c>
      <c r="E47" s="1686" t="s">
        <v>32</v>
      </c>
      <c r="F47" s="1687"/>
      <c r="G47" s="1686" t="s">
        <v>28</v>
      </c>
      <c r="H47" s="1687"/>
      <c r="I47" s="1686" t="s">
        <v>30</v>
      </c>
      <c r="J47" s="1687"/>
      <c r="K47" s="122"/>
      <c r="L47" s="1676"/>
      <c r="M47" s="1676"/>
      <c r="N47" s="122"/>
      <c r="O47" s="122"/>
      <c r="P47" s="74"/>
      <c r="Q47" s="74"/>
      <c r="R47" s="74"/>
      <c r="S47" s="74"/>
    </row>
    <row r="48" spans="1:213" s="6" customFormat="1" ht="75" customHeight="1">
      <c r="A48" s="1677"/>
      <c r="B48" s="1678"/>
      <c r="C48" s="123"/>
      <c r="D48" s="909"/>
      <c r="E48" s="1679"/>
      <c r="F48" s="1680"/>
      <c r="G48" s="1681"/>
      <c r="H48" s="1682"/>
      <c r="I48" s="1683"/>
      <c r="J48" s="1684"/>
      <c r="K48" s="124"/>
      <c r="L48" s="1685"/>
      <c r="M48" s="1685"/>
      <c r="N48" s="124"/>
      <c r="O48" s="124"/>
      <c r="P48" s="74"/>
      <c r="Q48" s="74"/>
      <c r="R48" s="74"/>
      <c r="S48" s="74"/>
    </row>
    <row r="49" spans="1:19" s="6" customFormat="1">
      <c r="A49" s="371"/>
      <c r="B49" s="371"/>
      <c r="C49" s="124"/>
      <c r="D49" s="124"/>
      <c r="E49" s="372"/>
      <c r="F49" s="372"/>
      <c r="G49" s="841"/>
      <c r="H49" s="841"/>
      <c r="I49" s="841"/>
      <c r="J49" s="841"/>
      <c r="K49" s="124"/>
      <c r="L49" s="841"/>
      <c r="M49" s="841"/>
      <c r="N49" s="124"/>
      <c r="O49" s="124"/>
      <c r="P49" s="74"/>
      <c r="Q49" s="74"/>
      <c r="R49" s="74"/>
      <c r="S49" s="74"/>
    </row>
    <row r="50" spans="1:19">
      <c r="A50" s="360"/>
      <c r="B50" s="361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</row>
    <row r="51" spans="1:19" ht="16.5">
      <c r="A51" s="362"/>
      <c r="B51" s="362"/>
      <c r="C51" s="362"/>
      <c r="D51" s="362"/>
      <c r="E51" s="362"/>
      <c r="F51" s="1690" t="s">
        <v>273</v>
      </c>
      <c r="G51" s="1690"/>
      <c r="H51" s="1690"/>
      <c r="I51" s="1690"/>
      <c r="J51" s="363"/>
      <c r="K51" s="363"/>
      <c r="L51" s="363"/>
      <c r="M51" s="363"/>
      <c r="N51" s="363"/>
      <c r="O51" s="363"/>
      <c r="P51" s="363"/>
      <c r="Q51" s="363"/>
      <c r="R51" s="363"/>
      <c r="S51" s="360"/>
    </row>
    <row r="52" spans="1:19">
      <c r="A52" s="855" t="s">
        <v>54</v>
      </c>
      <c r="B52" s="361"/>
      <c r="C52" s="860"/>
      <c r="E52" s="365"/>
      <c r="F52" s="1688" t="s">
        <v>274</v>
      </c>
      <c r="G52" s="1688"/>
      <c r="H52" s="1688"/>
      <c r="I52" s="1688"/>
      <c r="J52" s="289"/>
      <c r="K52" s="289"/>
      <c r="L52" s="289"/>
      <c r="M52" s="289"/>
      <c r="N52" s="289"/>
      <c r="O52" s="289"/>
      <c r="P52" s="289"/>
      <c r="Q52" s="289"/>
      <c r="R52" s="360"/>
      <c r="S52" s="360"/>
    </row>
    <row r="53" spans="1:19">
      <c r="A53" s="360"/>
      <c r="B53" s="361"/>
      <c r="C53" s="364"/>
      <c r="D53" s="364"/>
      <c r="E53" s="365"/>
      <c r="F53" s="1688"/>
      <c r="G53" s="1688"/>
      <c r="H53" s="1688"/>
      <c r="I53" s="1688"/>
      <c r="J53" s="289"/>
      <c r="K53" s="289"/>
      <c r="L53" s="289"/>
      <c r="M53" s="289"/>
      <c r="N53" s="289"/>
      <c r="O53" s="289"/>
      <c r="P53" s="289"/>
      <c r="Q53" s="289"/>
      <c r="R53" s="360"/>
      <c r="S53" s="360"/>
    </row>
    <row r="54" spans="1:19">
      <c r="A54" s="1674"/>
      <c r="B54" s="1674"/>
      <c r="C54" s="1674"/>
      <c r="D54" s="1674"/>
      <c r="E54" s="366"/>
      <c r="F54" s="367"/>
      <c r="G54" s="1674"/>
      <c r="H54" s="1674"/>
      <c r="I54" s="1674"/>
      <c r="J54" s="1674"/>
      <c r="K54" s="360"/>
      <c r="L54" s="360"/>
      <c r="M54" s="360"/>
      <c r="N54" s="360"/>
      <c r="O54" s="360"/>
      <c r="P54" s="360"/>
      <c r="Q54" s="360"/>
      <c r="R54" s="360"/>
      <c r="S54" s="360"/>
    </row>
    <row r="55" spans="1:19">
      <c r="A55" s="1675"/>
      <c r="B55" s="1675"/>
      <c r="C55" s="1675"/>
      <c r="D55" s="1675"/>
      <c r="E55" s="366"/>
      <c r="F55" s="367"/>
      <c r="G55" s="1674"/>
      <c r="H55" s="1674"/>
      <c r="I55" s="1674"/>
      <c r="J55" s="1674"/>
      <c r="K55" s="360"/>
      <c r="L55" s="360"/>
      <c r="M55" s="360"/>
      <c r="N55" s="360"/>
      <c r="O55" s="360"/>
      <c r="P55" s="360"/>
      <c r="Q55" s="360"/>
      <c r="R55" s="360"/>
      <c r="S55" s="360"/>
    </row>
    <row r="56" spans="1:19">
      <c r="A56" s="360"/>
      <c r="B56" s="361"/>
      <c r="C56" s="364"/>
      <c r="D56" s="364"/>
      <c r="E56" s="365"/>
      <c r="F56" s="365"/>
      <c r="G56" s="364"/>
      <c r="H56" s="364"/>
      <c r="I56" s="364"/>
      <c r="J56" s="360"/>
      <c r="K56" s="360"/>
      <c r="L56" s="360"/>
      <c r="M56" s="360"/>
      <c r="N56" s="360"/>
      <c r="O56" s="360"/>
      <c r="P56" s="360"/>
      <c r="Q56" s="360"/>
      <c r="R56" s="360"/>
      <c r="S56" s="360"/>
    </row>
    <row r="57" spans="1:19" ht="16.5">
      <c r="A57" s="360"/>
      <c r="B57" s="361"/>
      <c r="C57" s="360"/>
      <c r="D57" s="860"/>
      <c r="E57" s="860"/>
      <c r="F57" s="860"/>
      <c r="G57" s="860"/>
      <c r="H57" s="860"/>
      <c r="I57" s="860"/>
      <c r="J57" s="860"/>
      <c r="K57" s="338"/>
      <c r="L57" s="338"/>
      <c r="M57" s="360"/>
      <c r="N57" s="360"/>
      <c r="O57" s="363"/>
      <c r="P57" s="363"/>
      <c r="Q57" s="363"/>
      <c r="R57" s="363"/>
      <c r="S57" s="360"/>
    </row>
    <row r="58" spans="1:19">
      <c r="A58" s="360"/>
      <c r="B58" s="361"/>
      <c r="C58" s="360"/>
      <c r="D58" s="860"/>
      <c r="E58" s="860"/>
      <c r="F58" s="860"/>
      <c r="G58" s="1688" t="s">
        <v>275</v>
      </c>
      <c r="H58" s="1688"/>
      <c r="I58" s="860"/>
      <c r="J58" s="860"/>
      <c r="K58" s="338"/>
      <c r="L58" s="338"/>
      <c r="M58" s="360"/>
      <c r="N58" s="360"/>
      <c r="O58" s="360"/>
      <c r="P58" s="360"/>
      <c r="Q58" s="360"/>
      <c r="R58" s="360"/>
      <c r="S58" s="360"/>
    </row>
    <row r="59" spans="1:19">
      <c r="A59" s="360"/>
      <c r="B59" s="361"/>
      <c r="C59" s="360"/>
      <c r="D59" s="860"/>
      <c r="E59" s="860"/>
      <c r="F59" s="860"/>
      <c r="G59" s="860"/>
      <c r="H59" s="860"/>
      <c r="I59" s="860"/>
      <c r="J59" s="860"/>
      <c r="K59" s="338"/>
      <c r="L59" s="338"/>
      <c r="M59" s="360"/>
      <c r="N59" s="360"/>
      <c r="O59" s="360"/>
      <c r="P59" s="360"/>
      <c r="Q59" s="360"/>
      <c r="R59" s="360"/>
      <c r="S59" s="360"/>
    </row>
    <row r="60" spans="1:19">
      <c r="I60" s="260"/>
      <c r="K60" s="338"/>
      <c r="L60" s="338"/>
    </row>
    <row r="64767" spans="9:19">
      <c r="I64767" s="260"/>
      <c r="N64767" s="260"/>
      <c r="P64767" s="1689"/>
      <c r="Q64767" s="1689"/>
      <c r="R64767" s="1689"/>
      <c r="S64767" s="1689"/>
    </row>
  </sheetData>
  <mergeCells count="42">
    <mergeCell ref="J1:L1"/>
    <mergeCell ref="G58:H58"/>
    <mergeCell ref="P64767:S64767"/>
    <mergeCell ref="F51:I51"/>
    <mergeCell ref="F52:I52"/>
    <mergeCell ref="F53:I53"/>
    <mergeCell ref="J39:K39"/>
    <mergeCell ref="A46:F46"/>
    <mergeCell ref="B24:D24"/>
    <mergeCell ref="E24:G24"/>
    <mergeCell ref="A35:F35"/>
    <mergeCell ref="A36:J36"/>
    <mergeCell ref="A37:F37"/>
    <mergeCell ref="P9:P10"/>
    <mergeCell ref="Q9:Q10"/>
    <mergeCell ref="A2:D2"/>
    <mergeCell ref="A54:D54"/>
    <mergeCell ref="G54:J54"/>
    <mergeCell ref="A55:D55"/>
    <mergeCell ref="G55:J55"/>
    <mergeCell ref="L47:M47"/>
    <mergeCell ref="A48:B48"/>
    <mergeCell ref="E48:F48"/>
    <mergeCell ref="G48:H48"/>
    <mergeCell ref="I48:J48"/>
    <mergeCell ref="L48:M48"/>
    <mergeCell ref="A47:B47"/>
    <mergeCell ref="E47:F47"/>
    <mergeCell ref="G47:H47"/>
    <mergeCell ref="I47:J47"/>
    <mergeCell ref="U9:W9"/>
    <mergeCell ref="A17:A18"/>
    <mergeCell ref="B17:C17"/>
    <mergeCell ref="D17:E17"/>
    <mergeCell ref="F17:G17"/>
    <mergeCell ref="H17:H18"/>
    <mergeCell ref="A3:D3"/>
    <mergeCell ref="A5:M5"/>
    <mergeCell ref="A9:A10"/>
    <mergeCell ref="B9:E9"/>
    <mergeCell ref="F9:I9"/>
    <mergeCell ref="J9:M9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workbookViewId="0">
      <selection activeCell="K4" sqref="K4"/>
    </sheetView>
  </sheetViews>
  <sheetFormatPr defaultColWidth="8" defaultRowHeight="15"/>
  <cols>
    <col min="1" max="1" width="1.875" style="801" customWidth="1"/>
    <col min="2" max="2" width="23.625" style="809" customWidth="1"/>
    <col min="3" max="4" width="11.875" style="818" customWidth="1"/>
    <col min="5" max="6" width="11.875" style="809" customWidth="1"/>
    <col min="7" max="8" width="11.875" style="818" customWidth="1"/>
    <col min="9" max="9" width="11.875" style="809" customWidth="1"/>
    <col min="10" max="10" width="11.875" style="825" customWidth="1"/>
    <col min="11" max="11" width="13.875" style="813" customWidth="1"/>
    <col min="12" max="12" width="42.25" style="813" customWidth="1"/>
    <col min="13" max="13" width="13.375" style="813" customWidth="1"/>
    <col min="14" max="14" width="5.75" style="826" customWidth="1"/>
    <col min="15" max="15" width="5.75" style="815" customWidth="1"/>
    <col min="16" max="34" width="5.75" style="745" customWidth="1"/>
    <col min="35" max="41" width="5.75" style="809" customWidth="1"/>
    <col min="42" max="16384" width="8" style="809"/>
  </cols>
  <sheetData>
    <row r="1" spans="1:35" ht="42" customHeight="1">
      <c r="I1" s="1972"/>
      <c r="J1" s="1972"/>
    </row>
    <row r="2" spans="1:35" s="8" customFormat="1" ht="15.95" customHeight="1">
      <c r="A2" s="1702" t="s">
        <v>19</v>
      </c>
      <c r="B2" s="1702"/>
      <c r="C2" s="1702"/>
      <c r="D2" s="1702"/>
      <c r="E2" s="877"/>
      <c r="F2" s="1702" t="s">
        <v>186</v>
      </c>
      <c r="G2" s="1702"/>
      <c r="H2" s="1702"/>
      <c r="I2" s="1702"/>
      <c r="J2" s="1702"/>
      <c r="K2" s="1702"/>
      <c r="L2" s="878"/>
      <c r="M2" s="878"/>
      <c r="N2" s="878"/>
      <c r="O2" s="634"/>
      <c r="P2" s="635"/>
      <c r="Q2" s="32"/>
      <c r="R2" s="32"/>
    </row>
    <row r="3" spans="1:35" s="840" customFormat="1" ht="15.95" customHeight="1">
      <c r="A3" s="1703" t="s">
        <v>393</v>
      </c>
      <c r="B3" s="1703"/>
      <c r="C3" s="1703"/>
      <c r="D3" s="1703"/>
      <c r="E3" s="835"/>
      <c r="F3" s="1704" t="s">
        <v>14</v>
      </c>
      <c r="G3" s="1704"/>
      <c r="H3" s="1704"/>
      <c r="I3" s="1704"/>
      <c r="J3" s="1704"/>
      <c r="K3" s="1704"/>
      <c r="L3" s="636"/>
      <c r="M3" s="636"/>
      <c r="N3" s="636"/>
      <c r="O3" s="634"/>
      <c r="P3" s="635"/>
      <c r="Q3" s="32"/>
      <c r="R3" s="32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15.95" customHeight="1"/>
    <row r="5" spans="1:35" ht="22.5" customHeight="1">
      <c r="B5" s="1627" t="s">
        <v>394</v>
      </c>
      <c r="E5" s="1628"/>
      <c r="F5" s="1628"/>
      <c r="G5" s="1629"/>
      <c r="H5" s="433"/>
      <c r="I5" s="1628"/>
    </row>
    <row r="6" spans="1:35" s="715" customFormat="1" ht="15.95" customHeight="1">
      <c r="A6" s="703"/>
      <c r="B6" s="1705"/>
      <c r="C6" s="1705"/>
      <c r="D6" s="1705"/>
      <c r="E6" s="1705"/>
      <c r="F6" s="1705"/>
      <c r="G6" s="1705"/>
      <c r="H6" s="1705"/>
      <c r="I6" s="1705"/>
      <c r="J6" s="1705"/>
      <c r="K6" s="711"/>
      <c r="L6" s="711"/>
      <c r="M6" s="711"/>
      <c r="N6" s="712"/>
      <c r="O6" s="713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  <c r="AA6" s="714"/>
      <c r="AB6" s="714"/>
      <c r="AC6" s="714"/>
      <c r="AD6" s="714"/>
      <c r="AE6" s="714"/>
      <c r="AF6" s="714"/>
      <c r="AG6" s="714"/>
      <c r="AH6" s="714"/>
    </row>
    <row r="7" spans="1:35" s="715" customFormat="1" ht="6.75" customHeight="1">
      <c r="A7" s="703"/>
      <c r="B7" s="706"/>
      <c r="C7" s="705"/>
      <c r="D7" s="705"/>
      <c r="E7" s="706"/>
      <c r="F7" s="706"/>
      <c r="G7" s="708"/>
      <c r="H7" s="708"/>
      <c r="I7" s="711"/>
      <c r="J7" s="710"/>
      <c r="K7" s="711"/>
      <c r="L7" s="711"/>
      <c r="M7" s="711"/>
      <c r="N7" s="712"/>
      <c r="O7" s="713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  <c r="AA7" s="714"/>
      <c r="AB7" s="714"/>
      <c r="AC7" s="714"/>
      <c r="AD7" s="714"/>
      <c r="AE7" s="714"/>
      <c r="AF7" s="714"/>
      <c r="AG7" s="714"/>
      <c r="AH7" s="714"/>
    </row>
    <row r="8" spans="1:35" s="715" customFormat="1" ht="15.95" customHeight="1">
      <c r="A8" s="703"/>
      <c r="B8" s="704" t="s">
        <v>395</v>
      </c>
      <c r="C8" s="705"/>
      <c r="D8" s="705"/>
      <c r="E8" s="706"/>
      <c r="F8" s="707">
        <v>3400</v>
      </c>
      <c r="G8" s="708"/>
      <c r="H8" s="708"/>
      <c r="I8" s="709"/>
      <c r="J8" s="710"/>
      <c r="K8" s="711"/>
      <c r="L8" s="711"/>
      <c r="M8" s="711"/>
      <c r="N8" s="712"/>
      <c r="O8" s="713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  <c r="AA8" s="714"/>
      <c r="AB8" s="714"/>
      <c r="AC8" s="714"/>
      <c r="AD8" s="714"/>
      <c r="AE8" s="714"/>
      <c r="AF8" s="714"/>
      <c r="AG8" s="714"/>
      <c r="AH8" s="714"/>
    </row>
    <row r="9" spans="1:35" s="715" customFormat="1" ht="15.95" customHeight="1">
      <c r="A9" s="703"/>
      <c r="B9" s="704"/>
      <c r="C9" s="705"/>
      <c r="D9" s="705"/>
      <c r="E9" s="706"/>
      <c r="F9" s="707"/>
      <c r="G9" s="716">
        <v>3700</v>
      </c>
      <c r="H9" s="708"/>
      <c r="I9" s="709"/>
      <c r="J9" s="710"/>
      <c r="K9" s="717">
        <v>130</v>
      </c>
      <c r="L9" s="717"/>
      <c r="M9" s="711"/>
      <c r="N9" s="712"/>
      <c r="O9" s="713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  <c r="AA9" s="714"/>
      <c r="AB9" s="714"/>
      <c r="AC9" s="714"/>
      <c r="AD9" s="714"/>
      <c r="AE9" s="714"/>
      <c r="AF9" s="714"/>
      <c r="AG9" s="714"/>
      <c r="AH9" s="714"/>
    </row>
    <row r="10" spans="1:35" s="723" customFormat="1" ht="15.95" customHeight="1">
      <c r="A10" s="718"/>
      <c r="B10" s="1706" t="s">
        <v>9</v>
      </c>
      <c r="C10" s="1708" t="s">
        <v>199</v>
      </c>
      <c r="D10" s="1709"/>
      <c r="E10" s="1709"/>
      <c r="F10" s="1710"/>
      <c r="G10" s="1711" t="s">
        <v>60</v>
      </c>
      <c r="H10" s="1712"/>
      <c r="I10" s="1712"/>
      <c r="J10" s="1713"/>
      <c r="L10" s="706"/>
      <c r="M10" s="719"/>
      <c r="N10" s="720"/>
      <c r="O10" s="721"/>
      <c r="P10" s="722"/>
      <c r="Q10" s="719"/>
      <c r="R10" s="719"/>
      <c r="S10" s="719"/>
      <c r="T10" s="719"/>
      <c r="U10" s="719"/>
      <c r="V10" s="719"/>
      <c r="W10" s="719"/>
      <c r="X10" s="719"/>
      <c r="Y10" s="719"/>
      <c r="Z10" s="719"/>
      <c r="AA10" s="719"/>
      <c r="AB10" s="719"/>
      <c r="AC10" s="719"/>
      <c r="AD10" s="719"/>
      <c r="AE10" s="719"/>
      <c r="AF10" s="719"/>
      <c r="AG10" s="719"/>
      <c r="AH10" s="719"/>
    </row>
    <row r="11" spans="1:35" s="723" customFormat="1" ht="42.75">
      <c r="A11" s="718"/>
      <c r="B11" s="1707"/>
      <c r="C11" s="884" t="s">
        <v>254</v>
      </c>
      <c r="D11" s="723" t="s">
        <v>355</v>
      </c>
      <c r="E11" s="883" t="s">
        <v>187</v>
      </c>
      <c r="F11" s="884" t="s">
        <v>374</v>
      </c>
      <c r="G11" s="724" t="s">
        <v>188</v>
      </c>
      <c r="H11" s="723" t="s">
        <v>355</v>
      </c>
      <c r="I11" s="724" t="s">
        <v>187</v>
      </c>
      <c r="J11" s="884" t="s">
        <v>374</v>
      </c>
      <c r="L11" s="1630"/>
      <c r="M11" s="719"/>
      <c r="N11" s="720"/>
      <c r="O11" s="721"/>
      <c r="P11" s="722"/>
      <c r="Q11" s="719"/>
      <c r="R11" s="719"/>
      <c r="S11" s="719"/>
      <c r="T11" s="719"/>
      <c r="U11" s="719"/>
      <c r="V11" s="719"/>
      <c r="W11" s="719"/>
      <c r="X11" s="719"/>
      <c r="Y11" s="719"/>
      <c r="Z11" s="719"/>
      <c r="AA11" s="719"/>
      <c r="AB11" s="719"/>
      <c r="AC11" s="719"/>
      <c r="AD11" s="719"/>
      <c r="AE11" s="719"/>
      <c r="AF11" s="719"/>
      <c r="AG11" s="719"/>
      <c r="AH11" s="719"/>
    </row>
    <row r="12" spans="1:35" s="736" customFormat="1" ht="15.95" customHeight="1">
      <c r="A12" s="725" t="s">
        <v>243</v>
      </c>
      <c r="B12" s="726" t="s">
        <v>244</v>
      </c>
      <c r="C12" s="727"/>
      <c r="D12" s="728"/>
      <c r="E12" s="729"/>
      <c r="F12" s="728"/>
      <c r="G12" s="729"/>
      <c r="H12" s="729"/>
      <c r="I12" s="730"/>
      <c r="J12" s="729"/>
      <c r="L12" s="731"/>
      <c r="M12" s="731"/>
      <c r="N12" s="732"/>
      <c r="O12" s="733"/>
      <c r="P12" s="734"/>
      <c r="Q12" s="735"/>
      <c r="R12" s="735"/>
      <c r="S12" s="735"/>
      <c r="T12" s="735"/>
      <c r="U12" s="735"/>
      <c r="V12" s="735"/>
      <c r="W12" s="735"/>
      <c r="X12" s="735"/>
      <c r="Y12" s="735"/>
      <c r="Z12" s="735"/>
      <c r="AA12" s="735"/>
      <c r="AB12" s="735"/>
      <c r="AC12" s="735"/>
      <c r="AD12" s="735"/>
      <c r="AE12" s="735"/>
      <c r="AF12" s="735"/>
      <c r="AG12" s="735"/>
      <c r="AH12" s="735"/>
    </row>
    <row r="13" spans="1:35" s="736" customFormat="1" ht="15.95" customHeight="1">
      <c r="A13" s="725" t="s">
        <v>243</v>
      </c>
      <c r="B13" s="737" t="s">
        <v>245</v>
      </c>
      <c r="C13" s="881"/>
      <c r="D13" s="738"/>
      <c r="E13" s="739"/>
      <c r="F13" s="740"/>
      <c r="G13" s="739"/>
      <c r="H13" s="739"/>
      <c r="I13" s="739"/>
      <c r="J13" s="741"/>
      <c r="L13" s="731"/>
      <c r="M13" s="731"/>
      <c r="N13" s="732"/>
      <c r="O13" s="733"/>
      <c r="P13" s="734"/>
      <c r="Q13" s="735"/>
      <c r="R13" s="735"/>
      <c r="S13" s="735"/>
      <c r="T13" s="735"/>
      <c r="U13" s="735"/>
      <c r="V13" s="735"/>
      <c r="W13" s="735"/>
      <c r="X13" s="735"/>
      <c r="Y13" s="735"/>
      <c r="Z13" s="735"/>
      <c r="AA13" s="735"/>
      <c r="AB13" s="735"/>
      <c r="AC13" s="735"/>
      <c r="AD13" s="735"/>
      <c r="AE13" s="735"/>
      <c r="AF13" s="735"/>
      <c r="AG13" s="735"/>
      <c r="AH13" s="735"/>
    </row>
    <row r="14" spans="1:35" s="736" customFormat="1" ht="15.95" customHeight="1">
      <c r="A14" s="725" t="s">
        <v>246</v>
      </c>
      <c r="B14" s="737" t="s">
        <v>247</v>
      </c>
      <c r="C14" s="881"/>
      <c r="D14" s="738"/>
      <c r="E14" s="739"/>
      <c r="F14" s="740"/>
      <c r="G14" s="739"/>
      <c r="H14" s="739"/>
      <c r="I14" s="739"/>
      <c r="J14" s="741"/>
      <c r="L14" s="731"/>
      <c r="M14" s="731"/>
      <c r="N14" s="742"/>
      <c r="O14" s="743"/>
      <c r="P14" s="744"/>
      <c r="Q14" s="745"/>
      <c r="R14" s="745"/>
      <c r="S14" s="745"/>
      <c r="T14" s="745"/>
      <c r="U14" s="745"/>
      <c r="V14" s="745"/>
      <c r="W14" s="745"/>
      <c r="X14" s="745"/>
      <c r="Y14" s="745"/>
      <c r="Z14" s="745"/>
      <c r="AA14" s="745"/>
      <c r="AB14" s="745"/>
      <c r="AC14" s="745"/>
      <c r="AD14" s="745"/>
      <c r="AE14" s="745"/>
      <c r="AF14" s="745"/>
      <c r="AG14" s="745"/>
      <c r="AH14" s="745"/>
    </row>
    <row r="15" spans="1:35" s="745" customFormat="1" ht="15.95" customHeight="1">
      <c r="A15" s="725" t="s">
        <v>248</v>
      </c>
      <c r="B15" s="746" t="s">
        <v>249</v>
      </c>
      <c r="C15" s="885"/>
      <c r="D15" s="747"/>
      <c r="E15" s="748"/>
      <c r="F15" s="749"/>
      <c r="G15" s="748"/>
      <c r="H15" s="748"/>
      <c r="I15" s="748"/>
      <c r="J15" s="750"/>
      <c r="L15" s="731"/>
      <c r="M15" s="731"/>
      <c r="N15" s="742"/>
      <c r="O15" s="743"/>
      <c r="P15" s="744"/>
    </row>
    <row r="16" spans="1:35" s="761" customFormat="1" ht="15.95" customHeight="1">
      <c r="A16" s="707"/>
      <c r="B16" s="751" t="s">
        <v>250</v>
      </c>
      <c r="C16" s="752"/>
      <c r="D16" s="753"/>
      <c r="E16" s="752"/>
      <c r="F16" s="754"/>
      <c r="G16" s="755"/>
      <c r="H16" s="753"/>
      <c r="I16" s="755"/>
      <c r="J16" s="756"/>
      <c r="L16" s="1631"/>
      <c r="M16" s="757"/>
      <c r="N16" s="758"/>
      <c r="O16" s="759"/>
      <c r="P16" s="760"/>
      <c r="Q16" s="706"/>
      <c r="R16" s="706"/>
      <c r="S16" s="706"/>
      <c r="T16" s="706"/>
      <c r="U16" s="706"/>
      <c r="V16" s="706"/>
      <c r="W16" s="706"/>
      <c r="X16" s="706"/>
      <c r="Y16" s="706"/>
      <c r="Z16" s="706"/>
      <c r="AA16" s="706"/>
      <c r="AB16" s="706"/>
      <c r="AC16" s="706"/>
      <c r="AD16" s="706"/>
      <c r="AE16" s="706"/>
      <c r="AF16" s="706"/>
      <c r="AG16" s="706"/>
      <c r="AH16" s="706"/>
    </row>
    <row r="17" spans="1:41" s="761" customFormat="1" ht="12.75" customHeight="1">
      <c r="A17" s="707"/>
      <c r="B17" s="706"/>
      <c r="C17" s="705"/>
      <c r="D17" s="705"/>
      <c r="E17" s="706"/>
      <c r="F17" s="706"/>
      <c r="G17" s="762"/>
      <c r="H17" s="762"/>
      <c r="I17" s="763"/>
      <c r="J17" s="764"/>
      <c r="K17" s="765"/>
      <c r="L17" s="765"/>
      <c r="M17" s="765"/>
      <c r="N17" s="758"/>
      <c r="O17" s="759"/>
      <c r="P17" s="760"/>
      <c r="Q17" s="706"/>
      <c r="R17" s="706"/>
      <c r="S17" s="706"/>
      <c r="T17" s="706"/>
      <c r="U17" s="706"/>
      <c r="V17" s="706"/>
      <c r="W17" s="706"/>
      <c r="X17" s="706"/>
      <c r="Y17" s="706"/>
      <c r="Z17" s="706"/>
      <c r="AA17" s="706"/>
      <c r="AB17" s="706"/>
      <c r="AC17" s="706"/>
      <c r="AD17" s="706"/>
      <c r="AE17" s="706"/>
      <c r="AF17" s="706"/>
      <c r="AG17" s="706"/>
      <c r="AH17" s="706"/>
    </row>
    <row r="18" spans="1:41" s="761" customFormat="1" ht="15.95" customHeight="1">
      <c r="A18" s="766">
        <v>2</v>
      </c>
      <c r="B18" s="767" t="s">
        <v>190</v>
      </c>
      <c r="C18" s="705"/>
      <c r="D18" s="705"/>
      <c r="E18" s="706"/>
      <c r="F18" s="706"/>
      <c r="G18" s="762"/>
      <c r="H18" s="762"/>
      <c r="I18" s="768"/>
      <c r="J18" s="764"/>
      <c r="K18" s="768"/>
      <c r="L18" s="768"/>
      <c r="M18" s="768"/>
      <c r="N18" s="758"/>
      <c r="O18" s="769"/>
      <c r="P18" s="705"/>
      <c r="Q18" s="706"/>
      <c r="R18" s="706"/>
      <c r="S18" s="706"/>
      <c r="T18" s="706"/>
      <c r="U18" s="706"/>
      <c r="V18" s="706"/>
      <c r="W18" s="706"/>
      <c r="X18" s="706"/>
      <c r="Y18" s="706"/>
      <c r="Z18" s="706"/>
      <c r="AA18" s="706"/>
      <c r="AB18" s="706"/>
      <c r="AC18" s="706"/>
      <c r="AD18" s="706"/>
      <c r="AE18" s="706"/>
      <c r="AF18" s="706"/>
      <c r="AG18" s="706"/>
      <c r="AH18" s="706"/>
    </row>
    <row r="19" spans="1:41" s="723" customFormat="1" ht="15.95" customHeight="1">
      <c r="A19" s="707"/>
      <c r="B19" s="1706" t="s">
        <v>9</v>
      </c>
      <c r="C19" s="1716" t="s">
        <v>191</v>
      </c>
      <c r="D19" s="1717"/>
      <c r="E19" s="1718" t="s">
        <v>192</v>
      </c>
      <c r="F19" s="1719"/>
      <c r="G19" s="1720" t="s">
        <v>193</v>
      </c>
      <c r="H19" s="1721"/>
      <c r="I19" s="1718" t="s">
        <v>194</v>
      </c>
      <c r="J19" s="1719"/>
      <c r="K19" s="1632"/>
      <c r="L19" s="1632"/>
      <c r="M19" s="1632"/>
      <c r="N19" s="1701"/>
      <c r="O19" s="1701"/>
      <c r="P19" s="719"/>
      <c r="Q19" s="719"/>
      <c r="R19" s="719"/>
      <c r="S19" s="719"/>
      <c r="T19" s="719"/>
      <c r="U19" s="719"/>
      <c r="V19" s="719"/>
      <c r="W19" s="719"/>
      <c r="X19" s="719"/>
      <c r="Y19" s="719"/>
      <c r="Z19" s="719"/>
      <c r="AA19" s="719"/>
      <c r="AB19" s="719"/>
      <c r="AC19" s="719"/>
      <c r="AD19" s="719"/>
      <c r="AE19" s="719"/>
      <c r="AF19" s="719"/>
      <c r="AG19" s="719"/>
      <c r="AH19" s="719"/>
    </row>
    <row r="20" spans="1:41" s="723" customFormat="1" ht="15.95" customHeight="1">
      <c r="A20" s="1633"/>
      <c r="B20" s="1714"/>
      <c r="C20" s="770" t="s">
        <v>22</v>
      </c>
      <c r="D20" s="770" t="s">
        <v>195</v>
      </c>
      <c r="E20" s="770" t="s">
        <v>22</v>
      </c>
      <c r="F20" s="770" t="s">
        <v>195</v>
      </c>
      <c r="G20" s="770" t="s">
        <v>22</v>
      </c>
      <c r="H20" s="770" t="s">
        <v>195</v>
      </c>
      <c r="I20" s="770" t="s">
        <v>22</v>
      </c>
      <c r="J20" s="771" t="s">
        <v>195</v>
      </c>
      <c r="K20" s="1632"/>
      <c r="L20" s="1632"/>
      <c r="M20" s="1632"/>
      <c r="N20" s="1634"/>
      <c r="O20" s="1634"/>
      <c r="P20" s="719"/>
      <c r="Q20" s="719"/>
      <c r="R20" s="719"/>
      <c r="S20" s="719"/>
      <c r="T20" s="719"/>
      <c r="U20" s="719"/>
      <c r="V20" s="719"/>
      <c r="W20" s="719"/>
      <c r="X20" s="719"/>
      <c r="Y20" s="719"/>
      <c r="Z20" s="719"/>
      <c r="AA20" s="719"/>
      <c r="AB20" s="719"/>
      <c r="AC20" s="719"/>
      <c r="AD20" s="719"/>
      <c r="AE20" s="719"/>
      <c r="AF20" s="719"/>
      <c r="AG20" s="719"/>
      <c r="AH20" s="719"/>
    </row>
    <row r="21" spans="1:41" s="1639" customFormat="1" ht="15.95" customHeight="1">
      <c r="A21" s="1635"/>
      <c r="B21" s="1715"/>
      <c r="C21" s="772" t="s">
        <v>189</v>
      </c>
      <c r="D21" s="772" t="s">
        <v>196</v>
      </c>
      <c r="E21" s="772" t="s">
        <v>189</v>
      </c>
      <c r="F21" s="772" t="s">
        <v>196</v>
      </c>
      <c r="G21" s="772" t="s">
        <v>189</v>
      </c>
      <c r="H21" s="772" t="s">
        <v>196</v>
      </c>
      <c r="I21" s="772" t="s">
        <v>189</v>
      </c>
      <c r="J21" s="773" t="s">
        <v>196</v>
      </c>
      <c r="K21" s="1636"/>
      <c r="L21" s="1636"/>
      <c r="M21" s="1636"/>
      <c r="N21" s="1637"/>
      <c r="O21" s="1637"/>
      <c r="P21" s="1638"/>
      <c r="Q21" s="1638"/>
      <c r="R21" s="1638"/>
      <c r="S21" s="1638"/>
      <c r="T21" s="1638"/>
      <c r="U21" s="1638"/>
      <c r="V21" s="1638"/>
      <c r="W21" s="1638"/>
      <c r="X21" s="1638"/>
      <c r="Y21" s="1638"/>
      <c r="Z21" s="1638"/>
      <c r="AA21" s="1638"/>
      <c r="AB21" s="1638"/>
      <c r="AC21" s="1638"/>
      <c r="AD21" s="1638"/>
      <c r="AE21" s="1638"/>
      <c r="AF21" s="1638"/>
      <c r="AG21" s="1638"/>
      <c r="AH21" s="1638"/>
    </row>
    <row r="22" spans="1:41" s="1645" customFormat="1" ht="15.95" customHeight="1">
      <c r="A22" s="725" t="s">
        <v>243</v>
      </c>
      <c r="B22" s="726" t="s">
        <v>244</v>
      </c>
      <c r="C22" s="774"/>
      <c r="D22" s="775"/>
      <c r="E22" s="774"/>
      <c r="F22" s="774"/>
      <c r="G22" s="774"/>
      <c r="H22" s="775"/>
      <c r="I22" s="774"/>
      <c r="J22" s="775"/>
      <c r="K22" s="1640"/>
      <c r="L22" s="1640"/>
      <c r="M22" s="1641"/>
      <c r="N22" s="1642"/>
      <c r="O22" s="1033"/>
      <c r="P22" s="1643"/>
      <c r="Q22" s="1064"/>
      <c r="R22" s="1644"/>
      <c r="S22" s="1064"/>
      <c r="T22" s="1064"/>
      <c r="U22" s="1064"/>
      <c r="V22" s="1064"/>
      <c r="W22" s="745"/>
      <c r="X22" s="745"/>
      <c r="Y22" s="745"/>
      <c r="Z22" s="745"/>
      <c r="AA22" s="745"/>
      <c r="AB22" s="745"/>
      <c r="AC22" s="745"/>
      <c r="AD22" s="745"/>
      <c r="AE22" s="745"/>
      <c r="AF22" s="745"/>
      <c r="AG22" s="745"/>
      <c r="AH22" s="745"/>
    </row>
    <row r="23" spans="1:41" s="1645" customFormat="1" ht="15.95" customHeight="1">
      <c r="A23" s="725" t="s">
        <v>243</v>
      </c>
      <c r="B23" s="737" t="s">
        <v>245</v>
      </c>
      <c r="C23" s="776"/>
      <c r="D23" s="776"/>
      <c r="E23" s="776"/>
      <c r="F23" s="776"/>
      <c r="G23" s="776"/>
      <c r="H23" s="776"/>
      <c r="I23" s="776"/>
      <c r="J23" s="776"/>
      <c r="K23" s="1640"/>
      <c r="L23" s="1640"/>
      <c r="M23" s="1641"/>
      <c r="N23" s="1642"/>
      <c r="O23" s="1033"/>
      <c r="P23" s="1643"/>
      <c r="Q23" s="1064"/>
      <c r="R23" s="1644"/>
      <c r="S23" s="1064"/>
      <c r="T23" s="1064"/>
      <c r="U23" s="1064"/>
      <c r="V23" s="1064"/>
      <c r="W23" s="745"/>
      <c r="X23" s="745"/>
      <c r="Y23" s="745"/>
      <c r="Z23" s="745"/>
      <c r="AA23" s="745"/>
      <c r="AB23" s="745"/>
      <c r="AC23" s="745"/>
      <c r="AD23" s="745"/>
      <c r="AE23" s="745"/>
      <c r="AF23" s="745"/>
      <c r="AG23" s="745"/>
      <c r="AH23" s="745"/>
    </row>
    <row r="24" spans="1:41" s="736" customFormat="1" ht="15.95" customHeight="1">
      <c r="A24" s="725" t="s">
        <v>246</v>
      </c>
      <c r="B24" s="737" t="s">
        <v>247</v>
      </c>
      <c r="C24" s="776"/>
      <c r="D24" s="776"/>
      <c r="E24" s="776"/>
      <c r="F24" s="776"/>
      <c r="G24" s="776"/>
      <c r="H24" s="776"/>
      <c r="I24" s="776"/>
      <c r="J24" s="776"/>
      <c r="K24" s="1640"/>
      <c r="L24" s="1640"/>
      <c r="M24" s="1641"/>
      <c r="N24" s="1642"/>
      <c r="O24" s="1033"/>
      <c r="P24" s="1643"/>
      <c r="Q24" s="745"/>
      <c r="R24" s="745"/>
      <c r="S24" s="745"/>
      <c r="T24" s="745"/>
      <c r="U24" s="745"/>
      <c r="V24" s="745"/>
      <c r="W24" s="745"/>
      <c r="X24" s="745"/>
      <c r="Y24" s="745"/>
      <c r="Z24" s="745"/>
      <c r="AA24" s="745"/>
      <c r="AB24" s="745"/>
      <c r="AC24" s="745"/>
      <c r="AD24" s="745"/>
      <c r="AE24" s="745"/>
      <c r="AF24" s="745"/>
      <c r="AG24" s="745"/>
      <c r="AH24" s="745"/>
    </row>
    <row r="25" spans="1:41" s="736" customFormat="1" ht="15.95" customHeight="1">
      <c r="A25" s="725" t="s">
        <v>248</v>
      </c>
      <c r="B25" s="746" t="s">
        <v>249</v>
      </c>
      <c r="C25" s="776"/>
      <c r="D25" s="776"/>
      <c r="E25" s="777"/>
      <c r="F25" s="777"/>
      <c r="G25" s="776"/>
      <c r="H25" s="776"/>
      <c r="I25" s="777"/>
      <c r="J25" s="777"/>
      <c r="K25" s="1640"/>
      <c r="L25" s="1640"/>
      <c r="M25" s="1641"/>
      <c r="N25" s="1642"/>
      <c r="O25" s="1033"/>
      <c r="P25" s="1643"/>
      <c r="Q25" s="745"/>
      <c r="R25" s="745"/>
      <c r="S25" s="745"/>
      <c r="T25" s="745"/>
      <c r="U25" s="745"/>
      <c r="V25" s="745"/>
      <c r="W25" s="745"/>
      <c r="X25" s="745"/>
      <c r="Y25" s="745"/>
      <c r="Z25" s="745"/>
      <c r="AA25" s="745"/>
      <c r="AB25" s="745"/>
      <c r="AC25" s="745"/>
      <c r="AD25" s="745"/>
      <c r="AE25" s="745"/>
      <c r="AF25" s="745"/>
      <c r="AG25" s="745"/>
      <c r="AH25" s="745"/>
    </row>
    <row r="26" spans="1:41" s="723" customFormat="1" ht="15.95" customHeight="1">
      <c r="A26" s="718"/>
      <c r="B26" s="751" t="s">
        <v>250</v>
      </c>
      <c r="C26" s="778"/>
      <c r="D26" s="779"/>
      <c r="E26" s="780"/>
      <c r="F26" s="780"/>
      <c r="G26" s="780"/>
      <c r="H26" s="780"/>
      <c r="I26" s="780"/>
      <c r="J26" s="780"/>
      <c r="K26" s="1646"/>
      <c r="L26" s="1646"/>
      <c r="M26" s="1646"/>
      <c r="N26" s="1647"/>
      <c r="O26" s="1648"/>
      <c r="P26" s="1649"/>
      <c r="Q26" s="719"/>
      <c r="R26" s="719"/>
      <c r="S26" s="719"/>
      <c r="T26" s="719"/>
      <c r="U26" s="719"/>
      <c r="V26" s="719"/>
      <c r="W26" s="719"/>
      <c r="X26" s="719"/>
      <c r="Y26" s="719"/>
      <c r="Z26" s="719"/>
      <c r="AA26" s="719"/>
      <c r="AB26" s="719"/>
      <c r="AC26" s="719"/>
      <c r="AD26" s="719"/>
      <c r="AE26" s="719"/>
      <c r="AF26" s="719"/>
      <c r="AG26" s="719"/>
      <c r="AH26" s="719"/>
    </row>
    <row r="27" spans="1:41" s="761" customFormat="1" ht="14.25" customHeight="1">
      <c r="A27" s="766"/>
      <c r="B27" s="1722"/>
      <c r="C27" s="1723"/>
      <c r="D27" s="1723"/>
      <c r="E27" s="1723"/>
      <c r="F27" s="1723"/>
      <c r="G27" s="1723"/>
      <c r="H27" s="1723"/>
      <c r="I27" s="1723"/>
      <c r="J27" s="1723"/>
      <c r="K27" s="768"/>
      <c r="L27" s="768"/>
      <c r="M27" s="768"/>
      <c r="N27" s="758"/>
      <c r="O27" s="769"/>
      <c r="P27" s="705"/>
      <c r="Q27" s="706"/>
      <c r="R27" s="706"/>
      <c r="S27" s="706"/>
      <c r="T27" s="706"/>
      <c r="U27" s="706"/>
      <c r="V27" s="706"/>
      <c r="W27" s="706"/>
      <c r="X27" s="706"/>
      <c r="Y27" s="706"/>
      <c r="Z27" s="706"/>
      <c r="AA27" s="706"/>
      <c r="AB27" s="706"/>
      <c r="AC27" s="706"/>
      <c r="AD27" s="706"/>
      <c r="AE27" s="706"/>
      <c r="AF27" s="706"/>
      <c r="AG27" s="706"/>
      <c r="AH27" s="706"/>
    </row>
    <row r="28" spans="1:41" s="761" customFormat="1" ht="15.95" customHeight="1">
      <c r="A28" s="766"/>
      <c r="B28" s="704" t="s">
        <v>373</v>
      </c>
      <c r="C28" s="705"/>
      <c r="D28" s="705"/>
      <c r="E28" s="706"/>
      <c r="F28" s="706"/>
      <c r="G28" s="762"/>
      <c r="H28" s="762"/>
      <c r="I28" s="768"/>
      <c r="J28" s="764"/>
      <c r="K28" s="768"/>
      <c r="L28" s="768"/>
      <c r="M28" s="768"/>
      <c r="N28" s="758"/>
      <c r="O28" s="769"/>
      <c r="P28" s="705"/>
      <c r="Q28" s="706"/>
      <c r="R28" s="706"/>
      <c r="S28" s="706"/>
      <c r="T28" s="706"/>
      <c r="U28" s="706"/>
      <c r="V28" s="706"/>
      <c r="W28" s="706"/>
      <c r="X28" s="706"/>
      <c r="Y28" s="706"/>
      <c r="Z28" s="706"/>
      <c r="AA28" s="706"/>
      <c r="AB28" s="706"/>
      <c r="AC28" s="706"/>
      <c r="AD28" s="706"/>
      <c r="AE28" s="706"/>
      <c r="AF28" s="706"/>
      <c r="AG28" s="706"/>
      <c r="AH28" s="706"/>
    </row>
    <row r="29" spans="1:41" s="761" customFormat="1" ht="15.95" customHeight="1">
      <c r="A29" s="766"/>
      <c r="B29" s="767" t="s">
        <v>396</v>
      </c>
      <c r="C29" s="705"/>
      <c r="D29" s="705"/>
      <c r="E29" s="781"/>
      <c r="F29" s="781"/>
      <c r="G29" s="762"/>
      <c r="H29" s="782"/>
      <c r="I29" s="783"/>
      <c r="J29" s="766">
        <v>3000</v>
      </c>
      <c r="M29" s="784"/>
      <c r="N29" s="758"/>
      <c r="O29" s="769"/>
      <c r="P29" s="705"/>
      <c r="Q29" s="706"/>
      <c r="R29" s="706"/>
      <c r="S29" s="706"/>
      <c r="T29" s="706"/>
      <c r="U29" s="706"/>
      <c r="V29" s="706"/>
      <c r="W29" s="706"/>
      <c r="X29" s="706"/>
      <c r="Y29" s="706"/>
      <c r="Z29" s="706"/>
      <c r="AA29" s="706"/>
      <c r="AB29" s="706"/>
      <c r="AC29" s="706"/>
      <c r="AD29" s="706"/>
      <c r="AE29" s="706"/>
      <c r="AF29" s="706"/>
      <c r="AG29" s="706"/>
      <c r="AH29" s="706"/>
    </row>
    <row r="30" spans="1:41" s="761" customFormat="1" ht="15.95" customHeight="1">
      <c r="A30" s="766"/>
      <c r="B30" s="1706" t="s">
        <v>9</v>
      </c>
      <c r="C30" s="1726" t="s">
        <v>375</v>
      </c>
      <c r="D30" s="1727"/>
      <c r="E30" s="1727"/>
      <c r="F30" s="1728"/>
      <c r="K30" s="785"/>
      <c r="L30" s="786"/>
      <c r="M30" s="786"/>
      <c r="N30" s="786"/>
      <c r="O30" s="786"/>
      <c r="P30" s="719"/>
      <c r="Q30" s="719"/>
      <c r="R30" s="719"/>
      <c r="S30" s="719"/>
      <c r="T30" s="719"/>
      <c r="U30" s="706"/>
      <c r="V30" s="706"/>
      <c r="W30" s="706"/>
      <c r="X30" s="706"/>
      <c r="Y30" s="706"/>
      <c r="Z30" s="706"/>
      <c r="AA30" s="706"/>
      <c r="AB30" s="706"/>
      <c r="AC30" s="706"/>
      <c r="AD30" s="706"/>
      <c r="AE30" s="706"/>
      <c r="AF30" s="706"/>
      <c r="AG30" s="706"/>
      <c r="AH30" s="706"/>
    </row>
    <row r="31" spans="1:41" s="761" customFormat="1" ht="15.95" customHeight="1">
      <c r="A31" s="766"/>
      <c r="B31" s="1724"/>
      <c r="C31" s="879" t="s">
        <v>251</v>
      </c>
      <c r="D31" s="1706" t="s">
        <v>355</v>
      </c>
      <c r="E31" s="1706" t="s">
        <v>187</v>
      </c>
      <c r="F31" s="1730" t="s">
        <v>240</v>
      </c>
      <c r="K31" s="706"/>
      <c r="L31" s="706"/>
      <c r="M31" s="1735" t="s">
        <v>9</v>
      </c>
      <c r="N31" s="1738" t="s">
        <v>376</v>
      </c>
      <c r="O31" s="1739"/>
      <c r="P31" s="1733" t="s">
        <v>377</v>
      </c>
      <c r="Q31" s="1742"/>
      <c r="R31" s="1742"/>
      <c r="S31" s="1742"/>
      <c r="T31" s="1742"/>
      <c r="U31" s="1742"/>
      <c r="V31" s="1742"/>
      <c r="W31" s="1742"/>
      <c r="X31" s="1742"/>
      <c r="Y31" s="1742"/>
      <c r="Z31" s="1742"/>
      <c r="AA31" s="1742"/>
      <c r="AB31" s="1742"/>
      <c r="AC31" s="1742"/>
      <c r="AD31" s="1742"/>
      <c r="AE31" s="1742"/>
      <c r="AF31" s="1742"/>
      <c r="AG31" s="1742"/>
      <c r="AH31" s="1742"/>
      <c r="AI31" s="1742"/>
      <c r="AJ31" s="1742"/>
      <c r="AK31" s="1742"/>
      <c r="AL31" s="1742"/>
      <c r="AM31" s="1742"/>
      <c r="AN31" s="1742"/>
      <c r="AO31" s="1734"/>
    </row>
    <row r="32" spans="1:41" s="761" customFormat="1" ht="15.95" customHeight="1">
      <c r="A32" s="766"/>
      <c r="B32" s="1724"/>
      <c r="C32" s="787" t="s">
        <v>397</v>
      </c>
      <c r="D32" s="1707"/>
      <c r="E32" s="1714"/>
      <c r="F32" s="1731"/>
      <c r="K32" s="706"/>
      <c r="L32" s="706"/>
      <c r="M32" s="1736"/>
      <c r="N32" s="1740"/>
      <c r="O32" s="1741"/>
      <c r="P32" s="1733" t="s">
        <v>378</v>
      </c>
      <c r="Q32" s="1734"/>
      <c r="R32" s="1733" t="s">
        <v>379</v>
      </c>
      <c r="S32" s="1734"/>
      <c r="T32" s="1733" t="s">
        <v>380</v>
      </c>
      <c r="U32" s="1734"/>
      <c r="V32" s="1733" t="s">
        <v>381</v>
      </c>
      <c r="W32" s="1734"/>
      <c r="X32" s="1733" t="s">
        <v>382</v>
      </c>
      <c r="Y32" s="1734"/>
      <c r="Z32" s="1733" t="s">
        <v>383</v>
      </c>
      <c r="AA32" s="1734"/>
      <c r="AB32" s="1733" t="s">
        <v>384</v>
      </c>
      <c r="AC32" s="1734"/>
      <c r="AD32" s="1733" t="s">
        <v>385</v>
      </c>
      <c r="AE32" s="1734"/>
      <c r="AF32" s="1733" t="s">
        <v>386</v>
      </c>
      <c r="AG32" s="1734"/>
      <c r="AH32" s="1733" t="s">
        <v>386</v>
      </c>
      <c r="AI32" s="1734"/>
      <c r="AJ32" s="1733" t="s">
        <v>386</v>
      </c>
      <c r="AK32" s="1734"/>
      <c r="AL32" s="1733" t="s">
        <v>386</v>
      </c>
      <c r="AM32" s="1734"/>
      <c r="AN32" s="1733" t="s">
        <v>386</v>
      </c>
      <c r="AO32" s="1734"/>
    </row>
    <row r="33" spans="1:41" s="761" customFormat="1" ht="15.95" customHeight="1">
      <c r="A33" s="766"/>
      <c r="B33" s="1725"/>
      <c r="C33" s="788" t="s">
        <v>252</v>
      </c>
      <c r="D33" s="1729"/>
      <c r="E33" s="788" t="s">
        <v>252</v>
      </c>
      <c r="F33" s="1732"/>
      <c r="K33" s="706"/>
      <c r="L33" s="706"/>
      <c r="M33" s="1737"/>
      <c r="N33" s="838" t="s">
        <v>387</v>
      </c>
      <c r="O33" s="838" t="s">
        <v>284</v>
      </c>
      <c r="P33" s="843" t="s">
        <v>387</v>
      </c>
      <c r="Q33" s="843" t="s">
        <v>284</v>
      </c>
      <c r="R33" s="843" t="s">
        <v>387</v>
      </c>
      <c r="S33" s="843" t="s">
        <v>284</v>
      </c>
      <c r="T33" s="843" t="s">
        <v>387</v>
      </c>
      <c r="U33" s="843" t="s">
        <v>284</v>
      </c>
      <c r="V33" s="843" t="s">
        <v>387</v>
      </c>
      <c r="W33" s="843" t="s">
        <v>284</v>
      </c>
      <c r="X33" s="843" t="s">
        <v>387</v>
      </c>
      <c r="Y33" s="843" t="s">
        <v>284</v>
      </c>
      <c r="Z33" s="843" t="s">
        <v>387</v>
      </c>
      <c r="AA33" s="843" t="s">
        <v>284</v>
      </c>
      <c r="AB33" s="843" t="s">
        <v>387</v>
      </c>
      <c r="AC33" s="843" t="s">
        <v>284</v>
      </c>
      <c r="AD33" s="843" t="s">
        <v>387</v>
      </c>
      <c r="AE33" s="843" t="s">
        <v>284</v>
      </c>
      <c r="AF33" s="843" t="s">
        <v>387</v>
      </c>
      <c r="AG33" s="843" t="s">
        <v>284</v>
      </c>
      <c r="AH33" s="843" t="s">
        <v>387</v>
      </c>
      <c r="AI33" s="843" t="s">
        <v>284</v>
      </c>
      <c r="AJ33" s="843" t="s">
        <v>387</v>
      </c>
      <c r="AK33" s="843" t="s">
        <v>284</v>
      </c>
      <c r="AL33" s="843" t="s">
        <v>387</v>
      </c>
      <c r="AM33" s="843" t="s">
        <v>284</v>
      </c>
      <c r="AN33" s="843" t="s">
        <v>387</v>
      </c>
      <c r="AO33" s="843" t="s">
        <v>284</v>
      </c>
    </row>
    <row r="34" spans="1:41" s="761" customFormat="1" ht="15.95" customHeight="1">
      <c r="A34" s="725" t="s">
        <v>243</v>
      </c>
      <c r="B34" s="726" t="s">
        <v>244</v>
      </c>
      <c r="C34" s="789"/>
      <c r="D34" s="790"/>
      <c r="E34" s="789"/>
      <c r="F34" s="774"/>
      <c r="K34" s="791"/>
      <c r="L34" s="791"/>
      <c r="M34" s="182" t="s">
        <v>388</v>
      </c>
      <c r="N34" s="792"/>
      <c r="O34" s="792"/>
      <c r="P34" s="792"/>
      <c r="Q34" s="792"/>
      <c r="R34" s="792"/>
      <c r="S34" s="792"/>
      <c r="T34" s="792"/>
      <c r="U34" s="792"/>
      <c r="V34" s="792"/>
      <c r="W34" s="792"/>
      <c r="X34" s="792"/>
      <c r="Y34" s="792"/>
      <c r="Z34" s="792"/>
      <c r="AA34" s="792"/>
      <c r="AB34" s="792"/>
      <c r="AC34" s="792"/>
      <c r="AD34" s="792"/>
      <c r="AE34" s="792"/>
      <c r="AF34" s="792"/>
      <c r="AG34" s="792"/>
      <c r="AH34" s="792"/>
      <c r="AI34" s="792"/>
      <c r="AJ34" s="792"/>
      <c r="AK34" s="792"/>
      <c r="AL34" s="792"/>
      <c r="AM34" s="792"/>
      <c r="AN34" s="792"/>
      <c r="AO34" s="792"/>
    </row>
    <row r="35" spans="1:41" s="761" customFormat="1" ht="15.95" customHeight="1">
      <c r="A35" s="725" t="s">
        <v>243</v>
      </c>
      <c r="B35" s="737" t="s">
        <v>245</v>
      </c>
      <c r="C35" s="793"/>
      <c r="D35" s="794"/>
      <c r="E35" s="793"/>
      <c r="F35" s="776"/>
      <c r="K35" s="791"/>
      <c r="L35" s="791"/>
      <c r="M35" s="3" t="s">
        <v>389</v>
      </c>
      <c r="N35" s="795">
        <f>SUMIF($P$33:$AO$33,"SL",P35:AO37)</f>
        <v>600</v>
      </c>
      <c r="O35" s="795">
        <f>SUMIF($P$33:$AO$33,"LN",P35:AP37)</f>
        <v>525</v>
      </c>
      <c r="P35" s="3">
        <v>52</v>
      </c>
      <c r="Q35" s="3">
        <v>40</v>
      </c>
      <c r="R35" s="3">
        <v>548</v>
      </c>
      <c r="S35" s="3">
        <v>485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s="761" customFormat="1" ht="15.95" customHeight="1">
      <c r="A36" s="725" t="s">
        <v>246</v>
      </c>
      <c r="B36" s="737" t="s">
        <v>247</v>
      </c>
      <c r="C36" s="793"/>
      <c r="D36" s="794"/>
      <c r="E36" s="793"/>
      <c r="F36" s="776"/>
      <c r="K36" s="791"/>
      <c r="L36" s="791"/>
      <c r="M36" s="3" t="s">
        <v>390</v>
      </c>
      <c r="N36" s="795">
        <f t="shared" ref="N36" si="0">SUMIF($P$33:$AO$33,"SL",P36:AO38)</f>
        <v>107</v>
      </c>
      <c r="O36" s="795">
        <f t="shared" ref="O36" si="1">SUMIF($P$33:$AO$33,"LN",P36:AP38)</f>
        <v>80</v>
      </c>
      <c r="P36" s="3">
        <v>27</v>
      </c>
      <c r="Q36" s="3">
        <v>20</v>
      </c>
      <c r="R36" s="3">
        <v>80</v>
      </c>
      <c r="S36" s="3">
        <v>60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s="761" customFormat="1" ht="15.95" customHeight="1">
      <c r="A37" s="725" t="s">
        <v>248</v>
      </c>
      <c r="B37" s="746" t="s">
        <v>249</v>
      </c>
      <c r="C37" s="796"/>
      <c r="D37" s="797"/>
      <c r="E37" s="798"/>
      <c r="F37" s="777"/>
      <c r="K37" s="791"/>
      <c r="L37" s="791"/>
      <c r="M37" s="799" t="s">
        <v>391</v>
      </c>
      <c r="N37" s="795">
        <f>SUMIF($P$33:$AO$33,"SL",P37:AO39)</f>
        <v>0</v>
      </c>
      <c r="O37" s="795">
        <f>SUMIF($P$33:$AO$33,"LN",P37:AP39)</f>
        <v>0</v>
      </c>
      <c r="P37" s="800"/>
      <c r="Q37" s="800"/>
      <c r="R37" s="799"/>
      <c r="S37" s="799"/>
      <c r="T37" s="799"/>
      <c r="U37" s="799"/>
      <c r="V37" s="799"/>
      <c r="W37" s="799"/>
      <c r="X37" s="799"/>
      <c r="Y37" s="799"/>
      <c r="Z37" s="799"/>
      <c r="AA37" s="799"/>
      <c r="AB37" s="799"/>
      <c r="AC37" s="799"/>
      <c r="AD37" s="799"/>
      <c r="AE37" s="799"/>
      <c r="AF37" s="799"/>
      <c r="AG37" s="799"/>
      <c r="AH37" s="799"/>
      <c r="AI37" s="799"/>
      <c r="AJ37" s="799"/>
      <c r="AK37" s="799"/>
      <c r="AL37" s="799"/>
      <c r="AM37" s="799"/>
      <c r="AN37" s="799"/>
      <c r="AO37" s="799"/>
    </row>
    <row r="38" spans="1:41" ht="15.95" customHeight="1">
      <c r="B38" s="880" t="s">
        <v>250</v>
      </c>
      <c r="C38" s="802"/>
      <c r="D38" s="803"/>
      <c r="E38" s="804"/>
      <c r="F38" s="805"/>
      <c r="G38" s="809"/>
      <c r="H38" s="809"/>
      <c r="J38" s="809"/>
      <c r="K38" s="806"/>
      <c r="L38" s="806"/>
      <c r="M38" s="807" t="s">
        <v>250</v>
      </c>
      <c r="N38" s="808">
        <f>SUM(N35:N37)</f>
        <v>707</v>
      </c>
      <c r="O38" s="808">
        <f t="shared" ref="O38:AO38" si="2">SUM(O35:O37)</f>
        <v>605</v>
      </c>
      <c r="P38" s="20">
        <f t="shared" si="2"/>
        <v>79</v>
      </c>
      <c r="Q38" s="20">
        <f t="shared" si="2"/>
        <v>60</v>
      </c>
      <c r="R38" s="20">
        <f t="shared" si="2"/>
        <v>628</v>
      </c>
      <c r="S38" s="20">
        <f t="shared" si="2"/>
        <v>545</v>
      </c>
      <c r="T38" s="20">
        <f t="shared" si="2"/>
        <v>0</v>
      </c>
      <c r="U38" s="20">
        <f t="shared" si="2"/>
        <v>0</v>
      </c>
      <c r="V38" s="20">
        <f t="shared" si="2"/>
        <v>0</v>
      </c>
      <c r="W38" s="20">
        <f t="shared" si="2"/>
        <v>0</v>
      </c>
      <c r="X38" s="20">
        <f t="shared" si="2"/>
        <v>0</v>
      </c>
      <c r="Y38" s="20">
        <f t="shared" si="2"/>
        <v>0</v>
      </c>
      <c r="Z38" s="20">
        <f t="shared" si="2"/>
        <v>0</v>
      </c>
      <c r="AA38" s="20">
        <f t="shared" si="2"/>
        <v>0</v>
      </c>
      <c r="AB38" s="20">
        <f t="shared" si="2"/>
        <v>0</v>
      </c>
      <c r="AC38" s="20">
        <f t="shared" si="2"/>
        <v>0</v>
      </c>
      <c r="AD38" s="20">
        <f t="shared" si="2"/>
        <v>0</v>
      </c>
      <c r="AE38" s="20">
        <f t="shared" si="2"/>
        <v>0</v>
      </c>
      <c r="AF38" s="20">
        <f t="shared" si="2"/>
        <v>0</v>
      </c>
      <c r="AG38" s="20">
        <f t="shared" si="2"/>
        <v>0</v>
      </c>
      <c r="AH38" s="20">
        <f t="shared" si="2"/>
        <v>0</v>
      </c>
      <c r="AI38" s="20">
        <f t="shared" si="2"/>
        <v>0</v>
      </c>
      <c r="AJ38" s="20">
        <f t="shared" si="2"/>
        <v>0</v>
      </c>
      <c r="AK38" s="20">
        <f t="shared" si="2"/>
        <v>0</v>
      </c>
      <c r="AL38" s="20">
        <f t="shared" si="2"/>
        <v>0</v>
      </c>
      <c r="AM38" s="20">
        <f t="shared" si="2"/>
        <v>0</v>
      </c>
      <c r="AN38" s="20">
        <f t="shared" si="2"/>
        <v>0</v>
      </c>
      <c r="AO38" s="20">
        <f t="shared" si="2"/>
        <v>0</v>
      </c>
    </row>
    <row r="39" spans="1:41" ht="15.95" customHeight="1">
      <c r="A39" s="810">
        <v>3</v>
      </c>
      <c r="B39" s="811" t="s">
        <v>392</v>
      </c>
      <c r="C39" s="812"/>
      <c r="D39" s="812"/>
      <c r="E39" s="812"/>
      <c r="F39" s="812"/>
      <c r="G39" s="812"/>
      <c r="H39" s="812"/>
      <c r="I39" s="812"/>
      <c r="J39" s="812"/>
      <c r="K39" s="812"/>
      <c r="L39" s="812"/>
      <c r="N39" s="814"/>
      <c r="R39" s="816"/>
      <c r="S39" s="706"/>
      <c r="T39" s="706"/>
    </row>
    <row r="40" spans="1:41" ht="153.75" customHeight="1">
      <c r="B40" s="1744" t="s">
        <v>398</v>
      </c>
      <c r="C40" s="1745"/>
      <c r="D40" s="1745"/>
      <c r="E40" s="1745"/>
      <c r="F40" s="1745"/>
      <c r="G40" s="1745"/>
      <c r="H40" s="1745"/>
      <c r="I40" s="1745"/>
      <c r="J40" s="1745"/>
      <c r="K40" s="1745"/>
      <c r="L40" s="1650"/>
      <c r="M40" s="817"/>
      <c r="N40" s="1746"/>
      <c r="O40" s="1746"/>
      <c r="P40" s="1746"/>
      <c r="S40" s="719"/>
    </row>
    <row r="41" spans="1:41" ht="15.95" customHeight="1">
      <c r="B41" s="811" t="s">
        <v>399</v>
      </c>
      <c r="C41" s="809"/>
      <c r="E41" s="818"/>
      <c r="G41" s="817"/>
      <c r="H41" s="817"/>
      <c r="I41" s="817"/>
      <c r="J41" s="817"/>
      <c r="K41" s="817"/>
      <c r="L41" s="817"/>
      <c r="M41" s="817"/>
      <c r="N41" s="882"/>
      <c r="O41" s="882"/>
      <c r="P41" s="882"/>
      <c r="S41" s="719"/>
    </row>
    <row r="42" spans="1:41" ht="15.95" customHeight="1">
      <c r="B42" s="1747" t="s">
        <v>9</v>
      </c>
      <c r="C42" s="819" t="s">
        <v>22</v>
      </c>
      <c r="D42" s="819" t="s">
        <v>197</v>
      </c>
      <c r="E42" s="1726" t="s">
        <v>8</v>
      </c>
      <c r="F42" s="1728"/>
      <c r="G42" s="817"/>
      <c r="H42" s="817"/>
      <c r="I42" s="817"/>
      <c r="J42" s="817"/>
      <c r="K42" s="817"/>
      <c r="L42" s="817"/>
      <c r="M42" s="817"/>
      <c r="N42" s="882"/>
      <c r="O42" s="882"/>
      <c r="P42" s="882"/>
      <c r="S42" s="719"/>
    </row>
    <row r="43" spans="1:41" ht="15.95" customHeight="1">
      <c r="B43" s="1748"/>
      <c r="C43" s="820" t="s">
        <v>189</v>
      </c>
      <c r="D43" s="820" t="s">
        <v>196</v>
      </c>
      <c r="E43" s="1749"/>
      <c r="F43" s="1750"/>
      <c r="G43" s="817"/>
      <c r="H43" s="817"/>
      <c r="I43" s="817"/>
      <c r="J43" s="817"/>
      <c r="K43" s="817"/>
      <c r="L43" s="817"/>
      <c r="M43" s="817"/>
      <c r="N43" s="882"/>
      <c r="O43" s="882"/>
      <c r="P43" s="882"/>
      <c r="S43" s="719"/>
    </row>
    <row r="44" spans="1:41" ht="15.95" customHeight="1">
      <c r="B44" s="726" t="s">
        <v>244</v>
      </c>
      <c r="C44" s="726"/>
      <c r="D44" s="821"/>
      <c r="E44" s="1751"/>
      <c r="F44" s="1751"/>
      <c r="G44" s="817"/>
      <c r="H44" s="817"/>
      <c r="I44" s="817"/>
      <c r="J44" s="817"/>
      <c r="K44" s="817"/>
      <c r="L44" s="817"/>
      <c r="M44" s="817"/>
      <c r="N44" s="882"/>
      <c r="O44" s="882"/>
      <c r="P44" s="882"/>
      <c r="S44" s="719"/>
    </row>
    <row r="45" spans="1:41" ht="15.95" customHeight="1">
      <c r="B45" s="737" t="s">
        <v>245</v>
      </c>
      <c r="C45" s="822">
        <f>C13+(C13*10%)</f>
        <v>0</v>
      </c>
      <c r="D45" s="822">
        <f>G13+(G13*10%)</f>
        <v>0</v>
      </c>
      <c r="E45" s="1743"/>
      <c r="F45" s="1743"/>
      <c r="G45" s="817"/>
      <c r="H45" s="817"/>
      <c r="I45" s="817"/>
      <c r="J45" s="817"/>
      <c r="K45" s="817"/>
      <c r="L45" s="817"/>
      <c r="M45" s="817"/>
      <c r="N45" s="882"/>
      <c r="O45" s="882"/>
      <c r="P45" s="882"/>
      <c r="S45" s="719"/>
    </row>
    <row r="46" spans="1:41" ht="15.95" customHeight="1">
      <c r="B46" s="737" t="s">
        <v>247</v>
      </c>
      <c r="C46" s="822">
        <f>C14+(C14*10%)</f>
        <v>0</v>
      </c>
      <c r="D46" s="822">
        <f>G14+(G14*10%)</f>
        <v>0</v>
      </c>
      <c r="E46" s="1743"/>
      <c r="F46" s="1743"/>
      <c r="G46" s="817"/>
      <c r="H46" s="817"/>
      <c r="I46" s="817"/>
      <c r="J46" s="817"/>
      <c r="K46" s="817"/>
      <c r="L46" s="817"/>
      <c r="M46" s="817"/>
      <c r="N46" s="882"/>
      <c r="O46" s="882"/>
      <c r="P46" s="882"/>
      <c r="S46" s="719"/>
    </row>
    <row r="47" spans="1:41" ht="15.95" customHeight="1">
      <c r="B47" s="746" t="s">
        <v>249</v>
      </c>
      <c r="C47" s="823">
        <f>C15+(C15*10%)</f>
        <v>0</v>
      </c>
      <c r="D47" s="823">
        <f>G15+(G15*10%)</f>
        <v>0</v>
      </c>
      <c r="E47" s="1753"/>
      <c r="F47" s="1753"/>
      <c r="G47" s="817"/>
      <c r="H47" s="817"/>
      <c r="I47" s="817"/>
      <c r="J47" s="817"/>
      <c r="K47" s="817"/>
      <c r="L47" s="817"/>
      <c r="M47" s="817"/>
      <c r="N47" s="882"/>
      <c r="O47" s="882"/>
      <c r="P47" s="882"/>
      <c r="S47" s="719"/>
    </row>
    <row r="48" spans="1:41" ht="15.95" customHeight="1">
      <c r="B48" s="824" t="s">
        <v>13</v>
      </c>
      <c r="C48" s="780">
        <f>SUM(C45:C47)</f>
        <v>0</v>
      </c>
      <c r="D48" s="780">
        <f>SUM(D45:D47)</f>
        <v>0</v>
      </c>
      <c r="E48" s="1754"/>
      <c r="F48" s="1755"/>
      <c r="G48" s="817"/>
      <c r="H48" s="817"/>
      <c r="I48" s="817"/>
      <c r="J48" s="817"/>
      <c r="K48" s="817"/>
      <c r="L48" s="817"/>
      <c r="M48" s="817"/>
      <c r="N48" s="882"/>
      <c r="O48" s="882"/>
      <c r="P48" s="882"/>
      <c r="S48" s="719"/>
    </row>
    <row r="49" spans="1:35" ht="8.25" customHeight="1">
      <c r="B49" s="817"/>
      <c r="C49" s="817"/>
      <c r="D49" s="817"/>
      <c r="E49" s="817"/>
      <c r="F49" s="817"/>
      <c r="G49" s="817"/>
      <c r="H49" s="817"/>
      <c r="I49" s="817"/>
      <c r="J49" s="817"/>
      <c r="K49" s="817"/>
      <c r="L49" s="817"/>
      <c r="M49" s="817"/>
      <c r="N49" s="882"/>
      <c r="O49" s="882"/>
      <c r="P49" s="882"/>
      <c r="S49" s="719"/>
    </row>
    <row r="50" spans="1:35" ht="17.100000000000001" customHeight="1">
      <c r="B50" s="811" t="s">
        <v>253</v>
      </c>
      <c r="C50" s="809"/>
      <c r="E50" s="818"/>
      <c r="G50" s="809"/>
      <c r="I50" s="818"/>
      <c r="J50" s="809"/>
      <c r="K50" s="825"/>
      <c r="L50" s="825"/>
      <c r="M50" s="825"/>
      <c r="N50" s="813"/>
      <c r="O50" s="826"/>
      <c r="P50" s="815"/>
      <c r="T50" s="719"/>
      <c r="AI50" s="745"/>
    </row>
    <row r="51" spans="1:35" ht="32.25" customHeight="1">
      <c r="B51" s="1677" t="s">
        <v>26</v>
      </c>
      <c r="C51" s="1756"/>
      <c r="D51" s="827" t="s">
        <v>27</v>
      </c>
      <c r="E51" s="828" t="s">
        <v>39</v>
      </c>
      <c r="F51" s="1683" t="s">
        <v>32</v>
      </c>
      <c r="G51" s="1684"/>
      <c r="H51" s="1683" t="s">
        <v>28</v>
      </c>
      <c r="I51" s="1684"/>
      <c r="J51" s="1683" t="s">
        <v>30</v>
      </c>
      <c r="K51" s="1684"/>
      <c r="L51" s="1651"/>
      <c r="M51" s="825"/>
      <c r="N51" s="813"/>
      <c r="O51" s="826"/>
      <c r="P51" s="815"/>
      <c r="T51" s="719"/>
      <c r="AI51" s="745"/>
    </row>
    <row r="52" spans="1:35" ht="30" customHeight="1">
      <c r="B52" s="1757"/>
      <c r="C52" s="1758"/>
      <c r="D52" s="1652"/>
      <c r="E52" s="1653"/>
      <c r="F52" s="1757"/>
      <c r="G52" s="1759"/>
      <c r="H52" s="1654"/>
      <c r="I52" s="886"/>
      <c r="J52" s="1655"/>
      <c r="K52" s="1656"/>
      <c r="L52" s="1657"/>
      <c r="M52" s="825"/>
      <c r="N52" s="813"/>
      <c r="O52" s="826"/>
      <c r="P52" s="815"/>
      <c r="T52" s="719"/>
      <c r="AI52" s="745"/>
    </row>
    <row r="53" spans="1:35" ht="17.100000000000001" customHeight="1">
      <c r="B53" s="830"/>
      <c r="C53" s="809"/>
      <c r="E53" s="818"/>
      <c r="G53" s="809"/>
      <c r="I53" s="818"/>
      <c r="J53" s="809"/>
      <c r="K53" s="825"/>
      <c r="L53" s="825"/>
      <c r="M53" s="825"/>
      <c r="N53" s="813"/>
      <c r="O53" s="826"/>
      <c r="P53" s="815"/>
      <c r="T53" s="719"/>
      <c r="AI53" s="745"/>
    </row>
    <row r="54" spans="1:35" ht="17.100000000000001" customHeight="1">
      <c r="B54" s="830"/>
      <c r="C54" s="809"/>
      <c r="E54" s="818"/>
      <c r="G54" s="1760" t="s">
        <v>400</v>
      </c>
      <c r="H54" s="1760"/>
      <c r="I54" s="1760"/>
      <c r="J54" s="1760"/>
      <c r="K54" s="825"/>
      <c r="L54" s="825"/>
      <c r="M54" s="825"/>
      <c r="N54" s="813"/>
      <c r="O54" s="826"/>
      <c r="P54" s="815"/>
      <c r="T54" s="719"/>
      <c r="AI54" s="745"/>
    </row>
    <row r="55" spans="1:35" ht="17.100000000000001" customHeight="1">
      <c r="B55" s="830"/>
      <c r="C55" s="809"/>
      <c r="E55" s="818"/>
      <c r="G55" s="1761" t="s">
        <v>198</v>
      </c>
      <c r="H55" s="1761"/>
      <c r="I55" s="1761"/>
      <c r="J55" s="1761"/>
      <c r="K55" s="825"/>
      <c r="L55" s="825"/>
      <c r="M55" s="825"/>
      <c r="N55" s="813"/>
      <c r="O55" s="826"/>
      <c r="P55" s="815"/>
      <c r="T55" s="719"/>
      <c r="AI55" s="745"/>
    </row>
    <row r="56" spans="1:35" ht="17.100000000000001" customHeight="1">
      <c r="B56" s="830"/>
      <c r="C56" s="809"/>
      <c r="E56" s="818"/>
      <c r="G56" s="809"/>
      <c r="I56" s="818"/>
      <c r="J56" s="809"/>
      <c r="K56" s="825"/>
      <c r="L56" s="825"/>
      <c r="M56" s="825"/>
      <c r="N56" s="813"/>
      <c r="O56" s="826"/>
      <c r="P56" s="815"/>
      <c r="T56" s="719"/>
      <c r="AI56" s="745"/>
    </row>
    <row r="57" spans="1:35" ht="17.100000000000001" customHeight="1">
      <c r="B57" s="830"/>
      <c r="C57" s="809"/>
      <c r="E57" s="818"/>
      <c r="G57" s="809"/>
      <c r="I57" s="818"/>
      <c r="J57" s="809"/>
      <c r="K57" s="825"/>
      <c r="L57" s="825"/>
      <c r="M57" s="825"/>
      <c r="N57" s="813"/>
      <c r="O57" s="826"/>
      <c r="P57" s="815"/>
      <c r="T57" s="719"/>
      <c r="AI57" s="745"/>
    </row>
    <row r="58" spans="1:35" ht="17.100000000000001" customHeight="1">
      <c r="B58" s="830"/>
      <c r="C58" s="809"/>
      <c r="E58" s="818"/>
      <c r="G58" s="809"/>
      <c r="I58" s="818"/>
      <c r="J58" s="809"/>
      <c r="K58" s="825"/>
      <c r="L58" s="825"/>
      <c r="M58" s="825"/>
      <c r="N58" s="813"/>
      <c r="O58" s="826"/>
      <c r="P58" s="815"/>
      <c r="T58" s="719"/>
      <c r="AI58" s="745"/>
    </row>
    <row r="59" spans="1:35" ht="17.100000000000001" customHeight="1">
      <c r="B59" s="830"/>
      <c r="C59" s="809"/>
      <c r="E59" s="818"/>
      <c r="G59" s="809"/>
      <c r="H59" s="809"/>
      <c r="J59" s="809"/>
      <c r="K59" s="825"/>
      <c r="L59" s="825"/>
      <c r="M59" s="825"/>
      <c r="N59" s="813"/>
      <c r="O59" s="826"/>
      <c r="P59" s="815"/>
      <c r="T59" s="719"/>
      <c r="AI59" s="745"/>
    </row>
    <row r="60" spans="1:35" ht="17.100000000000001" customHeight="1">
      <c r="B60" s="830"/>
      <c r="C60" s="809"/>
      <c r="E60" s="818"/>
      <c r="G60" s="1752"/>
      <c r="H60" s="1752"/>
      <c r="I60" s="1752"/>
      <c r="J60" s="1752"/>
      <c r="K60" s="825"/>
      <c r="L60" s="825"/>
      <c r="M60" s="825"/>
      <c r="N60" s="813"/>
      <c r="O60" s="826"/>
      <c r="P60" s="815"/>
      <c r="T60" s="719"/>
      <c r="AI60" s="745"/>
    </row>
    <row r="61" spans="1:35" s="840" customFormat="1" ht="17.100000000000001" customHeight="1">
      <c r="A61" s="829"/>
      <c r="B61" s="835"/>
      <c r="D61" s="640"/>
      <c r="E61" s="640"/>
      <c r="H61" s="640"/>
      <c r="I61" s="640"/>
      <c r="K61" s="641"/>
      <c r="L61" s="641"/>
      <c r="M61" s="641"/>
      <c r="N61" s="5"/>
      <c r="O61" s="642"/>
      <c r="P61" s="639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</sheetData>
  <mergeCells count="55">
    <mergeCell ref="I1:J1"/>
    <mergeCell ref="G60:J60"/>
    <mergeCell ref="E46:F46"/>
    <mergeCell ref="E47:F47"/>
    <mergeCell ref="E48:F48"/>
    <mergeCell ref="B51:C51"/>
    <mergeCell ref="F51:G51"/>
    <mergeCell ref="H51:I51"/>
    <mergeCell ref="J51:K51"/>
    <mergeCell ref="B52:C52"/>
    <mergeCell ref="F52:G52"/>
    <mergeCell ref="G54:J54"/>
    <mergeCell ref="G55:J55"/>
    <mergeCell ref="E45:F45"/>
    <mergeCell ref="AD32:AE32"/>
    <mergeCell ref="AF32:AG32"/>
    <mergeCell ref="AH32:AI32"/>
    <mergeCell ref="AJ32:AK32"/>
    <mergeCell ref="B40:K40"/>
    <mergeCell ref="N40:P40"/>
    <mergeCell ref="B42:B43"/>
    <mergeCell ref="E42:F43"/>
    <mergeCell ref="E44:F44"/>
    <mergeCell ref="AL32:AM32"/>
    <mergeCell ref="AN32:AO32"/>
    <mergeCell ref="M31:M33"/>
    <mergeCell ref="N31:O32"/>
    <mergeCell ref="P31:AO31"/>
    <mergeCell ref="P32:Q32"/>
    <mergeCell ref="R32:S32"/>
    <mergeCell ref="T32:U32"/>
    <mergeCell ref="V32:W32"/>
    <mergeCell ref="X32:Y32"/>
    <mergeCell ref="Z32:AA32"/>
    <mergeCell ref="AB32:AC32"/>
    <mergeCell ref="B27:J27"/>
    <mergeCell ref="B30:B33"/>
    <mergeCell ref="C30:F30"/>
    <mergeCell ref="D31:D33"/>
    <mergeCell ref="E31:E32"/>
    <mergeCell ref="F31:F33"/>
    <mergeCell ref="N19:O19"/>
    <mergeCell ref="A2:D2"/>
    <mergeCell ref="F2:K2"/>
    <mergeCell ref="A3:D3"/>
    <mergeCell ref="F3:K3"/>
    <mergeCell ref="B6:J6"/>
    <mergeCell ref="B10:B11"/>
    <mergeCell ref="C10:F10"/>
    <mergeCell ref="G10:J10"/>
    <mergeCell ref="B19:B21"/>
    <mergeCell ref="C19:D19"/>
    <mergeCell ref="E19:F19"/>
    <mergeCell ref="G19:H19"/>
    <mergeCell ref="I19:J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64794"/>
  <sheetViews>
    <sheetView workbookViewId="0">
      <selection activeCell="K4" sqref="K4"/>
    </sheetView>
  </sheetViews>
  <sheetFormatPr defaultRowHeight="15.75"/>
  <cols>
    <col min="1" max="1" width="20.375" style="6" customWidth="1"/>
    <col min="2" max="2" width="11.375" style="84" customWidth="1"/>
    <col min="3" max="3" width="15.5" style="6" customWidth="1"/>
    <col min="4" max="4" width="12.75" style="6" customWidth="1"/>
    <col min="5" max="5" width="11.875" style="6" customWidth="1"/>
    <col min="6" max="6" width="13.5" style="181" customWidth="1"/>
    <col min="7" max="7" width="10.75" style="6" customWidth="1"/>
    <col min="8" max="8" width="13.625" style="6" customWidth="1"/>
    <col min="9" max="9" width="12.125" style="40" customWidth="1"/>
    <col min="10" max="10" width="13.125" style="6" customWidth="1"/>
    <col min="11" max="11" width="11.5" style="6" customWidth="1"/>
    <col min="12" max="12" width="13.375" style="6" customWidth="1"/>
    <col min="13" max="13" width="10.875" style="6" customWidth="1"/>
    <col min="14" max="14" width="11.25" style="98" customWidth="1"/>
    <col min="15" max="15" width="12.625" style="6" customWidth="1"/>
    <col min="16" max="16" width="12.125" style="6" customWidth="1"/>
    <col min="17" max="17" width="3.25" style="6" customWidth="1"/>
    <col min="18" max="18" width="2.75" style="6" customWidth="1"/>
    <col min="19" max="19" width="10" style="6" customWidth="1"/>
    <col min="20" max="20" width="14.75" style="6" customWidth="1"/>
    <col min="21" max="21" width="14.75" style="1071" customWidth="1"/>
    <col min="22" max="22" width="9.875" style="181" bestFit="1" customWidth="1"/>
    <col min="23" max="23" width="13.5" style="181" bestFit="1" customWidth="1"/>
    <col min="24" max="24" width="9" style="181"/>
    <col min="25" max="25" width="11.375" style="181" customWidth="1"/>
    <col min="26" max="26" width="9.875" style="181" bestFit="1" customWidth="1"/>
    <col min="27" max="27" width="9" style="181"/>
    <col min="28" max="28" width="10.875" style="6" bestFit="1" customWidth="1"/>
    <col min="29" max="29" width="13.5" style="6" bestFit="1" customWidth="1"/>
    <col min="30" max="30" width="11.75" style="6" customWidth="1"/>
    <col min="31" max="31" width="10" style="6" customWidth="1"/>
    <col min="32" max="32" width="14.75" style="6" customWidth="1"/>
    <col min="33" max="33" width="11.125" style="6" bestFit="1" customWidth="1"/>
    <col min="34" max="34" width="14.75" style="6" bestFit="1" customWidth="1"/>
    <col min="35" max="35" width="9.125" style="6" bestFit="1" customWidth="1"/>
    <col min="36" max="16384" width="9" style="6"/>
  </cols>
  <sheetData>
    <row r="1" spans="1:35" ht="41.25" customHeight="1">
      <c r="K1" s="1973"/>
      <c r="L1" s="1973"/>
    </row>
    <row r="2" spans="1:35">
      <c r="A2" s="1766" t="s">
        <v>19</v>
      </c>
      <c r="B2" s="1766"/>
      <c r="C2" s="1766"/>
      <c r="D2" s="1766"/>
      <c r="H2" s="855" t="s">
        <v>18</v>
      </c>
      <c r="Z2" s="910"/>
      <c r="AA2" s="31"/>
      <c r="AB2" s="181"/>
    </row>
    <row r="3" spans="1:35">
      <c r="A3" s="1767" t="s">
        <v>138</v>
      </c>
      <c r="B3" s="1767"/>
      <c r="C3" s="1767"/>
      <c r="D3" s="1767"/>
      <c r="H3" s="187" t="s">
        <v>14</v>
      </c>
      <c r="Z3" s="910"/>
      <c r="AA3" s="31"/>
      <c r="AB3" s="181"/>
    </row>
    <row r="4" spans="1:35">
      <c r="A4" s="188"/>
      <c r="B4" s="188"/>
      <c r="C4" s="188"/>
      <c r="D4" s="188"/>
      <c r="H4" s="187"/>
      <c r="X4" s="181" t="s">
        <v>120</v>
      </c>
      <c r="Z4" s="6" t="str">
        <f ca="1">MID(CELL("Filename",A4),FIND("]",CELL("Filename",A4))+1,255)</f>
        <v>P.XNK-QUY-NAM</v>
      </c>
      <c r="AB4" s="181"/>
    </row>
    <row r="5" spans="1:35" ht="18.75">
      <c r="A5" s="1660" t="s">
        <v>296</v>
      </c>
      <c r="B5" s="1660"/>
      <c r="C5" s="1660"/>
      <c r="D5" s="1660"/>
      <c r="E5" s="1660"/>
      <c r="F5" s="1660"/>
      <c r="G5" s="1660"/>
      <c r="H5" s="1660"/>
      <c r="I5" s="1660"/>
      <c r="J5" s="1660"/>
      <c r="K5" s="1660"/>
      <c r="L5" s="1660"/>
      <c r="M5" s="1660"/>
      <c r="N5" s="189"/>
      <c r="O5" s="189"/>
      <c r="P5" s="189"/>
      <c r="Q5" s="189"/>
      <c r="R5" s="189"/>
      <c r="S5" s="189"/>
      <c r="AB5" s="189"/>
      <c r="AC5" s="189"/>
      <c r="AD5" s="189"/>
      <c r="AE5" s="189"/>
    </row>
    <row r="6" spans="1:35">
      <c r="A6" s="13"/>
      <c r="B6" s="855"/>
    </row>
    <row r="7" spans="1:35">
      <c r="A7" s="13" t="s">
        <v>68</v>
      </c>
      <c r="B7" s="855"/>
      <c r="J7" s="190"/>
      <c r="T7" s="181">
        <v>15310</v>
      </c>
      <c r="U7" s="1072"/>
      <c r="W7" s="181">
        <v>15125</v>
      </c>
      <c r="AB7" s="6" t="e">
        <f ca="1">INDIRECT($AB$8&amp;"!"&amp;"d"&amp;ROW(),1)</f>
        <v>#VALUE!</v>
      </c>
      <c r="AC7" s="6" t="e">
        <f ca="1">INDIRECT($AB$8&amp;"!"&amp;"g"&amp;ROW(),1)</f>
        <v>#VALUE!</v>
      </c>
      <c r="AD7" s="6" t="e">
        <f ca="1">INDIRECT($AB$8&amp;"!"&amp;"j"&amp;ROW(),1)</f>
        <v>#VALUE!</v>
      </c>
      <c r="AF7" s="31"/>
      <c r="AG7" s="26"/>
      <c r="AH7" s="26"/>
      <c r="AI7" s="26"/>
    </row>
    <row r="8" spans="1:35" ht="16.5" thickBot="1">
      <c r="Y8" s="911"/>
      <c r="Z8" s="912"/>
      <c r="AA8" s="912" t="s">
        <v>277</v>
      </c>
      <c r="AB8" s="912" t="e">
        <f ca="1">"M"&amp;VALUE(RIGHT(Z4,LEN(Z4)-1)-1)</f>
        <v>#VALUE!</v>
      </c>
      <c r="AC8" s="913"/>
      <c r="AD8" s="914"/>
      <c r="AF8" s="26"/>
      <c r="AG8" s="26"/>
      <c r="AH8" s="26"/>
      <c r="AI8" s="26"/>
    </row>
    <row r="9" spans="1:35" ht="24.75" customHeight="1">
      <c r="A9" s="1768" t="s">
        <v>9</v>
      </c>
      <c r="B9" s="1769" t="s">
        <v>112</v>
      </c>
      <c r="C9" s="1770"/>
      <c r="D9" s="1770"/>
      <c r="E9" s="1771"/>
      <c r="F9" s="1769" t="s">
        <v>15</v>
      </c>
      <c r="G9" s="1770"/>
      <c r="H9" s="1770"/>
      <c r="I9" s="1771"/>
      <c r="J9" s="1769" t="s">
        <v>141</v>
      </c>
      <c r="K9" s="1770"/>
      <c r="L9" s="1770"/>
      <c r="M9" s="1771"/>
      <c r="N9" s="9"/>
      <c r="O9" s="9"/>
      <c r="P9" s="1775"/>
      <c r="Q9" s="1775"/>
      <c r="R9" s="9"/>
      <c r="S9" s="9"/>
      <c r="T9" s="26"/>
      <c r="U9" s="205"/>
      <c r="V9" s="1762" t="s">
        <v>64</v>
      </c>
      <c r="W9" s="1763"/>
      <c r="X9" s="1764"/>
      <c r="Y9" s="1045"/>
      <c r="Z9" s="1046" t="s">
        <v>278</v>
      </c>
      <c r="AA9" s="1047"/>
      <c r="AB9" s="1048"/>
      <c r="AC9" s="1049" t="s">
        <v>126</v>
      </c>
      <c r="AD9" s="1050"/>
      <c r="AE9" s="9"/>
      <c r="AF9" s="26"/>
      <c r="AG9" s="1765"/>
      <c r="AH9" s="1765"/>
      <c r="AI9" s="1765"/>
    </row>
    <row r="10" spans="1:35" s="13" customFormat="1" ht="47.25">
      <c r="A10" s="1768"/>
      <c r="B10" s="915" t="s">
        <v>65</v>
      </c>
      <c r="C10" s="843" t="s">
        <v>279</v>
      </c>
      <c r="D10" s="42" t="s">
        <v>16</v>
      </c>
      <c r="E10" s="916" t="s">
        <v>59</v>
      </c>
      <c r="F10" s="917" t="s">
        <v>72</v>
      </c>
      <c r="G10" s="843" t="s">
        <v>279</v>
      </c>
      <c r="H10" s="644" t="s">
        <v>16</v>
      </c>
      <c r="I10" s="916" t="s">
        <v>59</v>
      </c>
      <c r="J10" s="918" t="s">
        <v>72</v>
      </c>
      <c r="K10" s="843" t="s">
        <v>279</v>
      </c>
      <c r="L10" s="644" t="s">
        <v>16</v>
      </c>
      <c r="M10" s="916" t="s">
        <v>59</v>
      </c>
      <c r="N10" s="77"/>
      <c r="O10" s="77"/>
      <c r="P10" s="1775"/>
      <c r="Q10" s="1775"/>
      <c r="R10" s="836"/>
      <c r="S10" s="836"/>
      <c r="U10" s="1073"/>
      <c r="V10" s="919" t="s">
        <v>65</v>
      </c>
      <c r="W10" s="146" t="s">
        <v>66</v>
      </c>
      <c r="X10" s="920" t="s">
        <v>67</v>
      </c>
      <c r="Y10" s="917" t="s">
        <v>121</v>
      </c>
      <c r="Z10" s="146" t="s">
        <v>122</v>
      </c>
      <c r="AA10" s="920" t="s">
        <v>123</v>
      </c>
      <c r="AB10" s="1051" t="s">
        <v>121</v>
      </c>
      <c r="AC10" s="1052" t="s">
        <v>122</v>
      </c>
      <c r="AD10" s="1053" t="s">
        <v>123</v>
      </c>
      <c r="AE10" s="836"/>
      <c r="AF10" s="147"/>
      <c r="AG10" s="148"/>
      <c r="AH10" s="836"/>
      <c r="AI10" s="836"/>
    </row>
    <row r="11" spans="1:35" s="13" customFormat="1">
      <c r="A11" s="1054" t="s">
        <v>75</v>
      </c>
      <c r="B11" s="1055"/>
      <c r="C11" s="125"/>
      <c r="D11" s="125"/>
      <c r="E11" s="1056"/>
      <c r="F11" s="1074"/>
      <c r="G11" s="1075"/>
      <c r="H11" s="1076"/>
      <c r="I11" s="1077"/>
      <c r="J11" s="1078"/>
      <c r="K11" s="125"/>
      <c r="L11" s="125"/>
      <c r="M11" s="1057"/>
      <c r="N11" s="63"/>
      <c r="O11" s="78"/>
      <c r="P11" s="11"/>
      <c r="Q11" s="78"/>
      <c r="R11" s="11"/>
      <c r="S11" s="107"/>
      <c r="U11" s="1073"/>
      <c r="V11" s="921"/>
      <c r="W11" s="149">
        <f>W13+W15+W16</f>
        <v>323000000</v>
      </c>
      <c r="X11" s="922">
        <f>X13+X15+X16</f>
        <v>7495</v>
      </c>
      <c r="Y11" s="921"/>
      <c r="Z11" s="149"/>
      <c r="AA11" s="922"/>
      <c r="AB11" s="923"/>
      <c r="AC11" s="150"/>
      <c r="AD11" s="924"/>
      <c r="AE11" s="107"/>
      <c r="AF11" s="147"/>
      <c r="AG11" s="11"/>
      <c r="AH11" s="11"/>
      <c r="AI11" s="11"/>
    </row>
    <row r="12" spans="1:35">
      <c r="A12" s="925" t="s">
        <v>76</v>
      </c>
      <c r="B12" s="926"/>
      <c r="C12" s="64"/>
      <c r="D12" s="64"/>
      <c r="E12" s="927"/>
      <c r="F12" s="1079"/>
      <c r="G12" s="1080"/>
      <c r="H12" s="1081"/>
      <c r="I12" s="1082"/>
      <c r="J12" s="1083"/>
      <c r="K12" s="1084"/>
      <c r="L12" s="1084"/>
      <c r="M12" s="928"/>
      <c r="N12" s="95"/>
      <c r="O12" s="96"/>
      <c r="P12" s="14"/>
      <c r="Q12" s="96"/>
      <c r="R12" s="14"/>
      <c r="S12" s="65"/>
      <c r="T12" s="94"/>
      <c r="U12" s="1085"/>
      <c r="V12" s="929"/>
      <c r="W12" s="151"/>
      <c r="X12" s="930"/>
      <c r="Y12" s="929"/>
      <c r="Z12" s="151"/>
      <c r="AA12" s="930"/>
      <c r="AB12" s="931"/>
      <c r="AC12" s="152"/>
      <c r="AD12" s="932"/>
      <c r="AE12" s="38"/>
      <c r="AF12" s="26"/>
      <c r="AG12" s="19"/>
      <c r="AH12" s="19"/>
      <c r="AI12" s="19"/>
    </row>
    <row r="13" spans="1:35" s="83" customFormat="1">
      <c r="A13" s="933" t="s">
        <v>23</v>
      </c>
      <c r="B13" s="934"/>
      <c r="C13" s="936"/>
      <c r="D13" s="16"/>
      <c r="E13" s="968"/>
      <c r="F13" s="935"/>
      <c r="G13" s="936"/>
      <c r="H13" s="16"/>
      <c r="I13" s="1135"/>
      <c r="J13" s="934"/>
      <c r="K13" s="936"/>
      <c r="L13" s="969"/>
      <c r="M13" s="1135"/>
      <c r="N13" s="59"/>
      <c r="O13" s="38"/>
      <c r="P13" s="19"/>
      <c r="Q13" s="70"/>
      <c r="R13" s="19"/>
      <c r="S13" s="38"/>
      <c r="T13" s="6" t="str">
        <f>A13</f>
        <v>- Cà phê</v>
      </c>
      <c r="U13" s="1071" t="e">
        <f t="shared" ref="U13:U29" ca="1" si="0">IF(INDIRECT($AB$8&amp;"!"&amp;"A"&amp;ROW(),1)=T13,"ok",INDIRECT($AB$8&amp;"!"&amp;"A"&amp;ROW(),1))</f>
        <v>#VALUE!</v>
      </c>
      <c r="V13" s="937">
        <v>180000</v>
      </c>
      <c r="W13" s="155">
        <v>270000000</v>
      </c>
      <c r="X13" s="938">
        <v>6300</v>
      </c>
      <c r="Y13" s="939">
        <v>47681.270000000004</v>
      </c>
      <c r="Z13" s="155">
        <v>68144965.789999992</v>
      </c>
      <c r="AA13" s="940">
        <v>1468.5240127744999</v>
      </c>
      <c r="AB13" s="939"/>
      <c r="AC13" s="155"/>
      <c r="AD13" s="940"/>
      <c r="AE13" s="80"/>
      <c r="AF13" s="26">
        <f>X13*10^9/W13</f>
        <v>23333.333333333332</v>
      </c>
      <c r="AG13" s="72"/>
      <c r="AH13" s="72"/>
      <c r="AI13" s="72"/>
    </row>
    <row r="14" spans="1:35" s="46" customFormat="1">
      <c r="A14" s="941" t="s">
        <v>80</v>
      </c>
      <c r="B14" s="942"/>
      <c r="C14" s="936"/>
      <c r="D14" s="16"/>
      <c r="E14" s="968"/>
      <c r="F14" s="943"/>
      <c r="G14" s="936"/>
      <c r="H14" s="16"/>
      <c r="I14" s="1136"/>
      <c r="J14" s="934"/>
      <c r="K14" s="936"/>
      <c r="L14" s="969"/>
      <c r="M14" s="1136"/>
      <c r="N14" s="79"/>
      <c r="O14" s="80"/>
      <c r="P14" s="72"/>
      <c r="Q14" s="73"/>
      <c r="R14" s="72"/>
      <c r="S14" s="80"/>
      <c r="T14" s="6" t="str">
        <f t="shared" ref="T14:T30" si="1">A14</f>
        <v>Fix giá hợp đồng</v>
      </c>
      <c r="U14" s="1071" t="e">
        <f t="shared" ca="1" si="0"/>
        <v>#VALUE!</v>
      </c>
      <c r="V14" s="971"/>
      <c r="W14" s="157"/>
      <c r="X14" s="944"/>
      <c r="Y14" s="945"/>
      <c r="Z14" s="157">
        <v>7625538.9399999995</v>
      </c>
      <c r="AA14" s="946">
        <v>164.33036415699999</v>
      </c>
      <c r="AB14" s="945"/>
      <c r="AC14" s="157"/>
      <c r="AD14" s="946"/>
      <c r="AE14" s="38"/>
      <c r="AF14" s="26"/>
      <c r="AG14" s="19"/>
      <c r="AH14" s="72"/>
      <c r="AI14" s="19"/>
    </row>
    <row r="15" spans="1:35" s="856" customFormat="1">
      <c r="A15" s="947" t="s">
        <v>24</v>
      </c>
      <c r="B15" s="948"/>
      <c r="C15" s="936"/>
      <c r="D15" s="16"/>
      <c r="E15" s="968"/>
      <c r="F15" s="949"/>
      <c r="G15" s="936"/>
      <c r="H15" s="16"/>
      <c r="I15" s="950"/>
      <c r="J15" s="934"/>
      <c r="K15" s="936"/>
      <c r="L15" s="969"/>
      <c r="M15" s="950"/>
      <c r="N15" s="59"/>
      <c r="O15" s="38"/>
      <c r="P15" s="59"/>
      <c r="Q15" s="70"/>
      <c r="R15" s="19"/>
      <c r="S15" s="38"/>
      <c r="T15" s="6" t="str">
        <f t="shared" si="1"/>
        <v>- Hồ tiêu</v>
      </c>
      <c r="U15" s="1071" t="e">
        <f t="shared" ca="1" si="0"/>
        <v>#VALUE!</v>
      </c>
      <c r="V15" s="951">
        <v>2500</v>
      </c>
      <c r="W15" s="159">
        <v>18000000</v>
      </c>
      <c r="X15" s="952">
        <v>405</v>
      </c>
      <c r="Y15" s="939">
        <v>1245.3300000000002</v>
      </c>
      <c r="Z15" s="159">
        <v>10606121.210000001</v>
      </c>
      <c r="AA15" s="940">
        <v>228.56191207550003</v>
      </c>
      <c r="AB15" s="939"/>
      <c r="AC15" s="159"/>
      <c r="AD15" s="940"/>
      <c r="AE15" s="38"/>
      <c r="AF15" s="26"/>
      <c r="AG15" s="19"/>
      <c r="AH15" s="19"/>
      <c r="AI15" s="19"/>
    </row>
    <row r="16" spans="1:35" s="856" customFormat="1">
      <c r="A16" s="933" t="s">
        <v>40</v>
      </c>
      <c r="B16" s="934"/>
      <c r="C16" s="936"/>
      <c r="D16" s="16"/>
      <c r="E16" s="968"/>
      <c r="F16" s="935"/>
      <c r="G16" s="936"/>
      <c r="H16" s="16"/>
      <c r="I16" s="950"/>
      <c r="J16" s="934"/>
      <c r="K16" s="936"/>
      <c r="L16" s="969"/>
      <c r="M16" s="950"/>
      <c r="N16" s="59"/>
      <c r="O16" s="38"/>
      <c r="P16" s="59"/>
      <c r="Q16" s="38"/>
      <c r="R16" s="18"/>
      <c r="S16" s="38"/>
      <c r="T16" s="6" t="str">
        <f t="shared" si="1"/>
        <v xml:space="preserve"> - Hạt điều</v>
      </c>
      <c r="U16" s="1071" t="e">
        <f t="shared" ca="1" si="0"/>
        <v>#VALUE!</v>
      </c>
      <c r="V16" s="937">
        <v>5000</v>
      </c>
      <c r="W16" s="155">
        <v>35000000</v>
      </c>
      <c r="X16" s="938">
        <v>790</v>
      </c>
      <c r="Y16" s="939">
        <v>242.98</v>
      </c>
      <c r="Z16" s="155">
        <v>1565832.79</v>
      </c>
      <c r="AA16" s="940">
        <v>33.743696624499997</v>
      </c>
      <c r="AB16" s="939"/>
      <c r="AC16" s="155"/>
      <c r="AD16" s="940"/>
      <c r="AE16" s="38"/>
      <c r="AF16" s="26"/>
      <c r="AG16" s="19"/>
      <c r="AH16" s="19"/>
      <c r="AI16" s="19"/>
    </row>
    <row r="17" spans="1:35" s="160" customFormat="1">
      <c r="A17" s="933" t="s">
        <v>139</v>
      </c>
      <c r="B17" s="953"/>
      <c r="C17" s="936"/>
      <c r="D17" s="16"/>
      <c r="E17" s="950"/>
      <c r="F17" s="949"/>
      <c r="G17" s="936"/>
      <c r="H17" s="16"/>
      <c r="I17" s="950"/>
      <c r="J17" s="954"/>
      <c r="K17" s="44"/>
      <c r="L17" s="969"/>
      <c r="M17" s="1086"/>
      <c r="N17" s="59"/>
      <c r="O17" s="38"/>
      <c r="P17" s="59"/>
      <c r="Q17" s="38"/>
      <c r="R17" s="18"/>
      <c r="S17" s="38"/>
      <c r="T17" s="6" t="str">
        <f t="shared" si="1"/>
        <v>-  Khác…</v>
      </c>
      <c r="U17" s="1071" t="e">
        <f t="shared" ca="1" si="0"/>
        <v>#VALUE!</v>
      </c>
      <c r="V17" s="937"/>
      <c r="W17" s="155"/>
      <c r="X17" s="938"/>
      <c r="Y17" s="937"/>
      <c r="Z17" s="155"/>
      <c r="AA17" s="940"/>
      <c r="AB17" s="923"/>
      <c r="AC17" s="150"/>
      <c r="AD17" s="955"/>
      <c r="AE17" s="107"/>
      <c r="AF17" s="26"/>
      <c r="AG17" s="11"/>
      <c r="AH17" s="11"/>
      <c r="AI17" s="11"/>
    </row>
    <row r="18" spans="1:35" s="856" customFormat="1">
      <c r="A18" s="925" t="s">
        <v>77</v>
      </c>
      <c r="B18" s="926"/>
      <c r="C18" s="936"/>
      <c r="D18" s="16"/>
      <c r="E18" s="950"/>
      <c r="F18" s="957"/>
      <c r="G18" s="936"/>
      <c r="H18" s="16"/>
      <c r="I18" s="950"/>
      <c r="J18" s="926"/>
      <c r="K18" s="64"/>
      <c r="L18" s="969"/>
      <c r="M18" s="928"/>
      <c r="N18" s="95"/>
      <c r="O18" s="96"/>
      <c r="P18" s="14"/>
      <c r="Q18" s="96"/>
      <c r="R18" s="14"/>
      <c r="S18" s="65"/>
      <c r="T18" s="6" t="str">
        <f t="shared" si="1"/>
        <v>1.1 Xuất khẩu ủy thác</v>
      </c>
      <c r="U18" s="1071" t="e">
        <f t="shared" ca="1" si="0"/>
        <v>#VALUE!</v>
      </c>
      <c r="V18" s="929"/>
      <c r="W18" s="151"/>
      <c r="X18" s="930"/>
      <c r="Y18" s="929"/>
      <c r="Z18" s="151"/>
      <c r="AA18" s="1087"/>
      <c r="AB18" s="931"/>
      <c r="AC18" s="152"/>
      <c r="AD18" s="955"/>
      <c r="AE18" s="38"/>
      <c r="AF18" s="26"/>
      <c r="AG18" s="19"/>
      <c r="AH18" s="19"/>
      <c r="AI18" s="19"/>
    </row>
    <row r="19" spans="1:35" s="856" customFormat="1">
      <c r="A19" s="956" t="s">
        <v>113</v>
      </c>
      <c r="B19" s="926"/>
      <c r="C19" s="936"/>
      <c r="D19" s="16"/>
      <c r="E19" s="950"/>
      <c r="F19" s="957"/>
      <c r="G19" s="936"/>
      <c r="H19" s="16"/>
      <c r="I19" s="950"/>
      <c r="J19" s="926"/>
      <c r="K19" s="64"/>
      <c r="L19" s="64"/>
      <c r="M19" s="928"/>
      <c r="N19" s="95"/>
      <c r="O19" s="96"/>
      <c r="P19" s="14"/>
      <c r="Q19" s="96"/>
      <c r="R19" s="14"/>
      <c r="S19" s="65"/>
      <c r="T19" s="6" t="str">
        <f t="shared" si="1"/>
        <v>…..</v>
      </c>
      <c r="U19" s="1071" t="e">
        <f t="shared" ca="1" si="0"/>
        <v>#VALUE!</v>
      </c>
      <c r="V19" s="929"/>
      <c r="W19" s="151"/>
      <c r="X19" s="930"/>
      <c r="Y19" s="929"/>
      <c r="Z19" s="151"/>
      <c r="AA19" s="1087"/>
      <c r="AB19" s="958"/>
      <c r="AC19" s="161"/>
      <c r="AD19" s="955"/>
      <c r="AE19" s="70"/>
      <c r="AF19" s="26"/>
      <c r="AG19" s="19"/>
      <c r="AH19" s="19"/>
      <c r="AI19" s="19"/>
    </row>
    <row r="20" spans="1:35" s="856" customFormat="1">
      <c r="A20" s="1058" t="s">
        <v>48</v>
      </c>
      <c r="B20" s="960"/>
      <c r="C20" s="936"/>
      <c r="D20" s="16"/>
      <c r="E20" s="950"/>
      <c r="F20" s="980"/>
      <c r="G20" s="936"/>
      <c r="H20" s="185"/>
      <c r="I20" s="950"/>
      <c r="J20" s="1088"/>
      <c r="K20" s="193"/>
      <c r="L20" s="193"/>
      <c r="M20" s="963"/>
      <c r="N20" s="63"/>
      <c r="O20" s="107"/>
      <c r="P20" s="11"/>
      <c r="Q20" s="78"/>
      <c r="R20" s="11"/>
      <c r="S20" s="107"/>
      <c r="T20" s="6" t="str">
        <f t="shared" si="1"/>
        <v>2. Hàng hóa nhập khẩu</v>
      </c>
      <c r="U20" s="1071" t="e">
        <f t="shared" ca="1" si="0"/>
        <v>#VALUE!</v>
      </c>
      <c r="V20" s="921"/>
      <c r="W20" s="149"/>
      <c r="X20" s="922"/>
      <c r="Y20" s="921"/>
      <c r="Z20" s="149"/>
      <c r="AA20" s="1089"/>
      <c r="AB20" s="958"/>
      <c r="AC20" s="161"/>
      <c r="AD20" s="959"/>
      <c r="AE20" s="70"/>
      <c r="AF20" s="26"/>
      <c r="AG20" s="19"/>
      <c r="AH20" s="19"/>
      <c r="AI20" s="19"/>
    </row>
    <row r="21" spans="1:35" s="856" customFormat="1">
      <c r="A21" s="925" t="s">
        <v>78</v>
      </c>
      <c r="B21" s="960"/>
      <c r="C21" s="936"/>
      <c r="D21" s="16"/>
      <c r="E21" s="950"/>
      <c r="F21" s="961"/>
      <c r="G21" s="962"/>
      <c r="H21" s="39"/>
      <c r="I21" s="950"/>
      <c r="J21" s="1090"/>
      <c r="K21" s="1091"/>
      <c r="L21" s="1091"/>
      <c r="M21" s="963"/>
      <c r="N21" s="63"/>
      <c r="O21" s="107"/>
      <c r="P21" s="11"/>
      <c r="Q21" s="78"/>
      <c r="R21" s="11"/>
      <c r="S21" s="107"/>
      <c r="T21" s="6" t="str">
        <f t="shared" si="1"/>
        <v>2.1 Nhập khẩu trực tiếp</v>
      </c>
      <c r="U21" s="1071" t="e">
        <f t="shared" ca="1" si="0"/>
        <v>#VALUE!</v>
      </c>
      <c r="V21" s="921"/>
      <c r="W21" s="149"/>
      <c r="X21" s="922"/>
      <c r="Y21" s="921"/>
      <c r="Z21" s="149"/>
      <c r="AA21" s="1089"/>
      <c r="AB21" s="958"/>
      <c r="AC21" s="161"/>
      <c r="AD21" s="959"/>
      <c r="AE21" s="70"/>
      <c r="AF21" s="26"/>
      <c r="AG21" s="19"/>
      <c r="AH21" s="19"/>
      <c r="AI21" s="19"/>
    </row>
    <row r="22" spans="1:35" s="856" customFormat="1">
      <c r="A22" s="933" t="s">
        <v>29</v>
      </c>
      <c r="B22" s="953"/>
      <c r="C22" s="936"/>
      <c r="D22" s="16"/>
      <c r="E22" s="950"/>
      <c r="F22" s="949"/>
      <c r="G22" s="936"/>
      <c r="H22" s="16"/>
      <c r="I22" s="950"/>
      <c r="J22" s="964"/>
      <c r="K22" s="44"/>
      <c r="L22" s="44"/>
      <c r="M22" s="965"/>
      <c r="N22" s="59"/>
      <c r="O22" s="38"/>
      <c r="P22" s="59"/>
      <c r="Q22" s="38"/>
      <c r="R22" s="59"/>
      <c r="S22" s="38"/>
      <c r="T22" s="6" t="str">
        <f t="shared" si="1"/>
        <v>- Thép</v>
      </c>
      <c r="U22" s="1071" t="e">
        <f t="shared" ca="1" si="0"/>
        <v>#VALUE!</v>
      </c>
      <c r="V22" s="937">
        <v>70000</v>
      </c>
      <c r="W22" s="155">
        <v>21000000</v>
      </c>
      <c r="X22" s="938">
        <v>450</v>
      </c>
      <c r="Y22" s="937">
        <v>27887.279999999999</v>
      </c>
      <c r="Z22" s="155">
        <v>12834849.119999999</v>
      </c>
      <c r="AA22" s="940"/>
      <c r="AB22" s="966"/>
      <c r="AC22" s="156"/>
      <c r="AD22" s="955"/>
      <c r="AE22" s="70"/>
      <c r="AF22" s="26"/>
      <c r="AG22" s="19"/>
      <c r="AH22" s="19"/>
      <c r="AI22" s="19"/>
    </row>
    <row r="23" spans="1:35" s="53" customFormat="1">
      <c r="A23" s="967" t="s">
        <v>82</v>
      </c>
      <c r="B23" s="953"/>
      <c r="C23" s="936"/>
      <c r="D23" s="16"/>
      <c r="E23" s="968"/>
      <c r="F23" s="949"/>
      <c r="G23" s="936"/>
      <c r="H23" s="16"/>
      <c r="I23" s="950"/>
      <c r="J23" s="168"/>
      <c r="K23" s="82"/>
      <c r="L23" s="969"/>
      <c r="M23" s="970"/>
      <c r="N23" s="79"/>
      <c r="O23" s="80"/>
      <c r="P23" s="79"/>
      <c r="Q23" s="80"/>
      <c r="R23" s="79"/>
      <c r="S23" s="80"/>
      <c r="T23" s="6" t="str">
        <f t="shared" si="1"/>
        <v>+ Nhập khẩu</v>
      </c>
      <c r="U23" s="1071" t="e">
        <f t="shared" ca="1" si="0"/>
        <v>#VALUE!</v>
      </c>
      <c r="V23" s="971">
        <v>70000</v>
      </c>
      <c r="W23" s="157">
        <v>21000000</v>
      </c>
      <c r="X23" s="944"/>
      <c r="Y23" s="971">
        <v>16389.439999999999</v>
      </c>
      <c r="Z23" s="157"/>
      <c r="AA23" s="946">
        <v>185.27</v>
      </c>
      <c r="AB23" s="966"/>
      <c r="AC23" s="156"/>
      <c r="AD23" s="955"/>
      <c r="AE23" s="73"/>
      <c r="AF23" s="158"/>
      <c r="AG23" s="72"/>
      <c r="AH23" s="72"/>
      <c r="AI23" s="72"/>
    </row>
    <row r="24" spans="1:35" s="53" customFormat="1">
      <c r="A24" s="967" t="s">
        <v>83</v>
      </c>
      <c r="B24" s="972"/>
      <c r="C24" s="936"/>
      <c r="D24" s="16"/>
      <c r="E24" s="968"/>
      <c r="F24" s="943"/>
      <c r="G24" s="39"/>
      <c r="H24" s="16"/>
      <c r="I24" s="973"/>
      <c r="J24" s="163"/>
      <c r="K24" s="936"/>
      <c r="L24" s="969"/>
      <c r="M24" s="950"/>
      <c r="N24" s="79"/>
      <c r="O24" s="80"/>
      <c r="P24" s="79"/>
      <c r="Q24" s="80"/>
      <c r="R24" s="79"/>
      <c r="S24" s="80"/>
      <c r="T24" s="6" t="str">
        <f t="shared" si="1"/>
        <v>+ Tiêu thụ</v>
      </c>
      <c r="U24" s="1071" t="e">
        <f t="shared" ca="1" si="0"/>
        <v>#VALUE!</v>
      </c>
      <c r="V24" s="971"/>
      <c r="W24" s="157"/>
      <c r="X24" s="944">
        <v>450</v>
      </c>
      <c r="Y24" s="971"/>
      <c r="Z24" s="157"/>
      <c r="AA24" s="946"/>
      <c r="AB24" s="966"/>
      <c r="AC24" s="156"/>
      <c r="AD24" s="955"/>
      <c r="AE24" s="73"/>
      <c r="AF24" s="158"/>
      <c r="AG24" s="72"/>
      <c r="AH24" s="72"/>
      <c r="AI24" s="72"/>
    </row>
    <row r="25" spans="1:35" s="856" customFormat="1">
      <c r="A25" s="974" t="s">
        <v>41</v>
      </c>
      <c r="B25" s="953"/>
      <c r="C25" s="936"/>
      <c r="D25" s="16"/>
      <c r="E25" s="968"/>
      <c r="F25" s="949"/>
      <c r="G25" s="936"/>
      <c r="H25" s="16"/>
      <c r="I25" s="950"/>
      <c r="J25" s="67"/>
      <c r="K25" s="44"/>
      <c r="L25" s="44"/>
      <c r="M25" s="965"/>
      <c r="N25" s="59"/>
      <c r="O25" s="38"/>
      <c r="P25" s="59"/>
      <c r="Q25" s="70"/>
      <c r="R25" s="19"/>
      <c r="S25" s="70"/>
      <c r="T25" s="6" t="str">
        <f t="shared" si="1"/>
        <v>- Thực phẩm đông lạnh</v>
      </c>
      <c r="U25" s="1071" t="e">
        <f t="shared" ca="1" si="0"/>
        <v>#VALUE!</v>
      </c>
      <c r="V25" s="937">
        <v>3700</v>
      </c>
      <c r="W25" s="155">
        <v>5000000</v>
      </c>
      <c r="X25" s="938">
        <v>0</v>
      </c>
      <c r="Y25" s="937">
        <v>1256.51</v>
      </c>
      <c r="Z25" s="155">
        <v>2321519.46</v>
      </c>
      <c r="AA25" s="938"/>
      <c r="AB25" s="966"/>
      <c r="AC25" s="156"/>
      <c r="AD25" s="955"/>
      <c r="AE25" s="70"/>
      <c r="AF25" s="26"/>
      <c r="AG25" s="19"/>
      <c r="AH25" s="19"/>
      <c r="AI25" s="19"/>
    </row>
    <row r="26" spans="1:35" s="856" customFormat="1">
      <c r="A26" s="974" t="s">
        <v>124</v>
      </c>
      <c r="B26" s="953"/>
      <c r="C26" s="891"/>
      <c r="D26" s="16"/>
      <c r="E26" s="950"/>
      <c r="F26" s="949"/>
      <c r="G26" s="936"/>
      <c r="H26" s="16"/>
      <c r="I26" s="950"/>
      <c r="J26" s="163"/>
      <c r="K26" s="894"/>
      <c r="L26" s="44"/>
      <c r="M26" s="965"/>
      <c r="N26" s="59"/>
      <c r="O26" s="38"/>
      <c r="P26" s="59"/>
      <c r="Q26" s="70"/>
      <c r="R26" s="19"/>
      <c r="S26" s="70"/>
      <c r="T26" s="6" t="str">
        <f t="shared" si="1"/>
        <v>- PVC</v>
      </c>
      <c r="U26" s="1071" t="e">
        <f t="shared" ca="1" si="0"/>
        <v>#VALUE!</v>
      </c>
      <c r="V26" s="937"/>
      <c r="W26" s="155"/>
      <c r="X26" s="938">
        <v>55</v>
      </c>
      <c r="Y26" s="937">
        <v>41051.5</v>
      </c>
      <c r="Z26" s="155">
        <v>72192.160000000003</v>
      </c>
      <c r="AA26" s="940">
        <v>1.48</v>
      </c>
      <c r="AB26" s="966"/>
      <c r="AC26" s="156"/>
      <c r="AD26" s="955"/>
      <c r="AE26" s="70"/>
      <c r="AF26" s="26"/>
      <c r="AG26" s="19"/>
      <c r="AH26" s="19"/>
      <c r="AI26" s="19"/>
    </row>
    <row r="27" spans="1:35" s="856" customFormat="1">
      <c r="A27" s="933" t="s">
        <v>125</v>
      </c>
      <c r="B27" s="942"/>
      <c r="C27" s="891"/>
      <c r="D27" s="16"/>
      <c r="E27" s="950"/>
      <c r="F27" s="949"/>
      <c r="G27" s="936"/>
      <c r="H27" s="16"/>
      <c r="I27" s="950"/>
      <c r="J27" s="1092"/>
      <c r="K27" s="1093"/>
      <c r="L27" s="225"/>
      <c r="M27" s="970"/>
      <c r="N27" s="59"/>
      <c r="O27" s="38"/>
      <c r="P27" s="59"/>
      <c r="Q27" s="70"/>
      <c r="R27" s="19"/>
      <c r="S27" s="70"/>
      <c r="T27" s="6" t="str">
        <f t="shared" si="1"/>
        <v>- Bóng đèn</v>
      </c>
      <c r="U27" s="1071" t="e">
        <f t="shared" ca="1" si="0"/>
        <v>#VALUE!</v>
      </c>
      <c r="V27" s="937"/>
      <c r="W27" s="155"/>
      <c r="X27" s="938"/>
      <c r="Y27" s="937">
        <v>639</v>
      </c>
      <c r="Z27" s="155">
        <v>12339.8</v>
      </c>
      <c r="AA27" s="940">
        <v>0.84</v>
      </c>
      <c r="AB27" s="966"/>
      <c r="AC27" s="156"/>
      <c r="AD27" s="955"/>
      <c r="AE27" s="70"/>
      <c r="AF27" s="26"/>
      <c r="AG27" s="19"/>
      <c r="AH27" s="19"/>
      <c r="AI27" s="19"/>
    </row>
    <row r="28" spans="1:35" s="856" customFormat="1">
      <c r="A28" s="933" t="s">
        <v>280</v>
      </c>
      <c r="B28" s="953"/>
      <c r="C28" s="891"/>
      <c r="D28" s="16"/>
      <c r="E28" s="968"/>
      <c r="F28" s="949"/>
      <c r="G28" s="936"/>
      <c r="H28" s="16"/>
      <c r="I28" s="950"/>
      <c r="J28" s="954"/>
      <c r="K28" s="44"/>
      <c r="L28" s="44"/>
      <c r="M28" s="950"/>
      <c r="N28" s="59"/>
      <c r="O28" s="38"/>
      <c r="P28" s="59"/>
      <c r="Q28" s="70"/>
      <c r="R28" s="19"/>
      <c r="S28" s="70"/>
      <c r="T28" s="6" t="str">
        <f t="shared" si="1"/>
        <v>- Điều thô</v>
      </c>
      <c r="U28" s="1071" t="e">
        <f t="shared" ca="1" si="0"/>
        <v>#VALUE!</v>
      </c>
      <c r="V28" s="937"/>
      <c r="W28" s="155"/>
      <c r="X28" s="938"/>
      <c r="Y28" s="937"/>
      <c r="Z28" s="155"/>
      <c r="AA28" s="938"/>
      <c r="AB28" s="966"/>
      <c r="AC28" s="156"/>
      <c r="AD28" s="955"/>
      <c r="AE28" s="70"/>
      <c r="AF28" s="26"/>
      <c r="AG28" s="19"/>
      <c r="AH28" s="19"/>
      <c r="AI28" s="19"/>
    </row>
    <row r="29" spans="1:35" s="856" customFormat="1">
      <c r="A29" s="856" t="s">
        <v>99</v>
      </c>
      <c r="B29" s="953"/>
      <c r="C29" s="891"/>
      <c r="D29" s="16"/>
      <c r="E29" s="1134"/>
      <c r="F29" s="949"/>
      <c r="G29" s="936"/>
      <c r="H29" s="16"/>
      <c r="I29" s="1134"/>
      <c r="J29" s="954"/>
      <c r="K29" s="44"/>
      <c r="L29" s="44"/>
      <c r="M29" s="1134"/>
      <c r="N29" s="59"/>
      <c r="O29" s="38"/>
      <c r="P29" s="59"/>
      <c r="Q29" s="70"/>
      <c r="R29" s="19"/>
      <c r="S29" s="70"/>
      <c r="T29" s="6" t="str">
        <f t="shared" si="1"/>
        <v>…</v>
      </c>
      <c r="U29" s="1071" t="e">
        <f t="shared" ca="1" si="0"/>
        <v>#VALUE!</v>
      </c>
      <c r="V29" s="937"/>
      <c r="W29" s="155"/>
      <c r="X29" s="938"/>
      <c r="Y29" s="937"/>
      <c r="Z29" s="155"/>
      <c r="AA29" s="938"/>
      <c r="AB29" s="966"/>
      <c r="AC29" s="156"/>
      <c r="AD29" s="955"/>
      <c r="AE29" s="70"/>
      <c r="AF29" s="26"/>
      <c r="AG29" s="19"/>
      <c r="AH29" s="19"/>
      <c r="AI29" s="19"/>
    </row>
    <row r="30" spans="1:35" s="856" customFormat="1" hidden="1">
      <c r="A30" s="933"/>
      <c r="B30" s="953"/>
      <c r="C30" s="891"/>
      <c r="D30" s="16"/>
      <c r="E30" s="950"/>
      <c r="F30" s="949"/>
      <c r="G30" s="936"/>
      <c r="H30" s="16"/>
      <c r="I30" s="1094"/>
      <c r="J30" s="954"/>
      <c r="K30" s="44"/>
      <c r="L30" s="44"/>
      <c r="M30" s="965"/>
      <c r="N30" s="59"/>
      <c r="O30" s="38"/>
      <c r="P30" s="59"/>
      <c r="Q30" s="70"/>
      <c r="R30" s="19"/>
      <c r="S30" s="70"/>
      <c r="T30" s="6">
        <f t="shared" si="1"/>
        <v>0</v>
      </c>
      <c r="U30" s="1071"/>
      <c r="V30" s="937">
        <v>5000</v>
      </c>
      <c r="W30" s="155"/>
      <c r="X30" s="938"/>
      <c r="Y30" s="937"/>
      <c r="Z30" s="155"/>
      <c r="AA30" s="938"/>
      <c r="AB30" s="966"/>
      <c r="AC30" s="156"/>
      <c r="AD30" s="955"/>
      <c r="AE30" s="70"/>
      <c r="AF30" s="26"/>
      <c r="AG30" s="19"/>
      <c r="AH30" s="19"/>
      <c r="AI30" s="19"/>
    </row>
    <row r="31" spans="1:35" s="856" customFormat="1" hidden="1">
      <c r="A31" s="975"/>
      <c r="B31" s="953"/>
      <c r="C31" s="891"/>
      <c r="D31" s="16"/>
      <c r="E31" s="950"/>
      <c r="F31" s="949"/>
      <c r="G31" s="3"/>
      <c r="H31" s="3"/>
      <c r="I31" s="1095"/>
      <c r="J31" s="954"/>
      <c r="K31" s="44"/>
      <c r="L31" s="44"/>
      <c r="M31" s="965"/>
      <c r="N31" s="59"/>
      <c r="O31" s="38"/>
      <c r="P31" s="59"/>
      <c r="Q31" s="70"/>
      <c r="R31" s="19"/>
      <c r="S31" s="70"/>
      <c r="T31" s="6"/>
      <c r="U31" s="1071"/>
      <c r="V31" s="937"/>
      <c r="W31" s="155"/>
      <c r="X31" s="938"/>
      <c r="Y31" s="937"/>
      <c r="Z31" s="155"/>
      <c r="AA31" s="938"/>
      <c r="AB31" s="966"/>
      <c r="AC31" s="156"/>
      <c r="AD31" s="955"/>
      <c r="AE31" s="70"/>
      <c r="AF31" s="26"/>
      <c r="AG31" s="19"/>
      <c r="AH31" s="19"/>
      <c r="AI31" s="19"/>
    </row>
    <row r="32" spans="1:35" s="856" customFormat="1" hidden="1">
      <c r="A32" s="975"/>
      <c r="B32" s="953"/>
      <c r="C32" s="936"/>
      <c r="D32" s="16"/>
      <c r="E32" s="950"/>
      <c r="F32" s="949"/>
      <c r="G32" s="3"/>
      <c r="H32" s="3"/>
      <c r="I32" s="1095"/>
      <c r="J32" s="954"/>
      <c r="K32" s="44"/>
      <c r="L32" s="44"/>
      <c r="M32" s="965"/>
      <c r="N32" s="59"/>
      <c r="O32" s="38"/>
      <c r="P32" s="59"/>
      <c r="Q32" s="70"/>
      <c r="R32" s="19"/>
      <c r="S32" s="70"/>
      <c r="T32" s="6"/>
      <c r="U32" s="1071"/>
      <c r="V32" s="937"/>
      <c r="W32" s="155"/>
      <c r="X32" s="938"/>
      <c r="Y32" s="937"/>
      <c r="Z32" s="155"/>
      <c r="AA32" s="938"/>
      <c r="AB32" s="966"/>
      <c r="AC32" s="156"/>
      <c r="AD32" s="955"/>
      <c r="AE32" s="70"/>
      <c r="AF32" s="26"/>
      <c r="AG32" s="19"/>
      <c r="AH32" s="19"/>
      <c r="AI32" s="19"/>
    </row>
    <row r="33" spans="1:86" s="856" customFormat="1">
      <c r="A33" s="925" t="s">
        <v>79</v>
      </c>
      <c r="B33" s="960"/>
      <c r="C33" s="185"/>
      <c r="D33" s="185"/>
      <c r="E33" s="976"/>
      <c r="F33" s="977"/>
      <c r="G33" s="978"/>
      <c r="H33" s="978"/>
      <c r="I33" s="1096"/>
      <c r="J33" s="979"/>
      <c r="K33" s="1097"/>
      <c r="L33" s="1097"/>
      <c r="M33" s="963"/>
      <c r="N33" s="63"/>
      <c r="O33" s="107"/>
      <c r="P33" s="11"/>
      <c r="Q33" s="78"/>
      <c r="R33" s="11"/>
      <c r="S33" s="107"/>
      <c r="T33" s="6" t="str">
        <f t="shared" ref="T33:T108" si="2">A33</f>
        <v>2.1 Nhập khẩu ủy thác</v>
      </c>
      <c r="U33" s="1071" t="e">
        <f t="shared" ref="U33:U43" ca="1" si="3">IF(INDIRECT($AB$8&amp;"!"&amp;"A"&amp;ROW(),1)=T33,"ok",INDIRECT($AB$8&amp;"!"&amp;"A"&amp;ROW(),1))</f>
        <v>#VALUE!</v>
      </c>
      <c r="V33" s="921"/>
      <c r="W33" s="149"/>
      <c r="X33" s="922"/>
      <c r="Y33" s="921"/>
      <c r="Z33" s="149"/>
      <c r="AA33" s="922"/>
      <c r="AB33" s="966"/>
      <c r="AC33" s="156"/>
      <c r="AD33" s="955"/>
      <c r="AE33" s="70"/>
      <c r="AF33" s="26"/>
      <c r="AG33" s="19"/>
      <c r="AH33" s="19"/>
      <c r="AI33" s="19"/>
    </row>
    <row r="34" spans="1:86" s="856" customFormat="1">
      <c r="A34" s="925"/>
      <c r="B34" s="960"/>
      <c r="C34" s="185"/>
      <c r="D34" s="185"/>
      <c r="E34" s="976"/>
      <c r="F34" s="980"/>
      <c r="G34" s="192"/>
      <c r="H34" s="192"/>
      <c r="I34" s="1096"/>
      <c r="J34" s="979"/>
      <c r="K34" s="1097"/>
      <c r="L34" s="1097"/>
      <c r="M34" s="963"/>
      <c r="N34" s="63"/>
      <c r="O34" s="107"/>
      <c r="P34" s="11"/>
      <c r="Q34" s="78"/>
      <c r="R34" s="11"/>
      <c r="S34" s="107"/>
      <c r="T34" s="6"/>
      <c r="U34" s="1071"/>
      <c r="V34" s="921"/>
      <c r="W34" s="149"/>
      <c r="X34" s="922"/>
      <c r="Y34" s="921"/>
      <c r="Z34" s="149"/>
      <c r="AA34" s="922"/>
      <c r="AB34" s="966"/>
      <c r="AC34" s="156"/>
      <c r="AD34" s="955"/>
      <c r="AE34" s="70"/>
      <c r="AF34" s="26"/>
      <c r="AG34" s="19"/>
      <c r="AH34" s="19"/>
      <c r="AI34" s="19"/>
    </row>
    <row r="35" spans="1:86" s="856" customFormat="1">
      <c r="A35" s="956" t="s">
        <v>45</v>
      </c>
      <c r="B35" s="953"/>
      <c r="C35" s="16"/>
      <c r="D35" s="16"/>
      <c r="E35" s="981"/>
      <c r="F35" s="949"/>
      <c r="G35" s="3"/>
      <c r="H35" s="3"/>
      <c r="I35" s="1098"/>
      <c r="J35" s="954"/>
      <c r="K35" s="25"/>
      <c r="L35" s="25"/>
      <c r="M35" s="982"/>
      <c r="N35" s="59"/>
      <c r="O35" s="38"/>
      <c r="P35" s="59"/>
      <c r="Q35" s="70"/>
      <c r="R35" s="19"/>
      <c r="S35" s="70"/>
      <c r="T35" s="6" t="str">
        <f t="shared" si="2"/>
        <v>….</v>
      </c>
      <c r="U35" s="1071" t="e">
        <f t="shared" ca="1" si="3"/>
        <v>#VALUE!</v>
      </c>
      <c r="V35" s="937"/>
      <c r="W35" s="155"/>
      <c r="X35" s="938"/>
      <c r="Y35" s="937"/>
      <c r="Z35" s="155"/>
      <c r="AA35" s="938"/>
      <c r="AB35" s="966"/>
      <c r="AC35" s="156"/>
      <c r="AD35" s="955"/>
      <c r="AE35" s="70"/>
      <c r="AF35" s="26"/>
      <c r="AG35" s="19"/>
      <c r="AH35" s="19"/>
      <c r="AI35" s="19"/>
    </row>
    <row r="36" spans="1:86" s="856" customFormat="1">
      <c r="A36" s="983" t="s">
        <v>49</v>
      </c>
      <c r="B36" s="953"/>
      <c r="C36" s="16"/>
      <c r="D36" s="16"/>
      <c r="E36" s="981"/>
      <c r="F36" s="1099"/>
      <c r="G36" s="16"/>
      <c r="H36" s="185"/>
      <c r="I36" s="1096"/>
      <c r="J36" s="1100"/>
      <c r="K36" s="1101"/>
      <c r="L36" s="1101"/>
      <c r="M36" s="1059"/>
      <c r="N36" s="59"/>
      <c r="O36" s="38"/>
      <c r="P36" s="59"/>
      <c r="Q36" s="70"/>
      <c r="R36" s="19"/>
      <c r="S36" s="70"/>
      <c r="T36" s="6" t="str">
        <f t="shared" si="2"/>
        <v>3. Hàng hóa nội địa</v>
      </c>
      <c r="U36" s="1071" t="e">
        <f t="shared" ca="1" si="3"/>
        <v>#VALUE!</v>
      </c>
      <c r="V36" s="937"/>
      <c r="W36" s="155"/>
      <c r="X36" s="938"/>
      <c r="Y36" s="937"/>
      <c r="Z36" s="155"/>
      <c r="AA36" s="938"/>
      <c r="AB36" s="966"/>
      <c r="AC36" s="156"/>
      <c r="AD36" s="955"/>
      <c r="AE36" s="70"/>
      <c r="AF36" s="26"/>
      <c r="AG36" s="19"/>
      <c r="AH36" s="19"/>
      <c r="AI36" s="19"/>
    </row>
    <row r="37" spans="1:86" s="856" customFormat="1">
      <c r="A37" s="983" t="s">
        <v>58</v>
      </c>
      <c r="B37" s="1100"/>
      <c r="C37" s="16"/>
      <c r="D37" s="1102"/>
      <c r="E37" s="981"/>
      <c r="F37" s="949"/>
      <c r="G37" s="16"/>
      <c r="H37" s="16"/>
      <c r="I37" s="1103"/>
      <c r="J37" s="1104"/>
      <c r="K37" s="1105"/>
      <c r="L37" s="1106"/>
      <c r="M37" s="984"/>
      <c r="N37" s="59"/>
      <c r="O37" s="38"/>
      <c r="P37" s="59"/>
      <c r="Q37" s="70"/>
      <c r="R37" s="19"/>
      <c r="S37" s="70"/>
      <c r="T37" s="6" t="str">
        <f t="shared" si="2"/>
        <v>3.1 Nông sản:</v>
      </c>
      <c r="U37" s="1071" t="e">
        <f t="shared" ca="1" si="3"/>
        <v>#VALUE!</v>
      </c>
      <c r="V37" s="937"/>
      <c r="W37" s="155"/>
      <c r="X37" s="938">
        <v>1500</v>
      </c>
      <c r="Y37" s="937"/>
      <c r="Z37" s="155"/>
      <c r="AA37" s="938"/>
      <c r="AB37" s="966"/>
      <c r="AC37" s="156"/>
      <c r="AD37" s="955"/>
      <c r="AE37" s="70"/>
      <c r="AF37" s="26"/>
      <c r="AG37" s="19"/>
      <c r="AH37" s="19"/>
      <c r="AI37" s="19"/>
    </row>
    <row r="38" spans="1:86" s="160" customFormat="1">
      <c r="A38" s="933" t="s">
        <v>23</v>
      </c>
      <c r="B38" s="934"/>
      <c r="C38" s="894"/>
      <c r="D38" s="153"/>
      <c r="E38" s="985"/>
      <c r="F38" s="949"/>
      <c r="G38" s="16"/>
      <c r="H38" s="16"/>
      <c r="I38" s="1107"/>
      <c r="J38" s="986"/>
      <c r="K38" s="936"/>
      <c r="L38" s="22"/>
      <c r="M38" s="1108"/>
      <c r="N38" s="59"/>
      <c r="O38" s="38"/>
      <c r="P38" s="59"/>
      <c r="Q38" s="70"/>
      <c r="R38" s="19"/>
      <c r="S38" s="70"/>
      <c r="T38" s="6" t="str">
        <f t="shared" si="2"/>
        <v>- Cà phê</v>
      </c>
      <c r="U38" s="1071" t="e">
        <f t="shared" ca="1" si="3"/>
        <v>#VALUE!</v>
      </c>
      <c r="V38" s="937"/>
      <c r="W38" s="155"/>
      <c r="X38" s="987"/>
      <c r="Y38" s="1109">
        <v>2552.8200000000002</v>
      </c>
      <c r="Z38" s="219"/>
      <c r="AA38" s="1110">
        <v>103.04</v>
      </c>
      <c r="AB38" s="966"/>
      <c r="AC38" s="48"/>
      <c r="AD38" s="955"/>
      <c r="AE38" s="78"/>
      <c r="AF38" s="26"/>
      <c r="AG38" s="11"/>
      <c r="AH38" s="11"/>
      <c r="AI38" s="11"/>
    </row>
    <row r="39" spans="1:86" s="53" customFormat="1">
      <c r="A39" s="947" t="s">
        <v>24</v>
      </c>
      <c r="B39" s="948"/>
      <c r="C39" s="33"/>
      <c r="D39" s="153"/>
      <c r="E39" s="985"/>
      <c r="F39" s="949"/>
      <c r="G39" s="3"/>
      <c r="H39" s="3"/>
      <c r="I39" s="1107"/>
      <c r="J39" s="964"/>
      <c r="K39" s="936"/>
      <c r="L39" s="22"/>
      <c r="M39" s="1108"/>
      <c r="N39" s="59"/>
      <c r="O39" s="38"/>
      <c r="P39" s="59"/>
      <c r="Q39" s="70"/>
      <c r="R39" s="19"/>
      <c r="S39" s="70"/>
      <c r="T39" s="6" t="str">
        <f t="shared" si="2"/>
        <v>- Hồ tiêu</v>
      </c>
      <c r="U39" s="1071" t="e">
        <f t="shared" ca="1" si="3"/>
        <v>#VALUE!</v>
      </c>
      <c r="V39" s="937"/>
      <c r="W39" s="155"/>
      <c r="X39" s="938"/>
      <c r="Y39" s="937"/>
      <c r="Z39" s="155"/>
      <c r="AA39" s="938"/>
      <c r="AB39" s="966"/>
      <c r="AC39" s="164"/>
      <c r="AD39" s="955"/>
      <c r="AE39" s="73"/>
      <c r="AF39" s="26"/>
      <c r="AG39" s="72"/>
      <c r="AH39" s="72"/>
      <c r="AI39" s="72"/>
    </row>
    <row r="40" spans="1:86" s="856" customFormat="1">
      <c r="A40" s="933" t="s">
        <v>40</v>
      </c>
      <c r="B40" s="934"/>
      <c r="C40" s="33"/>
      <c r="D40" s="153"/>
      <c r="E40" s="985"/>
      <c r="F40" s="949"/>
      <c r="G40" s="16"/>
      <c r="H40" s="16"/>
      <c r="I40" s="1107"/>
      <c r="J40" s="948"/>
      <c r="K40" s="22"/>
      <c r="L40" s="22"/>
      <c r="M40" s="1108"/>
      <c r="N40" s="59"/>
      <c r="O40" s="38"/>
      <c r="P40" s="59"/>
      <c r="Q40" s="70"/>
      <c r="R40" s="19"/>
      <c r="S40" s="70"/>
      <c r="T40" s="6" t="str">
        <f t="shared" si="2"/>
        <v xml:space="preserve"> - Hạt điều</v>
      </c>
      <c r="U40" s="1071" t="e">
        <f t="shared" ca="1" si="3"/>
        <v>#VALUE!</v>
      </c>
      <c r="V40" s="937"/>
      <c r="W40" s="155"/>
      <c r="X40" s="938"/>
      <c r="Y40" s="937"/>
      <c r="Z40" s="155"/>
      <c r="AA40" s="938"/>
      <c r="AB40" s="966"/>
      <c r="AC40" s="152"/>
      <c r="AD40" s="955"/>
      <c r="AE40" s="38"/>
      <c r="AF40" s="26"/>
      <c r="AG40" s="19"/>
      <c r="AH40" s="19"/>
      <c r="AI40" s="19"/>
    </row>
    <row r="41" spans="1:86" ht="18.75">
      <c r="A41" s="983" t="s">
        <v>140</v>
      </c>
      <c r="B41" s="948"/>
      <c r="C41" s="16"/>
      <c r="D41" s="16"/>
      <c r="E41" s="981"/>
      <c r="F41" s="949"/>
      <c r="G41" s="3"/>
      <c r="H41" s="3"/>
      <c r="I41" s="1107"/>
      <c r="J41" s="954"/>
      <c r="K41" s="25"/>
      <c r="L41" s="25"/>
      <c r="M41" s="982"/>
      <c r="N41" s="59"/>
      <c r="O41" s="38"/>
      <c r="P41" s="59"/>
      <c r="Q41" s="70"/>
      <c r="R41" s="19"/>
      <c r="S41" s="70"/>
      <c r="T41" s="6" t="str">
        <f t="shared" si="2"/>
        <v>3.2 Khác…</v>
      </c>
      <c r="U41" s="1071" t="e">
        <f t="shared" ca="1" si="3"/>
        <v>#VALUE!</v>
      </c>
      <c r="V41" s="937"/>
      <c r="W41" s="155"/>
      <c r="X41" s="938"/>
      <c r="Y41" s="937"/>
      <c r="Z41" s="155"/>
      <c r="AA41" s="938"/>
      <c r="AB41" s="988"/>
      <c r="AC41" s="165"/>
      <c r="AD41" s="955"/>
      <c r="AE41" s="99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</row>
    <row r="42" spans="1:86" ht="18.75" hidden="1">
      <c r="A42" s="983"/>
      <c r="B42" s="948"/>
      <c r="C42" s="16"/>
      <c r="D42" s="16"/>
      <c r="E42" s="981"/>
      <c r="F42" s="949"/>
      <c r="G42" s="3"/>
      <c r="H42" s="3"/>
      <c r="I42" s="1107"/>
      <c r="J42" s="954"/>
      <c r="K42" s="25"/>
      <c r="L42" s="25"/>
      <c r="M42" s="982"/>
      <c r="N42" s="59"/>
      <c r="O42" s="38"/>
      <c r="P42" s="59"/>
      <c r="Q42" s="70"/>
      <c r="R42" s="19"/>
      <c r="S42" s="70"/>
      <c r="T42" s="6">
        <f t="shared" si="2"/>
        <v>0</v>
      </c>
      <c r="U42" s="1071" t="e">
        <f t="shared" ca="1" si="3"/>
        <v>#VALUE!</v>
      </c>
      <c r="V42" s="937"/>
      <c r="W42" s="155"/>
      <c r="X42" s="938"/>
      <c r="Y42" s="937"/>
      <c r="Z42" s="155"/>
      <c r="AA42" s="938"/>
      <c r="AB42" s="988"/>
      <c r="AC42" s="165"/>
      <c r="AD42" s="955"/>
      <c r="AE42" s="99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</row>
    <row r="43" spans="1:86" ht="18.75">
      <c r="A43" s="983" t="s">
        <v>45</v>
      </c>
      <c r="B43" s="948"/>
      <c r="C43" s="16"/>
      <c r="D43" s="16"/>
      <c r="E43" s="981"/>
      <c r="F43" s="949"/>
      <c r="G43" s="3"/>
      <c r="H43" s="3"/>
      <c r="I43" s="1107"/>
      <c r="J43" s="954"/>
      <c r="K43" s="25"/>
      <c r="L43" s="25"/>
      <c r="M43" s="982"/>
      <c r="N43" s="59"/>
      <c r="O43" s="38"/>
      <c r="P43" s="59"/>
      <c r="Q43" s="70"/>
      <c r="R43" s="19"/>
      <c r="S43" s="70"/>
      <c r="T43" s="6" t="str">
        <f t="shared" si="2"/>
        <v>….</v>
      </c>
      <c r="U43" s="1071" t="e">
        <f t="shared" ca="1" si="3"/>
        <v>#VALUE!</v>
      </c>
      <c r="V43" s="937"/>
      <c r="W43" s="155"/>
      <c r="X43" s="938"/>
      <c r="Y43" s="937"/>
      <c r="Z43" s="155"/>
      <c r="AA43" s="938"/>
      <c r="AB43" s="988"/>
      <c r="AC43" s="165"/>
      <c r="AD43" s="955"/>
      <c r="AE43" s="99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</row>
    <row r="44" spans="1:86" s="83" customFormat="1" ht="20.25" thickBot="1">
      <c r="A44" s="989" t="s">
        <v>17</v>
      </c>
      <c r="B44" s="990"/>
      <c r="C44" s="991"/>
      <c r="D44" s="991"/>
      <c r="E44" s="992"/>
      <c r="F44" s="993"/>
      <c r="G44" s="991"/>
      <c r="H44" s="991"/>
      <c r="I44" s="1111"/>
      <c r="J44" s="1112"/>
      <c r="K44" s="991"/>
      <c r="L44" s="1113"/>
      <c r="M44" s="1114"/>
      <c r="N44" s="11"/>
      <c r="O44" s="78"/>
      <c r="P44" s="11"/>
      <c r="Q44" s="78"/>
      <c r="R44" s="11"/>
      <c r="S44" s="11"/>
      <c r="T44" s="6" t="str">
        <f t="shared" si="2"/>
        <v>Tổng cộng</v>
      </c>
      <c r="U44" s="1071" t="e">
        <f ca="1">IF(INDIRECT($AB$8&amp;"!"&amp;"A"&amp;ROW(),1)=T44,"ok",INDIRECT($AB$8&amp;"!"&amp;"A"&amp;ROW(),1))</f>
        <v>#VALUE!</v>
      </c>
      <c r="V44" s="994"/>
      <c r="W44" s="995"/>
      <c r="X44" s="996"/>
      <c r="Y44" s="994"/>
      <c r="Z44" s="995"/>
      <c r="AA44" s="996"/>
      <c r="AB44" s="997"/>
      <c r="AC44" s="998"/>
      <c r="AD44" s="999"/>
      <c r="AE44" s="28"/>
      <c r="AF44" s="6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</row>
    <row r="45" spans="1:86" ht="18.75">
      <c r="A45" s="50"/>
      <c r="B45" s="50"/>
      <c r="C45" s="56"/>
      <c r="D45" s="57"/>
      <c r="E45" s="56"/>
      <c r="F45" s="1000"/>
      <c r="G45" s="56"/>
      <c r="H45" s="55"/>
      <c r="I45" s="24"/>
      <c r="J45" s="54"/>
      <c r="K45" s="12"/>
      <c r="L45" s="12"/>
      <c r="M45" s="55"/>
      <c r="N45" s="24"/>
      <c r="O45" s="55"/>
      <c r="P45" s="24"/>
      <c r="Q45" s="24"/>
      <c r="R45" s="24"/>
      <c r="S45" s="24"/>
      <c r="T45" s="6">
        <f t="shared" si="2"/>
        <v>0</v>
      </c>
      <c r="U45" s="1071" t="e">
        <f ca="1">IF(INDIRECT($AB$8&amp;"!"&amp;"A"&amp;ROW(),1)=T45,"ok",INDIRECT($AB$8&amp;"!"&amp;"A"&amp;ROW(),1))</f>
        <v>#VALUE!</v>
      </c>
      <c r="V45" s="166"/>
      <c r="W45" s="166"/>
      <c r="X45" s="166"/>
      <c r="Y45" s="166"/>
      <c r="Z45" s="166"/>
      <c r="AA45" s="166"/>
      <c r="AB45" s="99"/>
      <c r="AC45" s="99"/>
      <c r="AD45" s="99"/>
      <c r="AE45" s="99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</row>
    <row r="46" spans="1:86" ht="18.75">
      <c r="A46" s="9" t="s">
        <v>69</v>
      </c>
      <c r="B46" s="41"/>
      <c r="C46" s="17"/>
      <c r="D46" s="17"/>
      <c r="E46" s="17"/>
      <c r="F46" s="1001"/>
      <c r="G46" s="17"/>
      <c r="H46" s="12"/>
      <c r="I46" s="28"/>
      <c r="J46" s="9"/>
      <c r="K46" s="29"/>
      <c r="L46" s="29"/>
      <c r="M46" s="29"/>
      <c r="N46" s="29"/>
      <c r="O46" s="29"/>
      <c r="P46" s="29"/>
      <c r="Q46" s="29"/>
      <c r="R46" s="99"/>
      <c r="S46" s="99"/>
      <c r="T46" s="6" t="str">
        <f t="shared" si="2"/>
        <v>II. TÌNH HÌNH KINH DOANH</v>
      </c>
      <c r="U46" s="1071" t="e">
        <f ca="1">IF(INDIRECT($AB$8&amp;"!"&amp;"A"&amp;ROW(),1)=T46,"ok",INDIRECT($AB$8&amp;"!"&amp;"A"&amp;ROW(),1))</f>
        <v>#VALUE!</v>
      </c>
      <c r="V46" s="167"/>
      <c r="W46" s="167"/>
      <c r="X46" s="167"/>
      <c r="Y46" s="167"/>
      <c r="Z46" s="167"/>
      <c r="AA46" s="167"/>
      <c r="AB46" s="99"/>
      <c r="AC46" s="99"/>
      <c r="AD46" s="99"/>
      <c r="AE46" s="99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</row>
    <row r="47" spans="1:86" ht="18.75">
      <c r="A47" s="9" t="s">
        <v>206</v>
      </c>
      <c r="B47" s="41"/>
      <c r="C47" s="17"/>
      <c r="D47" s="17"/>
      <c r="E47" s="17"/>
      <c r="F47" s="1001"/>
      <c r="G47" s="17"/>
      <c r="H47" s="12"/>
      <c r="I47" s="28"/>
      <c r="J47" s="9"/>
      <c r="K47" s="29"/>
      <c r="L47" s="29"/>
      <c r="M47" s="29"/>
      <c r="N47" s="29"/>
      <c r="O47" s="29"/>
      <c r="P47" s="29"/>
      <c r="Q47" s="29"/>
      <c r="R47" s="99"/>
      <c r="S47" s="99"/>
      <c r="T47" s="6" t="str">
        <f t="shared" si="2"/>
        <v>1. Lợi nhuận</v>
      </c>
      <c r="U47" s="1071" t="e">
        <f ca="1">IF(INDIRECT($AB$8&amp;"!"&amp;"A"&amp;ROW(),1)=T47,"ok",INDIRECT($AB$8&amp;"!"&amp;"A"&amp;ROW(),1))</f>
        <v>#VALUE!</v>
      </c>
      <c r="V47" s="167"/>
      <c r="W47" s="167"/>
      <c r="X47" s="167"/>
      <c r="Y47" s="167"/>
      <c r="Z47" s="167"/>
      <c r="AA47" s="167"/>
      <c r="AB47" s="99"/>
      <c r="AC47" s="99"/>
      <c r="AD47" s="99"/>
      <c r="AE47" s="99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</row>
    <row r="48" spans="1:86" ht="19.5" thickBot="1">
      <c r="A48" s="1772" t="s">
        <v>9</v>
      </c>
      <c r="B48" s="1808" t="s">
        <v>281</v>
      </c>
      <c r="C48" s="1808"/>
      <c r="D48" s="1808"/>
      <c r="E48" s="1808"/>
      <c r="F48" s="1808"/>
      <c r="G48" s="1808"/>
      <c r="H48" s="1808"/>
      <c r="N48" s="29"/>
      <c r="O48" s="29"/>
      <c r="P48" s="29"/>
      <c r="Q48" s="29"/>
      <c r="R48" s="99"/>
      <c r="S48" s="99"/>
      <c r="T48" s="6" t="str">
        <f t="shared" si="2"/>
        <v>Mặt hàng</v>
      </c>
      <c r="V48" s="167"/>
      <c r="W48" s="167"/>
      <c r="X48" s="167"/>
      <c r="Y48" s="167"/>
      <c r="Z48" s="167"/>
      <c r="AA48" s="167"/>
      <c r="AB48" s="99"/>
      <c r="AC48" s="99"/>
      <c r="AD48" s="99"/>
      <c r="AE48" s="99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</row>
    <row r="49" spans="1:86" ht="53.25" customHeight="1">
      <c r="A49" s="1773"/>
      <c r="B49" s="1670" t="s">
        <v>301</v>
      </c>
      <c r="C49" s="1670"/>
      <c r="D49" s="1671" t="s">
        <v>257</v>
      </c>
      <c r="E49" s="1671"/>
      <c r="F49" s="1670" t="s">
        <v>16</v>
      </c>
      <c r="G49" s="1670"/>
      <c r="H49" s="1670"/>
      <c r="N49" s="29"/>
      <c r="O49" s="29"/>
      <c r="P49" s="29"/>
      <c r="Q49" s="29"/>
      <c r="R49" s="99"/>
      <c r="S49" s="99"/>
      <c r="T49" s="6">
        <f t="shared" si="2"/>
        <v>0</v>
      </c>
      <c r="U49" s="1071" t="e">
        <f t="shared" ref="U49:U57" ca="1" si="4">IF(INDIRECT($AB$8&amp;"!"&amp;"A"&amp;ROW(),1)=T49,"ok",INDIRECT($AB$8&amp;"!"&amp;"A"&amp;ROW(),1))</f>
        <v>#VALUE!</v>
      </c>
      <c r="V49" s="167"/>
      <c r="W49" s="167"/>
      <c r="X49" s="167"/>
      <c r="Y49" s="1045" t="s">
        <v>282</v>
      </c>
      <c r="Z49" s="1046" t="s">
        <v>278</v>
      </c>
      <c r="AA49" s="1049" t="s">
        <v>126</v>
      </c>
      <c r="AB49" s="1050"/>
      <c r="AC49" s="1045" t="s">
        <v>283</v>
      </c>
      <c r="AD49" s="1046" t="s">
        <v>278</v>
      </c>
      <c r="AE49" s="1049" t="s">
        <v>126</v>
      </c>
      <c r="AF49" s="1050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</row>
    <row r="50" spans="1:86" ht="31.5">
      <c r="A50" s="1774"/>
      <c r="B50" s="852" t="s">
        <v>89</v>
      </c>
      <c r="C50" s="852" t="s">
        <v>90</v>
      </c>
      <c r="D50" s="852" t="s">
        <v>263</v>
      </c>
      <c r="E50" s="852" t="s">
        <v>264</v>
      </c>
      <c r="F50" s="852" t="s">
        <v>89</v>
      </c>
      <c r="G50" s="852" t="s">
        <v>90</v>
      </c>
      <c r="H50" s="852" t="s">
        <v>241</v>
      </c>
      <c r="N50" s="29"/>
      <c r="O50" s="29"/>
      <c r="P50" s="29"/>
      <c r="Q50" s="29"/>
      <c r="R50" s="99"/>
      <c r="S50" s="99"/>
      <c r="T50" s="6">
        <f t="shared" si="2"/>
        <v>0</v>
      </c>
      <c r="U50" s="1071" t="e">
        <f t="shared" ca="1" si="4"/>
        <v>#VALUE!</v>
      </c>
      <c r="V50" s="167"/>
      <c r="W50" s="167"/>
      <c r="X50" s="167"/>
      <c r="Y50" s="917" t="s">
        <v>121</v>
      </c>
      <c r="Z50" s="146" t="s">
        <v>284</v>
      </c>
      <c r="AA50" s="1052" t="s">
        <v>121</v>
      </c>
      <c r="AB50" s="1053" t="s">
        <v>284</v>
      </c>
      <c r="AC50" s="917" t="s">
        <v>121</v>
      </c>
      <c r="AD50" s="146" t="s">
        <v>284</v>
      </c>
      <c r="AE50" s="1052" t="s">
        <v>121</v>
      </c>
      <c r="AF50" s="1053" t="s">
        <v>284</v>
      </c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</row>
    <row r="51" spans="1:86" ht="18.75">
      <c r="A51" s="194" t="s">
        <v>285</v>
      </c>
      <c r="B51" s="195"/>
      <c r="C51" s="195"/>
      <c r="D51" s="195"/>
      <c r="E51" s="195"/>
      <c r="F51" s="195"/>
      <c r="G51" s="195"/>
      <c r="H51" s="195"/>
      <c r="I51" s="6"/>
      <c r="N51" s="29"/>
      <c r="O51" s="29"/>
      <c r="P51" s="29"/>
      <c r="Q51" s="29"/>
      <c r="R51" s="99"/>
      <c r="S51" s="99"/>
      <c r="T51" s="6" t="str">
        <f t="shared" si="2"/>
        <v xml:space="preserve"> - Hàng nông sản XK</v>
      </c>
      <c r="U51" s="1071" t="e">
        <f t="shared" ca="1" si="4"/>
        <v>#VALUE!</v>
      </c>
      <c r="V51" s="167"/>
      <c r="W51" s="167"/>
      <c r="X51" s="167"/>
      <c r="Y51" s="167"/>
      <c r="Z51" s="167"/>
      <c r="AA51" s="167"/>
      <c r="AB51" s="99"/>
      <c r="AC51" s="99"/>
      <c r="AD51" s="99"/>
      <c r="AE51" s="99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</row>
    <row r="52" spans="1:86" ht="18.75">
      <c r="A52" s="43" t="s">
        <v>23</v>
      </c>
      <c r="B52" s="168"/>
      <c r="C52" s="71"/>
      <c r="D52" s="962"/>
      <c r="E52" s="962"/>
      <c r="F52" s="1115"/>
      <c r="G52" s="1115"/>
      <c r="H52" s="1115"/>
      <c r="I52" s="6"/>
      <c r="N52" s="29"/>
      <c r="O52" s="29"/>
      <c r="P52" s="29"/>
      <c r="Q52" s="29"/>
      <c r="R52" s="99"/>
      <c r="S52" s="99"/>
      <c r="T52" s="6" t="str">
        <f t="shared" si="2"/>
        <v>- Cà phê</v>
      </c>
      <c r="U52" s="1071" t="e">
        <f t="shared" ca="1" si="4"/>
        <v>#VALUE!</v>
      </c>
      <c r="V52" s="167"/>
      <c r="W52" s="167"/>
      <c r="X52" s="167"/>
      <c r="Y52" s="1002"/>
      <c r="Z52" s="1002"/>
      <c r="AA52" s="18"/>
      <c r="AB52" s="649"/>
      <c r="AC52" s="649"/>
      <c r="AD52" s="1003"/>
      <c r="AE52" s="1004"/>
      <c r="AF52" s="1004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</row>
    <row r="53" spans="1:86" ht="18.75">
      <c r="A53" s="45" t="s">
        <v>24</v>
      </c>
      <c r="B53" s="168"/>
      <c r="C53" s="169"/>
      <c r="D53" s="962"/>
      <c r="E53" s="962"/>
      <c r="F53" s="1115"/>
      <c r="G53" s="1115"/>
      <c r="H53" s="1115"/>
      <c r="N53" s="29"/>
      <c r="O53" s="29"/>
      <c r="P53" s="29"/>
      <c r="Q53" s="29"/>
      <c r="R53" s="99"/>
      <c r="S53" s="99"/>
      <c r="T53" s="6" t="str">
        <f t="shared" si="2"/>
        <v>- Hồ tiêu</v>
      </c>
      <c r="U53" s="1071" t="e">
        <f t="shared" ca="1" si="4"/>
        <v>#VALUE!</v>
      </c>
      <c r="V53" s="167"/>
      <c r="W53" s="167"/>
      <c r="X53" s="167"/>
      <c r="Y53" s="1002"/>
      <c r="Z53" s="1002"/>
      <c r="AA53" s="18"/>
      <c r="AB53" s="649"/>
      <c r="AC53" s="649">
        <v>242.98</v>
      </c>
      <c r="AD53" s="1005">
        <v>1156.972</v>
      </c>
      <c r="AE53" s="1005"/>
      <c r="AF53" s="1002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</row>
    <row r="54" spans="1:86" ht="18.75">
      <c r="A54" s="43" t="s">
        <v>40</v>
      </c>
      <c r="B54" s="168"/>
      <c r="C54" s="168"/>
      <c r="D54" s="962"/>
      <c r="E54" s="962"/>
      <c r="F54" s="1115"/>
      <c r="G54" s="1115"/>
      <c r="H54" s="1115"/>
      <c r="N54" s="29"/>
      <c r="O54" s="29"/>
      <c r="P54" s="29"/>
      <c r="Q54" s="29"/>
      <c r="R54" s="99"/>
      <c r="S54" s="99"/>
      <c r="T54" s="6" t="str">
        <f t="shared" si="2"/>
        <v xml:space="preserve"> - Hạt điều</v>
      </c>
      <c r="U54" s="1071" t="e">
        <f t="shared" ca="1" si="4"/>
        <v>#VALUE!</v>
      </c>
      <c r="V54" s="167"/>
      <c r="W54" s="167"/>
      <c r="X54" s="167"/>
      <c r="Y54" s="1002"/>
      <c r="Z54" s="1002"/>
      <c r="AA54" s="18"/>
      <c r="AB54" s="649"/>
      <c r="AC54" s="649">
        <v>1245.3300000000002</v>
      </c>
      <c r="AD54" s="1005">
        <v>128.91600000000003</v>
      </c>
      <c r="AE54" s="1005"/>
      <c r="AF54" s="1002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</row>
    <row r="55" spans="1:86" ht="18.75">
      <c r="A55" s="43"/>
      <c r="B55" s="168"/>
      <c r="C55" s="168"/>
      <c r="D55" s="962"/>
      <c r="E55" s="962"/>
      <c r="F55" s="1115"/>
      <c r="G55" s="1115"/>
      <c r="H55" s="1115"/>
      <c r="N55" s="29"/>
      <c r="O55" s="29"/>
      <c r="P55" s="29"/>
      <c r="Q55" s="29"/>
      <c r="R55" s="99"/>
      <c r="S55" s="99"/>
      <c r="V55" s="167"/>
      <c r="W55" s="167"/>
      <c r="X55" s="167"/>
      <c r="Y55" s="1002"/>
      <c r="Z55" s="1002"/>
      <c r="AA55" s="18"/>
      <c r="AB55" s="649"/>
      <c r="AC55" s="649"/>
      <c r="AD55" s="1005"/>
      <c r="AE55" s="1005"/>
      <c r="AF55" s="1002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</row>
    <row r="56" spans="1:86" s="88" customFormat="1" ht="18.75">
      <c r="A56" s="106" t="s">
        <v>286</v>
      </c>
      <c r="B56" s="103"/>
      <c r="C56" s="1116"/>
      <c r="D56" s="1115"/>
      <c r="E56" s="1115"/>
      <c r="F56" s="1117"/>
      <c r="G56" s="1117"/>
      <c r="H56" s="1117"/>
      <c r="N56" s="29"/>
      <c r="O56" s="29"/>
      <c r="P56" s="29"/>
      <c r="Q56" s="29"/>
      <c r="R56" s="99"/>
      <c r="S56" s="99"/>
      <c r="T56" s="6" t="str">
        <f t="shared" si="2"/>
        <v xml:space="preserve"> - Hàng nông sản Nội địa</v>
      </c>
      <c r="U56" s="1071" t="e">
        <f t="shared" ca="1" si="4"/>
        <v>#VALUE!</v>
      </c>
      <c r="V56" s="167"/>
      <c r="W56" s="167"/>
      <c r="X56" s="167"/>
      <c r="Y56" s="167"/>
      <c r="Z56" s="167"/>
      <c r="AA56" s="1006"/>
      <c r="AB56" s="1007"/>
      <c r="AC56" s="1007"/>
      <c r="AD56" s="101"/>
    </row>
    <row r="57" spans="1:86" s="88" customFormat="1" ht="18.75">
      <c r="A57" s="88" t="s">
        <v>23</v>
      </c>
      <c r="B57" s="1008"/>
      <c r="C57" s="1008"/>
      <c r="D57" s="962"/>
      <c r="E57" s="962"/>
      <c r="F57" s="1008"/>
      <c r="G57" s="1008"/>
      <c r="H57" s="1008"/>
      <c r="N57" s="29"/>
      <c r="O57" s="29"/>
      <c r="P57" s="29"/>
      <c r="Q57" s="29"/>
      <c r="R57" s="99"/>
      <c r="S57" s="99"/>
      <c r="T57" s="6" t="str">
        <f t="shared" si="2"/>
        <v>- Cà phê</v>
      </c>
      <c r="U57" s="1071" t="e">
        <f t="shared" ca="1" si="4"/>
        <v>#VALUE!</v>
      </c>
      <c r="V57" s="167"/>
      <c r="W57" s="167"/>
      <c r="X57" s="167"/>
      <c r="Y57" s="167"/>
      <c r="Z57" s="167"/>
      <c r="AA57" s="1006"/>
      <c r="AB57" s="1007"/>
      <c r="AC57" s="1007"/>
      <c r="AD57" s="101"/>
    </row>
    <row r="58" spans="1:86" s="88" customFormat="1" ht="18.75">
      <c r="A58" s="88" t="s">
        <v>24</v>
      </c>
      <c r="B58" s="196"/>
      <c r="C58" s="126"/>
      <c r="D58" s="962"/>
      <c r="E58" s="962"/>
      <c r="F58" s="1115"/>
      <c r="G58" s="1115"/>
      <c r="H58" s="1115"/>
      <c r="N58" s="29"/>
      <c r="O58" s="29"/>
      <c r="P58" s="29"/>
      <c r="Q58" s="29"/>
      <c r="R58" s="99"/>
      <c r="S58" s="99"/>
      <c r="T58" s="6" t="str">
        <f t="shared" si="2"/>
        <v>- Hồ tiêu</v>
      </c>
      <c r="U58" s="1071"/>
      <c r="V58" s="167"/>
      <c r="W58" s="167"/>
      <c r="X58" s="167"/>
      <c r="Y58" s="167"/>
      <c r="Z58" s="167"/>
      <c r="AA58" s="1006"/>
      <c r="AB58" s="1007"/>
      <c r="AC58" s="1007">
        <v>162.78</v>
      </c>
      <c r="AD58" s="101">
        <v>-8108.2210500000001</v>
      </c>
      <c r="AE58" s="88">
        <v>162.78</v>
      </c>
      <c r="AF58" s="88">
        <v>-8108.2210500000001</v>
      </c>
    </row>
    <row r="59" spans="1:86" s="88" customFormat="1" ht="18.75">
      <c r="A59" s="1009" t="s">
        <v>40</v>
      </c>
      <c r="B59" s="196"/>
      <c r="C59" s="126"/>
      <c r="D59" s="962"/>
      <c r="E59" s="962"/>
      <c r="F59" s="1115"/>
      <c r="G59" s="126"/>
      <c r="H59" s="126"/>
      <c r="N59" s="29"/>
      <c r="O59" s="29"/>
      <c r="P59" s="29"/>
      <c r="Q59" s="29"/>
      <c r="R59" s="99"/>
      <c r="S59" s="99"/>
      <c r="T59" s="6" t="str">
        <f t="shared" si="2"/>
        <v xml:space="preserve"> - Hạt điều</v>
      </c>
      <c r="U59" s="1071"/>
      <c r="V59" s="167"/>
      <c r="W59" s="167"/>
      <c r="X59" s="167"/>
      <c r="Y59" s="1010"/>
      <c r="Z59" s="1010"/>
      <c r="AA59" s="1011"/>
      <c r="AB59" s="1007"/>
      <c r="AC59" s="1007"/>
      <c r="AD59" s="101"/>
    </row>
    <row r="60" spans="1:86" s="88" customFormat="1" ht="18.75">
      <c r="A60" s="106" t="s">
        <v>93</v>
      </c>
      <c r="B60" s="196"/>
      <c r="C60" s="1060"/>
      <c r="D60" s="126"/>
      <c r="E60" s="126"/>
      <c r="F60" s="126"/>
      <c r="G60" s="1101"/>
      <c r="H60" s="1101"/>
      <c r="N60" s="29"/>
      <c r="O60" s="29"/>
      <c r="P60" s="29"/>
      <c r="Q60" s="29"/>
      <c r="R60" s="99"/>
      <c r="S60" s="99"/>
      <c r="T60" s="6" t="str">
        <f t="shared" si="2"/>
        <v>- Mặt hàng khác</v>
      </c>
      <c r="U60" s="1071"/>
      <c r="V60" s="167"/>
      <c r="W60" s="167"/>
      <c r="X60" s="167"/>
      <c r="Y60" s="167"/>
      <c r="Z60" s="167"/>
      <c r="AA60" s="1006"/>
      <c r="AB60" s="1007"/>
      <c r="AC60" s="1007"/>
      <c r="AD60" s="101"/>
    </row>
    <row r="61" spans="1:86" s="88" customFormat="1" ht="18.75">
      <c r="A61" s="43" t="s">
        <v>29</v>
      </c>
      <c r="B61" s="1012"/>
      <c r="C61" s="22"/>
      <c r="D61" s="162"/>
      <c r="E61" s="162"/>
      <c r="F61" s="1118"/>
      <c r="G61" s="22"/>
      <c r="H61" s="22"/>
      <c r="N61" s="29"/>
      <c r="O61" s="29"/>
      <c r="P61" s="29"/>
      <c r="Q61" s="29"/>
      <c r="R61" s="99"/>
      <c r="S61" s="99"/>
      <c r="T61" s="6" t="str">
        <f t="shared" si="2"/>
        <v>- Thép</v>
      </c>
      <c r="U61" s="1071"/>
      <c r="V61" s="167"/>
      <c r="W61" s="167"/>
      <c r="X61" s="167"/>
      <c r="Y61" s="167"/>
      <c r="Z61" s="167"/>
      <c r="AA61" s="1006"/>
      <c r="AB61" s="1007"/>
      <c r="AC61" s="1007">
        <v>16389.439999999999</v>
      </c>
      <c r="AD61" s="101">
        <v>2723</v>
      </c>
    </row>
    <row r="62" spans="1:86" s="88" customFormat="1" ht="18.75">
      <c r="A62" s="43" t="s">
        <v>124</v>
      </c>
      <c r="B62" s="1012"/>
      <c r="C62" s="22"/>
      <c r="D62" s="162"/>
      <c r="E62" s="162"/>
      <c r="F62" s="1118"/>
      <c r="G62" s="22"/>
      <c r="H62" s="22"/>
      <c r="N62" s="29"/>
      <c r="O62" s="29"/>
      <c r="P62" s="29"/>
      <c r="Q62" s="29"/>
      <c r="R62" s="99"/>
      <c r="S62" s="99"/>
      <c r="T62" s="6" t="str">
        <f t="shared" si="2"/>
        <v>- PVC</v>
      </c>
      <c r="U62" s="1071"/>
      <c r="V62" s="167"/>
      <c r="W62" s="167"/>
      <c r="X62" s="167"/>
      <c r="Y62" s="167"/>
      <c r="Z62" s="167"/>
      <c r="AA62" s="1006"/>
      <c r="AB62" s="1007"/>
      <c r="AC62" s="1007">
        <v>35465.5</v>
      </c>
      <c r="AD62" s="101">
        <v>14.81339124</v>
      </c>
    </row>
    <row r="63" spans="1:86" s="88" customFormat="1" ht="18.75">
      <c r="A63" s="43" t="s">
        <v>287</v>
      </c>
      <c r="B63" s="1012"/>
      <c r="C63" s="22"/>
      <c r="D63" s="162"/>
      <c r="E63" s="162"/>
      <c r="F63" s="1118"/>
      <c r="G63" s="22"/>
      <c r="H63" s="22"/>
      <c r="N63" s="29"/>
      <c r="O63" s="29"/>
      <c r="P63" s="29"/>
      <c r="Q63" s="29"/>
      <c r="R63" s="99"/>
      <c r="S63" s="99"/>
      <c r="T63" s="6" t="str">
        <f t="shared" si="2"/>
        <v>- Bóng đèn (cái )</v>
      </c>
      <c r="U63" s="1071"/>
      <c r="V63" s="167"/>
      <c r="W63" s="167"/>
      <c r="X63" s="167"/>
      <c r="Y63" s="167"/>
      <c r="Z63" s="167"/>
      <c r="AA63" s="1006"/>
      <c r="AB63" s="1007"/>
      <c r="AC63" s="1007">
        <v>82210</v>
      </c>
      <c r="AD63" s="101">
        <v>8.4462566400000014</v>
      </c>
    </row>
    <row r="64" spans="1:86" s="88" customFormat="1" ht="18.75">
      <c r="A64" s="126" t="s">
        <v>45</v>
      </c>
      <c r="B64" s="196"/>
      <c r="C64" s="126"/>
      <c r="D64" s="126"/>
      <c r="E64" s="126"/>
      <c r="F64" s="126"/>
      <c r="G64" s="126"/>
      <c r="H64" s="126"/>
      <c r="N64" s="29"/>
      <c r="O64" s="29"/>
      <c r="P64" s="29"/>
      <c r="Q64" s="29"/>
      <c r="R64" s="99"/>
      <c r="S64" s="99"/>
      <c r="T64" s="6" t="str">
        <f t="shared" si="2"/>
        <v>….</v>
      </c>
      <c r="U64" s="1071" t="e">
        <f ca="1">IF(INDIRECT($AB$8&amp;"!"&amp;"A"&amp;ROW(),1)=T64,"ok",INDIRECT($AB$8&amp;"!"&amp;"A"&amp;ROW(),1))</f>
        <v>#VALUE!</v>
      </c>
      <c r="V64" s="167"/>
      <c r="W64" s="167"/>
      <c r="X64" s="167"/>
      <c r="Y64" s="167"/>
      <c r="Z64" s="167"/>
      <c r="AA64" s="1006"/>
      <c r="AB64" s="1007"/>
      <c r="AC64" s="1007"/>
      <c r="AD64" s="101"/>
    </row>
    <row r="65" spans="1:30" s="88" customFormat="1" ht="18.75">
      <c r="A65" s="226"/>
      <c r="B65" s="1013"/>
      <c r="C65" s="1014"/>
      <c r="D65" s="1014"/>
      <c r="E65" s="1014"/>
      <c r="F65" s="1014"/>
      <c r="G65" s="1014"/>
      <c r="H65" s="1014"/>
      <c r="N65" s="29"/>
      <c r="O65" s="29"/>
      <c r="P65" s="29"/>
      <c r="Q65" s="29"/>
      <c r="R65" s="99"/>
      <c r="S65" s="99"/>
      <c r="T65" s="6">
        <f t="shared" si="2"/>
        <v>0</v>
      </c>
      <c r="U65" s="1071"/>
      <c r="V65" s="167"/>
      <c r="W65" s="167"/>
      <c r="X65" s="167"/>
      <c r="Y65" s="167"/>
      <c r="Z65" s="167"/>
      <c r="AA65" s="1006"/>
      <c r="AB65" s="1007"/>
      <c r="AC65" s="1007"/>
      <c r="AD65" s="101"/>
    </row>
    <row r="66" spans="1:30" s="88" customFormat="1" ht="18.75">
      <c r="A66" s="645" t="s">
        <v>17</v>
      </c>
      <c r="B66" s="1015"/>
      <c r="C66" s="1015"/>
      <c r="D66" s="1015"/>
      <c r="E66" s="1015"/>
      <c r="F66" s="1015"/>
      <c r="G66" s="1015"/>
      <c r="H66" s="1015"/>
      <c r="N66" s="29"/>
      <c r="O66" s="29"/>
      <c r="P66" s="29"/>
      <c r="Q66" s="29"/>
      <c r="R66" s="99"/>
      <c r="S66" s="99"/>
      <c r="T66" s="6" t="str">
        <f t="shared" si="2"/>
        <v>Tổng cộng</v>
      </c>
      <c r="U66" s="1071" t="e">
        <f ca="1">IF(INDIRECT($AB$8&amp;"!"&amp;"A"&amp;ROW(),1)=T66,"ok",INDIRECT($AB$8&amp;"!"&amp;"A"&amp;ROW(),1))</f>
        <v>#VALUE!</v>
      </c>
      <c r="V66" s="167"/>
      <c r="W66" s="167"/>
      <c r="X66" s="167"/>
      <c r="Y66" s="167"/>
      <c r="Z66" s="167"/>
      <c r="AA66" s="1006"/>
      <c r="AB66" s="1007"/>
      <c r="AC66" s="1007"/>
      <c r="AD66" s="101"/>
    </row>
    <row r="67" spans="1:30" s="88" customFormat="1" ht="18.75">
      <c r="A67" s="9"/>
      <c r="B67" s="41"/>
      <c r="C67" s="17"/>
      <c r="D67" s="17"/>
      <c r="E67" s="17"/>
      <c r="F67" s="1001"/>
      <c r="G67" s="17"/>
      <c r="H67" s="12"/>
      <c r="I67" s="28"/>
      <c r="J67" s="9"/>
      <c r="K67" s="29"/>
      <c r="L67" s="29"/>
      <c r="M67" s="29"/>
      <c r="N67" s="29"/>
      <c r="O67" s="29"/>
      <c r="P67" s="29"/>
      <c r="Q67" s="29"/>
      <c r="R67" s="99"/>
      <c r="S67" s="99"/>
      <c r="T67" s="6">
        <f t="shared" si="2"/>
        <v>0</v>
      </c>
      <c r="U67" s="1071" t="e">
        <f ca="1">IF(INDIRECT($AB$8&amp;"!"&amp;"A"&amp;ROW(),1)=T67,"ok",INDIRECT($AB$8&amp;"!"&amp;"A"&amp;ROW(),1))</f>
        <v>#VALUE!</v>
      </c>
      <c r="V67" s="167"/>
      <c r="W67" s="167"/>
      <c r="X67" s="167"/>
      <c r="Y67" s="167"/>
      <c r="Z67" s="167"/>
      <c r="AA67" s="1006"/>
      <c r="AB67" s="101"/>
      <c r="AC67" s="101"/>
      <c r="AD67" s="101"/>
    </row>
    <row r="68" spans="1:30" s="88" customFormat="1" ht="18.75">
      <c r="A68" s="9" t="s">
        <v>100</v>
      </c>
      <c r="B68" s="844"/>
      <c r="C68" s="17"/>
      <c r="D68" s="17"/>
      <c r="E68" s="17"/>
      <c r="F68" s="1001"/>
      <c r="G68" s="17"/>
      <c r="H68" s="12"/>
      <c r="I68" s="28"/>
      <c r="J68" s="9"/>
      <c r="K68" s="29"/>
      <c r="L68" s="29"/>
      <c r="M68" s="29"/>
      <c r="N68" s="29"/>
      <c r="O68" s="29"/>
      <c r="P68" s="29"/>
      <c r="Q68" s="29"/>
      <c r="R68" s="99"/>
      <c r="S68" s="99"/>
      <c r="T68" s="6" t="str">
        <f t="shared" si="2"/>
        <v>2. Ký kết hợp đồng</v>
      </c>
      <c r="U68" s="1071" t="e">
        <f ca="1">IF(INDIRECT($AB$8&amp;"!"&amp;"A"&amp;ROW(),1)=T68,"ok",INDIRECT($AB$8&amp;"!"&amp;"A"&amp;ROW(),1))</f>
        <v>#VALUE!</v>
      </c>
      <c r="V68" s="167"/>
      <c r="W68" s="167"/>
      <c r="X68" s="167"/>
      <c r="Y68" s="167"/>
      <c r="Z68" s="167"/>
      <c r="AA68" s="167"/>
    </row>
    <row r="69" spans="1:30" s="88" customFormat="1" ht="18.75">
      <c r="A69" s="9"/>
      <c r="B69" s="41"/>
      <c r="C69" s="17"/>
      <c r="D69" s="17"/>
      <c r="E69" s="17"/>
      <c r="F69" s="1001"/>
      <c r="G69" s="17"/>
      <c r="H69" s="12"/>
      <c r="I69" s="28"/>
      <c r="J69" s="9"/>
      <c r="K69" s="29"/>
      <c r="L69" s="29"/>
      <c r="M69" s="29"/>
      <c r="N69" s="29"/>
      <c r="O69" s="29"/>
      <c r="P69" s="29"/>
      <c r="Q69" s="29"/>
      <c r="R69" s="99"/>
      <c r="S69" s="99"/>
      <c r="T69" s="6">
        <f t="shared" si="2"/>
        <v>0</v>
      </c>
      <c r="U69" s="1071"/>
      <c r="V69" s="167"/>
      <c r="W69" s="167"/>
      <c r="X69" s="167"/>
      <c r="Y69" s="167"/>
      <c r="Z69" s="167"/>
      <c r="AA69" s="167"/>
    </row>
    <row r="70" spans="1:30" s="88" customFormat="1" ht="31.5">
      <c r="A70" s="1672" t="s">
        <v>11</v>
      </c>
      <c r="B70" s="646" t="s">
        <v>142</v>
      </c>
      <c r="C70" s="74"/>
      <c r="F70" s="1016"/>
      <c r="G70" s="23"/>
      <c r="H70" s="101"/>
      <c r="I70" s="1776"/>
      <c r="J70" s="1777"/>
      <c r="K70" s="1776"/>
      <c r="L70" s="1776"/>
      <c r="M70" s="101"/>
      <c r="N70" s="1776"/>
      <c r="T70" s="6" t="str">
        <f t="shared" si="2"/>
        <v>Cà phê</v>
      </c>
      <c r="U70" s="1071" t="e">
        <f ca="1">IF(INDIRECT($AB$8&amp;"!"&amp;"A"&amp;ROW(),1)=T70,"ok",INDIRECT($AB$8&amp;"!"&amp;"A"&amp;ROW(),1))</f>
        <v>#VALUE!</v>
      </c>
      <c r="V70" s="170"/>
      <c r="W70" s="170"/>
      <c r="X70" s="170"/>
      <c r="Y70" s="170"/>
      <c r="Z70" s="170"/>
      <c r="AA70" s="170"/>
    </row>
    <row r="71" spans="1:30" s="88" customFormat="1">
      <c r="A71" s="1673"/>
      <c r="B71" s="843" t="s">
        <v>131</v>
      </c>
      <c r="C71" s="847"/>
      <c r="F71" s="1016"/>
      <c r="G71" s="23"/>
      <c r="H71" s="101"/>
      <c r="I71" s="848"/>
      <c r="J71" s="848"/>
      <c r="K71" s="1777"/>
      <c r="L71" s="1776"/>
      <c r="M71" s="101"/>
      <c r="N71" s="1777"/>
      <c r="T71" s="6">
        <f t="shared" si="2"/>
        <v>0</v>
      </c>
      <c r="U71" s="1071" t="e">
        <f ca="1">IF(INDIRECT($AB$8&amp;"!"&amp;"A"&amp;ROW(),1)=T71,"ok",INDIRECT($AB$8&amp;"!"&amp;"A"&amp;ROW(),1))</f>
        <v>#VALUE!</v>
      </c>
      <c r="V71" s="170"/>
      <c r="W71" s="170"/>
      <c r="X71" s="170"/>
      <c r="Y71" s="170"/>
      <c r="Z71" s="170"/>
      <c r="AA71" s="170"/>
      <c r="AB71" s="88" t="s">
        <v>127</v>
      </c>
      <c r="AC71" s="88" t="s">
        <v>128</v>
      </c>
    </row>
    <row r="72" spans="1:30" s="88" customFormat="1">
      <c r="A72" s="369" t="s">
        <v>297</v>
      </c>
      <c r="B72" s="451"/>
      <c r="C72" s="148"/>
      <c r="F72" s="1017"/>
      <c r="G72" s="848"/>
      <c r="H72" s="101"/>
      <c r="I72" s="848"/>
      <c r="J72" s="848"/>
      <c r="K72" s="848"/>
      <c r="L72" s="847"/>
      <c r="M72" s="101"/>
      <c r="N72" s="848"/>
      <c r="T72" s="6" t="str">
        <f t="shared" si="2"/>
        <v xml:space="preserve"> giao tháng ..</v>
      </c>
      <c r="U72" s="1071"/>
      <c r="V72" s="170"/>
      <c r="W72" s="170"/>
      <c r="X72" s="170"/>
      <c r="Y72" s="170"/>
      <c r="Z72" s="170"/>
      <c r="AA72" s="170"/>
    </row>
    <row r="73" spans="1:30" s="88" customFormat="1">
      <c r="A73" s="369"/>
      <c r="B73" s="451"/>
      <c r="C73" s="148"/>
      <c r="F73" s="1017"/>
      <c r="G73" s="848"/>
      <c r="H73" s="101"/>
      <c r="I73" s="848"/>
      <c r="J73" s="848"/>
      <c r="K73" s="848"/>
      <c r="L73" s="847"/>
      <c r="M73" s="101"/>
      <c r="N73" s="848"/>
      <c r="T73" s="6">
        <f t="shared" si="2"/>
        <v>0</v>
      </c>
      <c r="U73" s="1071"/>
      <c r="V73" s="170"/>
      <c r="W73" s="170"/>
      <c r="X73" s="170"/>
      <c r="Y73" s="170"/>
      <c r="Z73" s="170"/>
      <c r="AA73" s="170"/>
    </row>
    <row r="74" spans="1:30" s="88" customFormat="1">
      <c r="A74" s="369"/>
      <c r="B74" s="451"/>
      <c r="C74" s="847"/>
      <c r="F74" s="1017"/>
      <c r="G74" s="848"/>
      <c r="H74" s="101"/>
      <c r="I74" s="848"/>
      <c r="J74" s="848"/>
      <c r="K74" s="848"/>
      <c r="L74" s="847"/>
      <c r="M74" s="101"/>
      <c r="N74" s="848"/>
      <c r="T74" s="6">
        <f t="shared" si="2"/>
        <v>0</v>
      </c>
      <c r="U74" s="1071"/>
      <c r="V74" s="170"/>
      <c r="W74" s="170"/>
      <c r="X74" s="170"/>
      <c r="Y74" s="170"/>
      <c r="Z74" s="170"/>
      <c r="AA74" s="170"/>
    </row>
    <row r="75" spans="1:30" s="88" customFormat="1">
      <c r="A75" s="369"/>
      <c r="B75" s="451"/>
      <c r="C75" s="847"/>
      <c r="F75" s="1017"/>
      <c r="G75" s="848"/>
      <c r="H75" s="101"/>
      <c r="I75" s="848"/>
      <c r="J75" s="848"/>
      <c r="K75" s="848"/>
      <c r="L75" s="847"/>
      <c r="M75" s="101"/>
      <c r="N75" s="848"/>
      <c r="T75" s="6">
        <f t="shared" si="2"/>
        <v>0</v>
      </c>
      <c r="U75" s="1071"/>
      <c r="V75" s="170"/>
      <c r="W75" s="170"/>
      <c r="X75" s="170"/>
      <c r="Y75" s="170"/>
      <c r="Z75" s="170"/>
      <c r="AA75" s="170"/>
    </row>
    <row r="76" spans="1:30" s="88" customFormat="1">
      <c r="A76" s="369"/>
      <c r="B76" s="451"/>
      <c r="C76" s="847"/>
      <c r="F76" s="1017"/>
      <c r="G76" s="848"/>
      <c r="H76" s="101"/>
      <c r="I76" s="848"/>
      <c r="J76" s="848"/>
      <c r="K76" s="848"/>
      <c r="L76" s="847"/>
      <c r="M76" s="101"/>
      <c r="N76" s="848"/>
      <c r="T76" s="6"/>
      <c r="U76" s="1071"/>
      <c r="V76" s="170"/>
      <c r="W76" s="170"/>
      <c r="X76" s="170"/>
      <c r="Y76" s="170"/>
      <c r="Z76" s="170"/>
      <c r="AA76" s="170"/>
    </row>
    <row r="77" spans="1:30" s="88" customFormat="1">
      <c r="A77" s="369"/>
      <c r="B77" s="451"/>
      <c r="C77" s="847"/>
      <c r="F77" s="1017"/>
      <c r="G77" s="848"/>
      <c r="H77" s="101"/>
      <c r="I77" s="848"/>
      <c r="J77" s="848"/>
      <c r="K77" s="848"/>
      <c r="L77" s="847"/>
      <c r="M77" s="101"/>
      <c r="N77" s="848"/>
      <c r="T77" s="6"/>
      <c r="U77" s="1071"/>
      <c r="V77" s="170"/>
      <c r="W77" s="170"/>
      <c r="X77" s="170"/>
      <c r="Y77" s="170"/>
      <c r="Z77" s="170"/>
      <c r="AA77" s="170"/>
    </row>
    <row r="78" spans="1:30" s="88" customFormat="1">
      <c r="A78" s="369"/>
      <c r="B78" s="451"/>
      <c r="C78" s="847"/>
      <c r="F78" s="1017"/>
      <c r="G78" s="848"/>
      <c r="H78" s="101"/>
      <c r="I78" s="848"/>
      <c r="J78" s="848"/>
      <c r="K78" s="848"/>
      <c r="L78" s="847"/>
      <c r="M78" s="101"/>
      <c r="N78" s="848"/>
      <c r="T78" s="6"/>
      <c r="U78" s="1071"/>
      <c r="V78" s="170"/>
      <c r="W78" s="170"/>
      <c r="X78" s="170"/>
      <c r="Y78" s="170"/>
      <c r="Z78" s="170"/>
      <c r="AA78" s="170"/>
    </row>
    <row r="79" spans="1:30" s="88" customFormat="1">
      <c r="A79" s="369"/>
      <c r="B79" s="451"/>
      <c r="C79" s="847"/>
      <c r="F79" s="1017"/>
      <c r="G79" s="848"/>
      <c r="H79" s="101"/>
      <c r="I79" s="848"/>
      <c r="J79" s="848"/>
      <c r="K79" s="848"/>
      <c r="L79" s="847"/>
      <c r="M79" s="101"/>
      <c r="N79" s="848"/>
      <c r="T79" s="6"/>
      <c r="U79" s="1071"/>
      <c r="V79" s="170"/>
      <c r="W79" s="170"/>
      <c r="X79" s="170"/>
      <c r="Y79" s="170"/>
      <c r="Z79" s="170"/>
      <c r="AA79" s="170"/>
    </row>
    <row r="80" spans="1:30" s="88" customFormat="1">
      <c r="A80" s="369"/>
      <c r="B80" s="451"/>
      <c r="C80" s="847"/>
      <c r="F80" s="1017"/>
      <c r="G80" s="848"/>
      <c r="H80" s="101"/>
      <c r="I80" s="848"/>
      <c r="J80" s="848"/>
      <c r="K80" s="848"/>
      <c r="L80" s="847"/>
      <c r="M80" s="101"/>
      <c r="N80" s="848"/>
      <c r="T80" s="6"/>
      <c r="U80" s="1071"/>
      <c r="V80" s="170"/>
      <c r="W80" s="170"/>
      <c r="X80" s="170"/>
      <c r="Y80" s="170"/>
      <c r="Z80" s="170"/>
      <c r="AA80" s="170"/>
    </row>
    <row r="81" spans="1:32" s="88" customFormat="1">
      <c r="A81" s="369"/>
      <c r="B81" s="1018"/>
      <c r="C81" s="847"/>
      <c r="F81" s="1017"/>
      <c r="G81" s="848"/>
      <c r="H81" s="101"/>
      <c r="I81" s="848"/>
      <c r="J81" s="848"/>
      <c r="K81" s="848"/>
      <c r="L81" s="847"/>
      <c r="M81" s="101"/>
      <c r="N81" s="848"/>
      <c r="T81" s="6"/>
      <c r="U81" s="1071"/>
      <c r="V81" s="170"/>
      <c r="W81" s="170"/>
      <c r="X81" s="170"/>
      <c r="Y81" s="170"/>
      <c r="Z81" s="170"/>
      <c r="AA81" s="170"/>
    </row>
    <row r="82" spans="1:32" s="88" customFormat="1">
      <c r="A82" s="839" t="s">
        <v>21</v>
      </c>
      <c r="B82" s="179">
        <f>SUM(B72:B81)</f>
        <v>0</v>
      </c>
      <c r="C82" s="1003"/>
      <c r="F82" s="1019"/>
      <c r="G82" s="105"/>
      <c r="H82" s="101"/>
      <c r="I82" s="101"/>
      <c r="J82" s="101"/>
      <c r="K82" s="101"/>
      <c r="L82" s="101"/>
      <c r="M82" s="101"/>
      <c r="N82" s="101"/>
      <c r="T82" s="6" t="str">
        <f t="shared" si="2"/>
        <v>Cộng</v>
      </c>
      <c r="U82" s="1071" t="e">
        <f ca="1">IF(INDIRECT($AB$8&amp;"!"&amp;"A"&amp;ROW(),1)=T82,"ok",INDIRECT($AB$8&amp;"!"&amp;"A"&amp;ROW(),1))</f>
        <v>#VALUE!</v>
      </c>
      <c r="V82" s="170"/>
      <c r="W82" s="170"/>
      <c r="X82" s="170"/>
      <c r="Y82" s="170"/>
      <c r="Z82" s="170"/>
      <c r="AA82" s="170"/>
      <c r="AB82" s="156" t="e">
        <f ca="1">INDIRECT($AB$8&amp;"!"&amp;"G"&amp;ROW(),1)</f>
        <v>#VALUE!</v>
      </c>
      <c r="AC82" s="156" t="e">
        <f ca="1">INDIRECT($AB$8&amp;"!"&amp;"M"&amp;ROW(),1)</f>
        <v>#VALUE!</v>
      </c>
    </row>
    <row r="83" spans="1:32" s="51" customFormat="1">
      <c r="A83" s="76"/>
      <c r="B83" s="875"/>
      <c r="C83" s="101"/>
      <c r="D83" s="101"/>
      <c r="E83" s="101"/>
      <c r="F83" s="1020"/>
      <c r="G83" s="101"/>
      <c r="H83" s="101"/>
      <c r="I83" s="101"/>
      <c r="J83" s="101"/>
      <c r="K83" s="101"/>
      <c r="L83" s="101"/>
      <c r="M83" s="101"/>
      <c r="N83" s="88"/>
      <c r="O83" s="88"/>
      <c r="P83" s="88"/>
      <c r="Q83" s="88"/>
      <c r="R83" s="88"/>
      <c r="S83" s="88"/>
      <c r="T83" s="6">
        <f t="shared" si="2"/>
        <v>0</v>
      </c>
      <c r="U83" s="1071" t="e">
        <f ca="1">IF(INDIRECT($AB$8&amp;"!"&amp;"A"&amp;ROW(),1)=T83,"ok",INDIRECT($AB$8&amp;"!"&amp;"A"&amp;ROW(),1))</f>
        <v>#VALUE!</v>
      </c>
      <c r="V83" s="170"/>
      <c r="W83" s="170"/>
      <c r="X83" s="170"/>
      <c r="Y83" s="170"/>
      <c r="Z83" s="170"/>
      <c r="AA83" s="170"/>
      <c r="AB83" s="24"/>
      <c r="AC83" s="24"/>
      <c r="AD83" s="24"/>
      <c r="AE83" s="24"/>
      <c r="AF83" s="49"/>
    </row>
    <row r="84" spans="1:32" s="88" customFormat="1" ht="18.75">
      <c r="A84" s="1670" t="s">
        <v>12</v>
      </c>
      <c r="B84" s="1778" t="s">
        <v>129</v>
      </c>
      <c r="C84" s="1779"/>
      <c r="D84" s="1780"/>
      <c r="E84" s="1781" t="s">
        <v>108</v>
      </c>
      <c r="F84" s="1781"/>
      <c r="G84" s="1781"/>
      <c r="H84" s="1672" t="s">
        <v>130</v>
      </c>
      <c r="I84" s="1776"/>
      <c r="J84" s="9"/>
      <c r="K84" s="29"/>
      <c r="L84" s="29"/>
      <c r="M84" s="29"/>
      <c r="N84" s="29"/>
      <c r="O84" s="29"/>
      <c r="P84" s="29"/>
      <c r="Q84" s="29"/>
      <c r="R84" s="99"/>
      <c r="S84" s="99"/>
      <c r="T84" s="6" t="str">
        <f t="shared" si="2"/>
        <v>Hạt điều</v>
      </c>
      <c r="U84" s="1071"/>
      <c r="V84" s="167"/>
      <c r="W84" s="167"/>
      <c r="X84" s="167"/>
      <c r="Y84" s="167"/>
      <c r="Z84" s="167"/>
      <c r="AA84" s="167"/>
    </row>
    <row r="85" spans="1:32" s="88" customFormat="1" ht="18.75">
      <c r="A85" s="1670"/>
      <c r="B85" s="843" t="s">
        <v>131</v>
      </c>
      <c r="C85" s="852" t="s">
        <v>105</v>
      </c>
      <c r="D85" s="852" t="s">
        <v>106</v>
      </c>
      <c r="E85" s="843" t="s">
        <v>131</v>
      </c>
      <c r="F85" s="1119" t="s">
        <v>105</v>
      </c>
      <c r="G85" s="852" t="s">
        <v>106</v>
      </c>
      <c r="H85" s="1774"/>
      <c r="I85" s="1777"/>
      <c r="J85" s="9"/>
      <c r="K85" s="29"/>
      <c r="L85" s="29"/>
      <c r="M85" s="29"/>
      <c r="N85" s="29"/>
      <c r="O85" s="29"/>
      <c r="P85" s="29"/>
      <c r="Q85" s="29"/>
      <c r="R85" s="99"/>
      <c r="S85" s="99"/>
      <c r="T85" s="6">
        <f t="shared" si="2"/>
        <v>0</v>
      </c>
      <c r="U85" s="1071"/>
      <c r="V85" s="167"/>
      <c r="W85" s="167"/>
      <c r="X85" s="167"/>
      <c r="Y85" s="167"/>
      <c r="Z85" s="167"/>
      <c r="AA85" s="167"/>
    </row>
    <row r="86" spans="1:32" s="88" customFormat="1" ht="18.75">
      <c r="A86" s="369" t="s">
        <v>297</v>
      </c>
      <c r="B86" s="1070"/>
      <c r="C86" s="1120"/>
      <c r="D86" s="1120"/>
      <c r="E86" s="104"/>
      <c r="F86" s="1121"/>
      <c r="G86" s="1070"/>
      <c r="H86" s="1070"/>
      <c r="I86" s="417"/>
      <c r="J86" s="9"/>
      <c r="K86" s="29"/>
      <c r="L86" s="29"/>
      <c r="M86" s="29"/>
      <c r="N86" s="29"/>
      <c r="O86" s="29"/>
      <c r="P86" s="29"/>
      <c r="Q86" s="29"/>
      <c r="R86" s="99"/>
      <c r="S86" s="99"/>
      <c r="T86" s="6" t="str">
        <f t="shared" si="2"/>
        <v xml:space="preserve"> giao tháng ..</v>
      </c>
      <c r="U86" s="1071"/>
      <c r="V86" s="167"/>
      <c r="W86" s="167"/>
      <c r="X86" s="167"/>
      <c r="Y86" s="167"/>
      <c r="Z86" s="167"/>
      <c r="AA86" s="167"/>
    </row>
    <row r="87" spans="1:32" s="88" customFormat="1" ht="18.75">
      <c r="A87" s="369"/>
      <c r="B87" s="1070"/>
      <c r="C87" s="1120"/>
      <c r="D87" s="1120"/>
      <c r="E87" s="1120"/>
      <c r="F87" s="1121"/>
      <c r="G87" s="1070"/>
      <c r="H87" s="1070"/>
      <c r="I87" s="417"/>
      <c r="J87" s="9"/>
      <c r="K87" s="29"/>
      <c r="L87" s="29"/>
      <c r="M87" s="29"/>
      <c r="N87" s="29"/>
      <c r="O87" s="29"/>
      <c r="P87" s="29"/>
      <c r="Q87" s="29"/>
      <c r="R87" s="99"/>
      <c r="S87" s="99"/>
      <c r="T87" s="6">
        <f t="shared" si="2"/>
        <v>0</v>
      </c>
      <c r="U87" s="1071"/>
      <c r="V87" s="167"/>
      <c r="W87" s="167"/>
      <c r="X87" s="167"/>
      <c r="Y87" s="167"/>
      <c r="Z87" s="167"/>
      <c r="AA87" s="167"/>
    </row>
    <row r="88" spans="1:32" s="88" customFormat="1" ht="18.75">
      <c r="A88" s="369"/>
      <c r="B88" s="1122"/>
      <c r="C88" s="451"/>
      <c r="D88" s="1120"/>
      <c r="E88" s="1070"/>
      <c r="F88" s="1123"/>
      <c r="G88" s="1070"/>
      <c r="H88" s="1070"/>
      <c r="I88" s="105"/>
      <c r="J88" s="9"/>
      <c r="K88" s="29"/>
      <c r="L88" s="29"/>
      <c r="M88" s="29"/>
      <c r="N88" s="29"/>
      <c r="O88" s="29"/>
      <c r="P88" s="29"/>
      <c r="Q88" s="29"/>
      <c r="R88" s="99"/>
      <c r="S88" s="99"/>
      <c r="T88" s="6">
        <f t="shared" si="2"/>
        <v>0</v>
      </c>
      <c r="U88" s="1071"/>
      <c r="V88" s="167"/>
      <c r="W88" s="167"/>
      <c r="X88" s="167"/>
      <c r="Y88" s="167"/>
      <c r="Z88" s="167"/>
      <c r="AA88" s="167"/>
    </row>
    <row r="89" spans="1:32" s="88" customFormat="1" ht="18.75">
      <c r="A89" s="369"/>
      <c r="B89" s="1122"/>
      <c r="C89" s="451"/>
      <c r="D89" s="1120"/>
      <c r="E89" s="1070"/>
      <c r="F89" s="1123"/>
      <c r="G89" s="1070"/>
      <c r="H89" s="1070"/>
      <c r="I89" s="105"/>
      <c r="J89" s="9"/>
      <c r="K89" s="29"/>
      <c r="L89" s="29"/>
      <c r="M89" s="29"/>
      <c r="N89" s="29"/>
      <c r="O89" s="29"/>
      <c r="P89" s="29"/>
      <c r="Q89" s="29"/>
      <c r="R89" s="99"/>
      <c r="S89" s="99"/>
      <c r="T89" s="6"/>
      <c r="U89" s="1071"/>
      <c r="V89" s="167"/>
      <c r="W89" s="167"/>
      <c r="X89" s="167"/>
      <c r="Y89" s="167"/>
      <c r="Z89" s="167"/>
      <c r="AA89" s="167"/>
    </row>
    <row r="90" spans="1:32" s="88" customFormat="1" ht="18.75">
      <c r="A90" s="369"/>
      <c r="B90" s="1122"/>
      <c r="C90" s="451"/>
      <c r="D90" s="1120"/>
      <c r="E90" s="1070"/>
      <c r="F90" s="1123"/>
      <c r="G90" s="1070"/>
      <c r="H90" s="1070"/>
      <c r="I90" s="105"/>
      <c r="J90" s="9"/>
      <c r="K90" s="29"/>
      <c r="L90" s="29"/>
      <c r="M90" s="29"/>
      <c r="N90" s="29"/>
      <c r="O90" s="29"/>
      <c r="P90" s="29"/>
      <c r="Q90" s="29"/>
      <c r="R90" s="99"/>
      <c r="S90" s="99"/>
      <c r="T90" s="6"/>
      <c r="U90" s="1071"/>
      <c r="V90" s="167"/>
      <c r="W90" s="167"/>
      <c r="X90" s="167"/>
      <c r="Y90" s="167"/>
      <c r="Z90" s="167"/>
      <c r="AA90" s="167"/>
    </row>
    <row r="91" spans="1:32" s="88" customFormat="1" ht="18.75">
      <c r="A91" s="839" t="s">
        <v>21</v>
      </c>
      <c r="B91" s="1018"/>
      <c r="C91" s="1018"/>
      <c r="D91" s="1018"/>
      <c r="E91" s="1018"/>
      <c r="F91" s="1018"/>
      <c r="G91" s="1018"/>
      <c r="H91" s="230"/>
      <c r="I91" s="421"/>
      <c r="J91" s="9"/>
      <c r="K91" s="29"/>
      <c r="L91" s="29"/>
      <c r="M91" s="29"/>
      <c r="N91" s="29"/>
      <c r="O91" s="29"/>
      <c r="P91" s="29"/>
      <c r="Q91" s="29"/>
      <c r="R91" s="99"/>
      <c r="S91" s="99"/>
      <c r="T91" s="6" t="str">
        <f t="shared" si="2"/>
        <v>Cộng</v>
      </c>
      <c r="U91" s="1071"/>
      <c r="V91" s="167"/>
      <c r="W91" s="167"/>
      <c r="X91" s="167"/>
      <c r="Y91" s="167"/>
      <c r="Z91" s="167"/>
      <c r="AA91" s="167"/>
    </row>
    <row r="92" spans="1:32" s="88" customFormat="1" ht="18.75">
      <c r="A92" s="875"/>
      <c r="B92" s="1124"/>
      <c r="C92" s="1125"/>
      <c r="D92" s="1126"/>
      <c r="E92" s="1125"/>
      <c r="F92" s="1127"/>
      <c r="G92" s="1128"/>
      <c r="H92" s="421"/>
      <c r="I92" s="421"/>
      <c r="J92" s="9"/>
      <c r="K92" s="29"/>
      <c r="L92" s="29"/>
      <c r="M92" s="29"/>
      <c r="N92" s="29"/>
      <c r="O92" s="29"/>
      <c r="P92" s="29"/>
      <c r="Q92" s="29"/>
      <c r="R92" s="99"/>
      <c r="S92" s="99"/>
      <c r="T92" s="6">
        <f t="shared" si="2"/>
        <v>0</v>
      </c>
      <c r="U92" s="1071"/>
      <c r="V92" s="167"/>
      <c r="W92" s="167"/>
      <c r="X92" s="167"/>
      <c r="Y92" s="167"/>
      <c r="Z92" s="167"/>
      <c r="AA92" s="167"/>
    </row>
    <row r="93" spans="1:32" s="88" customFormat="1" ht="18.75">
      <c r="A93" s="848"/>
      <c r="B93" s="1129"/>
      <c r="C93" s="105"/>
      <c r="D93" s="101"/>
      <c r="E93" s="105"/>
      <c r="F93" s="1130"/>
      <c r="G93" s="1131"/>
      <c r="H93" s="421"/>
      <c r="I93" s="421"/>
      <c r="J93" s="9"/>
      <c r="K93" s="29"/>
      <c r="L93" s="29"/>
      <c r="M93" s="29"/>
      <c r="N93" s="29"/>
      <c r="O93" s="29"/>
      <c r="P93" s="29"/>
      <c r="Q93" s="29"/>
      <c r="R93" s="99"/>
      <c r="S93" s="99"/>
      <c r="T93" s="6"/>
      <c r="U93" s="1071"/>
      <c r="V93" s="167"/>
      <c r="W93" s="167"/>
      <c r="X93" s="167"/>
      <c r="Y93" s="167"/>
      <c r="Z93" s="167"/>
      <c r="AA93" s="167"/>
    </row>
    <row r="94" spans="1:32" s="88" customFormat="1" ht="18.75">
      <c r="A94" s="1670" t="s">
        <v>31</v>
      </c>
      <c r="B94" s="1778" t="s">
        <v>129</v>
      </c>
      <c r="C94" s="1779"/>
      <c r="D94" s="1780"/>
      <c r="E94" s="1781" t="s">
        <v>108</v>
      </c>
      <c r="F94" s="1781"/>
      <c r="G94" s="1781"/>
      <c r="H94" s="1672" t="s">
        <v>130</v>
      </c>
      <c r="I94" s="1776"/>
      <c r="J94" s="9"/>
      <c r="K94" s="29"/>
      <c r="L94" s="29"/>
      <c r="M94" s="29"/>
      <c r="N94" s="29"/>
      <c r="O94" s="29"/>
      <c r="P94" s="29"/>
      <c r="Q94" s="29"/>
      <c r="R94" s="99"/>
      <c r="S94" s="99"/>
      <c r="T94" s="6" t="str">
        <f t="shared" si="2"/>
        <v>Hồ tiêu</v>
      </c>
      <c r="U94" s="1071"/>
      <c r="V94" s="167"/>
      <c r="W94" s="167"/>
      <c r="X94" s="167"/>
      <c r="Y94" s="167"/>
      <c r="Z94" s="167"/>
      <c r="AA94" s="167"/>
    </row>
    <row r="95" spans="1:32" s="88" customFormat="1" ht="18.75">
      <c r="A95" s="1670"/>
      <c r="B95" s="843" t="s">
        <v>131</v>
      </c>
      <c r="C95" s="852" t="s">
        <v>105</v>
      </c>
      <c r="D95" s="852" t="s">
        <v>106</v>
      </c>
      <c r="E95" s="843" t="s">
        <v>131</v>
      </c>
      <c r="F95" s="1119" t="s">
        <v>105</v>
      </c>
      <c r="G95" s="852" t="s">
        <v>106</v>
      </c>
      <c r="H95" s="1774"/>
      <c r="I95" s="1777"/>
      <c r="J95" s="9"/>
      <c r="K95" s="29"/>
      <c r="L95" s="29"/>
      <c r="M95" s="29"/>
      <c r="N95" s="29"/>
      <c r="O95" s="29"/>
      <c r="P95" s="29"/>
      <c r="Q95" s="29"/>
      <c r="R95" s="99"/>
      <c r="S95" s="99"/>
      <c r="T95" s="6">
        <f t="shared" si="2"/>
        <v>0</v>
      </c>
      <c r="U95" s="1071"/>
      <c r="V95" s="167"/>
      <c r="W95" s="167"/>
      <c r="X95" s="167"/>
      <c r="Y95" s="167"/>
      <c r="Z95" s="167"/>
      <c r="AA95" s="167"/>
    </row>
    <row r="96" spans="1:32" s="88" customFormat="1" ht="18.75">
      <c r="A96" s="369" t="s">
        <v>297</v>
      </c>
      <c r="B96" s="1070"/>
      <c r="C96" s="1120"/>
      <c r="D96" s="1120"/>
      <c r="E96" s="104"/>
      <c r="F96" s="1121"/>
      <c r="G96" s="1070"/>
      <c r="H96" s="370"/>
      <c r="I96" s="417"/>
      <c r="J96" s="9"/>
      <c r="K96" s="29"/>
      <c r="L96" s="29"/>
      <c r="M96" s="29"/>
      <c r="N96" s="29"/>
      <c r="O96" s="29"/>
      <c r="P96" s="29"/>
      <c r="Q96" s="29"/>
      <c r="R96" s="99"/>
      <c r="S96" s="99"/>
      <c r="T96" s="6" t="str">
        <f t="shared" si="2"/>
        <v xml:space="preserve"> giao tháng ..</v>
      </c>
      <c r="U96" s="1071"/>
      <c r="V96" s="167"/>
      <c r="W96" s="167"/>
      <c r="X96" s="167"/>
      <c r="Y96" s="167"/>
      <c r="Z96" s="167"/>
      <c r="AA96" s="167"/>
    </row>
    <row r="97" spans="1:32" s="88" customFormat="1" ht="18.75">
      <c r="A97" s="369"/>
      <c r="B97" s="1070"/>
      <c r="C97" s="1120"/>
      <c r="D97" s="1120"/>
      <c r="E97" s="1120"/>
      <c r="F97" s="1121"/>
      <c r="G97" s="1070"/>
      <c r="H97" s="370"/>
      <c r="I97" s="417"/>
      <c r="J97" s="9"/>
      <c r="K97" s="29"/>
      <c r="L97" s="29"/>
      <c r="M97" s="29"/>
      <c r="N97" s="29"/>
      <c r="O97" s="29"/>
      <c r="P97" s="29"/>
      <c r="Q97" s="29"/>
      <c r="R97" s="99"/>
      <c r="S97" s="99"/>
      <c r="T97" s="6">
        <f t="shared" si="2"/>
        <v>0</v>
      </c>
      <c r="U97" s="1071"/>
      <c r="V97" s="167"/>
      <c r="W97" s="167"/>
      <c r="X97" s="167"/>
      <c r="Y97" s="167"/>
      <c r="Z97" s="167"/>
      <c r="AA97" s="167"/>
    </row>
    <row r="98" spans="1:32" s="88" customFormat="1" ht="18.75">
      <c r="A98" s="369"/>
      <c r="B98" s="1122"/>
      <c r="C98" s="451"/>
      <c r="D98" s="1120"/>
      <c r="E98" s="1070"/>
      <c r="F98" s="1123"/>
      <c r="G98" s="1070"/>
      <c r="H98" s="370"/>
      <c r="I98" s="105"/>
      <c r="J98" s="9"/>
      <c r="K98" s="29"/>
      <c r="L98" s="29"/>
      <c r="M98" s="29"/>
      <c r="N98" s="29"/>
      <c r="O98" s="29"/>
      <c r="P98" s="29"/>
      <c r="Q98" s="29"/>
      <c r="R98" s="99"/>
      <c r="S98" s="99"/>
      <c r="T98" s="6">
        <f t="shared" si="2"/>
        <v>0</v>
      </c>
      <c r="U98" s="1071"/>
      <c r="V98" s="167"/>
      <c r="W98" s="167"/>
      <c r="X98" s="167"/>
      <c r="Y98" s="167"/>
      <c r="Z98" s="167"/>
      <c r="AA98" s="167"/>
    </row>
    <row r="99" spans="1:32" s="88" customFormat="1" ht="18.75">
      <c r="A99" s="369"/>
      <c r="B99" s="1122"/>
      <c r="C99" s="451"/>
      <c r="D99" s="1120"/>
      <c r="E99" s="1070"/>
      <c r="F99" s="1123"/>
      <c r="G99" s="1070"/>
      <c r="H99" s="370"/>
      <c r="I99" s="105"/>
      <c r="J99" s="9"/>
      <c r="K99" s="29"/>
      <c r="L99" s="29"/>
      <c r="M99" s="29"/>
      <c r="N99" s="29"/>
      <c r="O99" s="29"/>
      <c r="P99" s="29"/>
      <c r="Q99" s="29"/>
      <c r="R99" s="99"/>
      <c r="S99" s="99"/>
      <c r="T99" s="6"/>
      <c r="U99" s="1071"/>
      <c r="V99" s="167"/>
      <c r="W99" s="167"/>
      <c r="X99" s="167"/>
      <c r="Y99" s="167"/>
      <c r="Z99" s="167"/>
      <c r="AA99" s="167"/>
    </row>
    <row r="100" spans="1:32" s="88" customFormat="1" ht="18.75">
      <c r="A100" s="369"/>
      <c r="B100" s="1122"/>
      <c r="C100" s="451"/>
      <c r="D100" s="1120"/>
      <c r="E100" s="1070"/>
      <c r="F100" s="1123"/>
      <c r="G100" s="1070"/>
      <c r="H100" s="370"/>
      <c r="I100" s="105"/>
      <c r="J100" s="9"/>
      <c r="K100" s="29"/>
      <c r="L100" s="29"/>
      <c r="M100" s="29"/>
      <c r="N100" s="29"/>
      <c r="O100" s="29"/>
      <c r="P100" s="29"/>
      <c r="Q100" s="29"/>
      <c r="R100" s="99"/>
      <c r="S100" s="99"/>
      <c r="T100" s="6"/>
      <c r="U100" s="1071"/>
      <c r="V100" s="167"/>
      <c r="W100" s="167"/>
      <c r="X100" s="167"/>
      <c r="Y100" s="167"/>
      <c r="Z100" s="167"/>
      <c r="AA100" s="167"/>
    </row>
    <row r="101" spans="1:32" s="88" customFormat="1" ht="18.75">
      <c r="A101" s="839" t="s">
        <v>21</v>
      </c>
      <c r="B101" s="230"/>
      <c r="C101" s="230"/>
      <c r="D101" s="230"/>
      <c r="E101" s="230"/>
      <c r="F101" s="230"/>
      <c r="G101" s="230"/>
      <c r="H101" s="116"/>
      <c r="I101" s="421"/>
      <c r="J101" s="9"/>
      <c r="K101" s="29"/>
      <c r="L101" s="29"/>
      <c r="M101" s="29"/>
      <c r="N101" s="29"/>
      <c r="O101" s="29"/>
      <c r="P101" s="29"/>
      <c r="Q101" s="29"/>
      <c r="R101" s="99"/>
      <c r="S101" s="99"/>
      <c r="T101" s="6" t="str">
        <f t="shared" si="2"/>
        <v>Cộng</v>
      </c>
      <c r="U101" s="1071"/>
      <c r="V101" s="167"/>
      <c r="W101" s="167"/>
      <c r="X101" s="167"/>
      <c r="Y101" s="167"/>
      <c r="Z101" s="167"/>
      <c r="AA101" s="167"/>
    </row>
    <row r="102" spans="1:32" s="51" customFormat="1">
      <c r="A102" s="1809"/>
      <c r="B102" s="1809"/>
      <c r="C102" s="1809"/>
      <c r="D102" s="1809"/>
      <c r="E102" s="1809"/>
      <c r="F102" s="1020"/>
      <c r="G102" s="101"/>
      <c r="H102" s="101"/>
      <c r="I102" s="101"/>
      <c r="J102" s="101"/>
      <c r="K102" s="101"/>
      <c r="L102" s="101"/>
      <c r="M102" s="101"/>
      <c r="N102" s="88"/>
      <c r="O102" s="88"/>
      <c r="P102" s="88"/>
      <c r="Q102" s="88"/>
      <c r="R102" s="88"/>
      <c r="S102" s="88"/>
      <c r="T102" s="6">
        <f t="shared" si="2"/>
        <v>0</v>
      </c>
      <c r="U102" s="1071"/>
      <c r="V102" s="170"/>
      <c r="W102" s="170"/>
      <c r="X102" s="170"/>
      <c r="Y102" s="170"/>
      <c r="Z102" s="170"/>
      <c r="AA102" s="170"/>
      <c r="AB102" s="24"/>
      <c r="AC102" s="24"/>
      <c r="AD102" s="24"/>
      <c r="AE102" s="24"/>
      <c r="AF102" s="49"/>
    </row>
    <row r="103" spans="1:32" s="51" customFormat="1">
      <c r="A103" s="1132"/>
      <c r="B103" s="1132"/>
      <c r="C103" s="1132"/>
      <c r="D103" s="1132"/>
      <c r="E103" s="101"/>
      <c r="F103" s="1020"/>
      <c r="G103" s="101"/>
      <c r="H103" s="101"/>
      <c r="I103" s="101"/>
      <c r="J103" s="101"/>
      <c r="K103" s="101"/>
      <c r="L103" s="101"/>
      <c r="M103" s="101"/>
      <c r="N103" s="88"/>
      <c r="O103" s="88"/>
      <c r="P103" s="88"/>
      <c r="Q103" s="88"/>
      <c r="R103" s="88"/>
      <c r="S103" s="88"/>
      <c r="T103" s="6"/>
      <c r="U103" s="1071"/>
      <c r="V103" s="170"/>
      <c r="W103" s="170"/>
      <c r="X103" s="170"/>
      <c r="Y103" s="170"/>
      <c r="Z103" s="170"/>
      <c r="AA103" s="170"/>
      <c r="AB103" s="24"/>
      <c r="AC103" s="24"/>
      <c r="AD103" s="24"/>
      <c r="AE103" s="24"/>
      <c r="AF103" s="49"/>
    </row>
    <row r="104" spans="1:32" s="51" customFormat="1">
      <c r="A104" s="76" t="s">
        <v>143</v>
      </c>
      <c r="B104" s="875"/>
      <c r="C104" s="101"/>
      <c r="D104" s="101"/>
      <c r="E104" s="101"/>
      <c r="F104" s="1020"/>
      <c r="G104" s="101"/>
      <c r="H104" s="101"/>
      <c r="I104" s="101"/>
      <c r="J104" s="101"/>
      <c r="K104" s="101"/>
      <c r="L104" s="101"/>
      <c r="M104" s="101"/>
      <c r="N104" s="88"/>
      <c r="O104" s="88"/>
      <c r="P104" s="88"/>
      <c r="Q104" s="88"/>
      <c r="R104" s="88"/>
      <c r="S104" s="88"/>
      <c r="T104" s="6" t="str">
        <f t="shared" si="2"/>
        <v>3. Hàng  tồn kho</v>
      </c>
      <c r="U104" s="1071"/>
      <c r="V104" s="170"/>
      <c r="W104" s="170"/>
      <c r="X104" s="170"/>
      <c r="Y104" s="170"/>
      <c r="Z104" s="170"/>
      <c r="AA104" s="170"/>
      <c r="AB104" s="24"/>
      <c r="AC104" s="24"/>
      <c r="AD104" s="24"/>
      <c r="AE104" s="24"/>
      <c r="AF104" s="49"/>
    </row>
    <row r="105" spans="1:32" s="51" customFormat="1">
      <c r="A105" s="76" t="s">
        <v>153</v>
      </c>
      <c r="B105" s="875"/>
      <c r="C105" s="101"/>
      <c r="D105" s="101"/>
      <c r="E105" s="101"/>
      <c r="F105" s="1020"/>
      <c r="G105" s="101"/>
      <c r="H105" s="101"/>
      <c r="I105" s="101"/>
      <c r="J105" s="101"/>
      <c r="K105" s="101"/>
      <c r="L105" s="101"/>
      <c r="M105" s="101"/>
      <c r="N105" s="88"/>
      <c r="O105" s="88"/>
      <c r="P105" s="88"/>
      <c r="Q105" s="88"/>
      <c r="R105" s="88"/>
      <c r="S105" s="88"/>
      <c r="T105" s="6" t="str">
        <f t="shared" si="2"/>
        <v>3.1 Nông sản</v>
      </c>
      <c r="U105" s="1071"/>
      <c r="V105" s="170"/>
      <c r="W105" s="170"/>
      <c r="X105" s="170"/>
      <c r="Y105" s="170"/>
      <c r="Z105" s="170"/>
      <c r="AA105" s="170"/>
      <c r="AB105" s="24"/>
      <c r="AC105" s="24"/>
      <c r="AD105" s="24"/>
      <c r="AE105" s="24"/>
      <c r="AF105" s="49"/>
    </row>
    <row r="106" spans="1:32" s="51" customFormat="1">
      <c r="A106" s="1772" t="s">
        <v>145</v>
      </c>
      <c r="B106" s="1733" t="s">
        <v>146</v>
      </c>
      <c r="C106" s="1734"/>
      <c r="D106" s="839" t="s">
        <v>144</v>
      </c>
      <c r="E106" s="101"/>
      <c r="F106" s="1020"/>
      <c r="G106" s="178"/>
      <c r="H106" s="101"/>
      <c r="I106" s="101"/>
      <c r="J106" s="101"/>
      <c r="K106" s="101"/>
      <c r="L106" s="101"/>
      <c r="M106" s="101"/>
      <c r="N106" s="88"/>
      <c r="O106" s="88"/>
      <c r="P106" s="88"/>
      <c r="Q106" s="88"/>
      <c r="R106" s="88"/>
      <c r="S106" s="88"/>
      <c r="T106" s="6" t="str">
        <f t="shared" si="2"/>
        <v>KHÁCH HÀNG/ KHO</v>
      </c>
      <c r="U106" s="1071"/>
      <c r="V106" s="170"/>
      <c r="W106" s="170"/>
      <c r="X106" s="170"/>
      <c r="Y106" s="170"/>
      <c r="Z106" s="170"/>
      <c r="AA106" s="170"/>
      <c r="AB106" s="24"/>
      <c r="AC106" s="24"/>
      <c r="AD106" s="24"/>
      <c r="AE106" s="24"/>
      <c r="AF106" s="49"/>
    </row>
    <row r="107" spans="1:32" s="51" customFormat="1">
      <c r="A107" s="1774"/>
      <c r="B107" s="843" t="s">
        <v>132</v>
      </c>
      <c r="C107" s="843" t="s">
        <v>202</v>
      </c>
      <c r="D107" s="839"/>
      <c r="E107" s="101"/>
      <c r="F107" s="1020"/>
      <c r="G107" s="178"/>
      <c r="H107" s="101"/>
      <c r="I107" s="101"/>
      <c r="J107" s="101"/>
      <c r="K107" s="101"/>
      <c r="L107" s="101"/>
      <c r="M107" s="101"/>
      <c r="N107" s="88"/>
      <c r="O107" s="88"/>
      <c r="P107" s="88"/>
      <c r="Q107" s="88"/>
      <c r="R107" s="88"/>
      <c r="S107" s="88"/>
      <c r="T107" s="6">
        <f t="shared" si="2"/>
        <v>0</v>
      </c>
      <c r="U107" s="1071"/>
      <c r="V107" s="170"/>
      <c r="W107" s="170"/>
      <c r="X107" s="170"/>
      <c r="Y107" s="170"/>
      <c r="Z107" s="170"/>
      <c r="AA107" s="170"/>
      <c r="AB107" s="24"/>
      <c r="AC107" s="24"/>
      <c r="AD107" s="24"/>
      <c r="AE107" s="24"/>
      <c r="AF107" s="49"/>
    </row>
    <row r="108" spans="1:32" s="51" customFormat="1">
      <c r="A108" s="89" t="s">
        <v>148</v>
      </c>
      <c r="B108" s="846"/>
      <c r="C108" s="846"/>
      <c r="D108" s="843"/>
      <c r="E108" s="101"/>
      <c r="F108" s="1020"/>
      <c r="G108" s="178"/>
      <c r="H108" s="101"/>
      <c r="I108" s="101"/>
      <c r="J108" s="101"/>
      <c r="K108" s="101"/>
      <c r="L108" s="101"/>
      <c r="M108" s="101"/>
      <c r="N108" s="88"/>
      <c r="O108" s="88"/>
      <c r="P108" s="88"/>
      <c r="Q108" s="88"/>
      <c r="R108" s="88"/>
      <c r="S108" s="88"/>
      <c r="T108" s="6" t="str">
        <f t="shared" si="2"/>
        <v>1. CÀ PHÊ</v>
      </c>
      <c r="U108" s="1071"/>
      <c r="V108" s="170"/>
      <c r="W108" s="170"/>
      <c r="X108" s="170"/>
      <c r="Y108" s="170"/>
      <c r="Z108" s="170"/>
      <c r="AA108" s="170"/>
      <c r="AB108" s="24"/>
      <c r="AC108" s="24"/>
      <c r="AD108" s="24"/>
      <c r="AE108" s="24"/>
      <c r="AF108" s="49"/>
    </row>
    <row r="109" spans="1:32" s="51" customFormat="1">
      <c r="A109" s="227" t="s">
        <v>149</v>
      </c>
      <c r="B109" s="1021"/>
      <c r="C109" s="1021">
        <f>SUM(C110:C118)</f>
        <v>0</v>
      </c>
      <c r="D109" s="90"/>
      <c r="E109" s="101"/>
      <c r="F109" s="1020"/>
      <c r="G109" s="178"/>
      <c r="H109" s="101"/>
      <c r="I109" s="101"/>
      <c r="J109" s="101"/>
      <c r="K109" s="101"/>
      <c r="L109" s="101"/>
      <c r="M109" s="101"/>
      <c r="N109" s="88"/>
      <c r="O109" s="88"/>
      <c r="P109" s="88"/>
      <c r="Q109" s="88"/>
      <c r="R109" s="88"/>
      <c r="S109" s="88"/>
      <c r="T109" s="6" t="str">
        <f t="shared" ref="T109:T140" si="5">A109</f>
        <v>a. HĐ mua chưa giao hàng</v>
      </c>
      <c r="U109" s="1071"/>
      <c r="V109" s="170"/>
      <c r="W109" s="170"/>
      <c r="X109" s="170"/>
      <c r="Y109" s="170"/>
      <c r="Z109" s="170"/>
      <c r="AA109" s="170"/>
      <c r="AB109" s="24"/>
      <c r="AC109" s="24"/>
      <c r="AD109" s="24"/>
      <c r="AE109" s="24"/>
      <c r="AF109" s="49"/>
    </row>
    <row r="110" spans="1:32" s="120" customFormat="1">
      <c r="A110" s="228" t="s">
        <v>147</v>
      </c>
      <c r="B110" s="1022"/>
      <c r="C110" s="90"/>
      <c r="D110" s="90"/>
      <c r="E110" s="101"/>
      <c r="F110" s="1020"/>
      <c r="G110" s="178"/>
      <c r="H110" s="101"/>
      <c r="I110" s="101"/>
      <c r="J110" s="101"/>
      <c r="K110" s="101"/>
      <c r="L110" s="101"/>
      <c r="M110" s="101"/>
      <c r="N110" s="88"/>
      <c r="O110" s="88"/>
      <c r="P110" s="88"/>
      <c r="Q110" s="88"/>
      <c r="R110" s="88"/>
      <c r="S110" s="88"/>
      <c r="T110" s="6" t="str">
        <f t="shared" si="5"/>
        <v>Int Xuân Lộc</v>
      </c>
      <c r="U110" s="1071"/>
      <c r="V110" s="170"/>
      <c r="W110" s="170"/>
      <c r="X110" s="170"/>
      <c r="Y110" s="170"/>
      <c r="Z110" s="170"/>
      <c r="AA110" s="170"/>
      <c r="AB110" s="15"/>
      <c r="AC110" s="15"/>
      <c r="AD110" s="15"/>
      <c r="AE110" s="15"/>
      <c r="AF110" s="119"/>
    </row>
    <row r="111" spans="1:32" s="120" customFormat="1">
      <c r="A111" s="228" t="s">
        <v>288</v>
      </c>
      <c r="B111" s="1022"/>
      <c r="C111" s="90"/>
      <c r="D111" s="90"/>
      <c r="E111" s="101"/>
      <c r="F111" s="1020"/>
      <c r="G111" s="178"/>
      <c r="H111" s="101"/>
      <c r="I111" s="101"/>
      <c r="J111" s="101"/>
      <c r="K111" s="101"/>
      <c r="L111" s="101"/>
      <c r="M111" s="101"/>
      <c r="N111" s="88"/>
      <c r="O111" s="88"/>
      <c r="P111" s="88"/>
      <c r="Q111" s="88"/>
      <c r="R111" s="88"/>
      <c r="S111" s="88"/>
      <c r="T111" s="6" t="str">
        <f t="shared" si="5"/>
        <v>Int Dakmin</v>
      </c>
      <c r="U111" s="1071"/>
      <c r="V111" s="170"/>
      <c r="W111" s="170"/>
      <c r="X111" s="170"/>
      <c r="Y111" s="170"/>
      <c r="Z111" s="170"/>
      <c r="AA111" s="170"/>
      <c r="AB111" s="15"/>
      <c r="AC111" s="15"/>
      <c r="AD111" s="15"/>
      <c r="AE111" s="15"/>
      <c r="AF111" s="119"/>
    </row>
    <row r="112" spans="1:32" s="120" customFormat="1">
      <c r="A112" s="228" t="s">
        <v>289</v>
      </c>
      <c r="B112" s="1022"/>
      <c r="C112" s="90"/>
      <c r="D112" s="90"/>
      <c r="E112" s="101"/>
      <c r="F112" s="1020"/>
      <c r="G112" s="178"/>
      <c r="H112" s="101"/>
      <c r="I112" s="101"/>
      <c r="J112" s="101"/>
      <c r="K112" s="101"/>
      <c r="L112" s="101"/>
      <c r="M112" s="101"/>
      <c r="N112" s="88"/>
      <c r="O112" s="88"/>
      <c r="P112" s="88"/>
      <c r="Q112" s="88"/>
      <c r="R112" s="88"/>
      <c r="S112" s="88"/>
      <c r="T112" s="6" t="str">
        <f t="shared" si="5"/>
        <v>Int Bảo Lộc</v>
      </c>
      <c r="U112" s="1071"/>
      <c r="V112" s="170"/>
      <c r="W112" s="170"/>
      <c r="X112" s="170"/>
      <c r="Y112" s="170"/>
      <c r="Z112" s="170"/>
      <c r="AA112" s="170"/>
      <c r="AB112" s="15"/>
      <c r="AC112" s="15"/>
      <c r="AD112" s="15"/>
      <c r="AE112" s="15"/>
      <c r="AF112" s="119"/>
    </row>
    <row r="113" spans="1:32" s="120" customFormat="1">
      <c r="A113" s="228" t="s">
        <v>45</v>
      </c>
      <c r="B113" s="1022"/>
      <c r="C113" s="90"/>
      <c r="D113" s="90"/>
      <c r="E113" s="101"/>
      <c r="F113" s="1020"/>
      <c r="G113" s="178"/>
      <c r="H113" s="101"/>
      <c r="I113" s="101"/>
      <c r="J113" s="101"/>
      <c r="K113" s="101"/>
      <c r="L113" s="101"/>
      <c r="M113" s="101"/>
      <c r="N113" s="88"/>
      <c r="O113" s="88"/>
      <c r="P113" s="88"/>
      <c r="Q113" s="88"/>
      <c r="R113" s="88"/>
      <c r="S113" s="88"/>
      <c r="T113" s="6" t="str">
        <f t="shared" si="5"/>
        <v>….</v>
      </c>
      <c r="U113" s="1071"/>
      <c r="V113" s="170"/>
      <c r="W113" s="170"/>
      <c r="X113" s="170"/>
      <c r="Y113" s="170"/>
      <c r="Z113" s="170"/>
      <c r="AA113" s="170"/>
      <c r="AB113" s="15"/>
      <c r="AC113" s="15"/>
      <c r="AD113" s="15"/>
      <c r="AE113" s="15"/>
      <c r="AF113" s="119"/>
    </row>
    <row r="114" spans="1:32" s="120" customFormat="1">
      <c r="A114" s="228"/>
      <c r="B114" s="1022"/>
      <c r="C114" s="90"/>
      <c r="D114" s="90"/>
      <c r="E114" s="101"/>
      <c r="F114" s="1020"/>
      <c r="G114" s="178"/>
      <c r="H114" s="101"/>
      <c r="I114" s="101"/>
      <c r="J114" s="101"/>
      <c r="K114" s="101"/>
      <c r="L114" s="101"/>
      <c r="M114" s="101"/>
      <c r="N114" s="88"/>
      <c r="O114" s="88"/>
      <c r="P114" s="88"/>
      <c r="Q114" s="88"/>
      <c r="R114" s="88"/>
      <c r="S114" s="88"/>
      <c r="T114" s="6"/>
      <c r="U114" s="1071"/>
      <c r="V114" s="170"/>
      <c r="W114" s="170"/>
      <c r="X114" s="170"/>
      <c r="Y114" s="170"/>
      <c r="Z114" s="170"/>
      <c r="AA114" s="170"/>
      <c r="AB114" s="15"/>
      <c r="AC114" s="15"/>
      <c r="AD114" s="15"/>
      <c r="AE114" s="15"/>
      <c r="AF114" s="119"/>
    </row>
    <row r="115" spans="1:32" s="120" customFormat="1">
      <c r="A115" s="228"/>
      <c r="B115" s="1022"/>
      <c r="C115" s="90"/>
      <c r="D115" s="90"/>
      <c r="E115" s="101"/>
      <c r="F115" s="1020"/>
      <c r="G115" s="178"/>
      <c r="H115" s="101"/>
      <c r="I115" s="101"/>
      <c r="J115" s="101"/>
      <c r="K115" s="101"/>
      <c r="L115" s="101"/>
      <c r="M115" s="101"/>
      <c r="N115" s="88"/>
      <c r="O115" s="88"/>
      <c r="P115" s="88"/>
      <c r="Q115" s="88"/>
      <c r="R115" s="88"/>
      <c r="S115" s="88"/>
      <c r="T115" s="6"/>
      <c r="U115" s="1071"/>
      <c r="V115" s="170"/>
      <c r="W115" s="170"/>
      <c r="X115" s="170"/>
      <c r="Y115" s="170"/>
      <c r="Z115" s="170"/>
      <c r="AA115" s="170"/>
      <c r="AB115" s="15"/>
      <c r="AC115" s="15"/>
      <c r="AD115" s="15"/>
      <c r="AE115" s="15"/>
      <c r="AF115" s="119"/>
    </row>
    <row r="116" spans="1:32" s="120" customFormat="1">
      <c r="A116" s="228"/>
      <c r="B116" s="1022"/>
      <c r="C116" s="90"/>
      <c r="D116" s="90"/>
      <c r="E116" s="101"/>
      <c r="F116" s="1020"/>
      <c r="G116" s="178"/>
      <c r="H116" s="101"/>
      <c r="I116" s="101"/>
      <c r="J116" s="101"/>
      <c r="K116" s="101"/>
      <c r="L116" s="101"/>
      <c r="M116" s="101"/>
      <c r="N116" s="88"/>
      <c r="O116" s="88"/>
      <c r="P116" s="88"/>
      <c r="Q116" s="88"/>
      <c r="R116" s="88"/>
      <c r="S116" s="88"/>
      <c r="T116" s="6"/>
      <c r="U116" s="1071"/>
      <c r="V116" s="170"/>
      <c r="W116" s="170"/>
      <c r="X116" s="170"/>
      <c r="Y116" s="170"/>
      <c r="Z116" s="170"/>
      <c r="AA116" s="170"/>
      <c r="AB116" s="15"/>
      <c r="AC116" s="15"/>
      <c r="AD116" s="15"/>
      <c r="AE116" s="15"/>
      <c r="AF116" s="119"/>
    </row>
    <row r="117" spans="1:32" s="120" customFormat="1">
      <c r="A117" s="228"/>
      <c r="B117" s="1022"/>
      <c r="C117" s="90"/>
      <c r="D117" s="90"/>
      <c r="E117" s="101"/>
      <c r="F117" s="1020"/>
      <c r="G117" s="178"/>
      <c r="H117" s="101"/>
      <c r="I117" s="101"/>
      <c r="J117" s="101"/>
      <c r="K117" s="101"/>
      <c r="L117" s="101"/>
      <c r="M117" s="101"/>
      <c r="N117" s="88"/>
      <c r="O117" s="88"/>
      <c r="P117" s="88"/>
      <c r="Q117" s="88"/>
      <c r="R117" s="88"/>
      <c r="S117" s="88"/>
      <c r="T117" s="6"/>
      <c r="U117" s="1071"/>
      <c r="V117" s="170"/>
      <c r="W117" s="170"/>
      <c r="X117" s="170"/>
      <c r="Y117" s="170"/>
      <c r="Z117" s="170"/>
      <c r="AA117" s="170"/>
      <c r="AB117" s="15"/>
      <c r="AC117" s="15"/>
      <c r="AD117" s="15"/>
      <c r="AE117" s="15"/>
      <c r="AF117" s="119"/>
    </row>
    <row r="118" spans="1:32" s="120" customFormat="1">
      <c r="A118" s="228"/>
      <c r="B118" s="1022"/>
      <c r="C118" s="90"/>
      <c r="D118" s="90"/>
      <c r="E118" s="101"/>
      <c r="F118" s="1020"/>
      <c r="G118" s="178"/>
      <c r="H118" s="101"/>
      <c r="I118" s="101"/>
      <c r="J118" s="101"/>
      <c r="K118" s="101"/>
      <c r="L118" s="101"/>
      <c r="M118" s="101"/>
      <c r="N118" s="88"/>
      <c r="O118" s="88"/>
      <c r="P118" s="88"/>
      <c r="Q118" s="88"/>
      <c r="R118" s="88"/>
      <c r="S118" s="88"/>
      <c r="T118" s="6"/>
      <c r="U118" s="1071"/>
      <c r="V118" s="170"/>
      <c r="W118" s="170"/>
      <c r="X118" s="170"/>
      <c r="Y118" s="170"/>
      <c r="Z118" s="170"/>
      <c r="AA118" s="170"/>
      <c r="AB118" s="15"/>
      <c r="AC118" s="15"/>
      <c r="AD118" s="15"/>
      <c r="AE118" s="15"/>
      <c r="AF118" s="119"/>
    </row>
    <row r="119" spans="1:32" s="51" customFormat="1">
      <c r="A119" s="227" t="s">
        <v>152</v>
      </c>
      <c r="B119" s="1023"/>
      <c r="C119" s="1023">
        <f>SUM(C120:C122)</f>
        <v>0</v>
      </c>
      <c r="D119" s="90"/>
      <c r="E119" s="101"/>
      <c r="F119" s="1020"/>
      <c r="G119" s="178"/>
      <c r="H119" s="101"/>
      <c r="I119" s="101"/>
      <c r="J119" s="101"/>
      <c r="K119" s="101"/>
      <c r="L119" s="101"/>
      <c r="M119" s="101"/>
      <c r="N119" s="88"/>
      <c r="O119" s="88"/>
      <c r="P119" s="88"/>
      <c r="Q119" s="88"/>
      <c r="R119" s="88"/>
      <c r="S119" s="88"/>
      <c r="T119" s="6" t="str">
        <f t="shared" si="5"/>
        <v>b. Tồn kho dịch vụ</v>
      </c>
      <c r="U119" s="1071"/>
      <c r="V119" s="170"/>
      <c r="W119" s="170"/>
      <c r="X119" s="170"/>
      <c r="Y119" s="170"/>
      <c r="Z119" s="170"/>
      <c r="AA119" s="170"/>
      <c r="AB119" s="24"/>
      <c r="AC119" s="24"/>
      <c r="AD119" s="24"/>
      <c r="AE119" s="24"/>
      <c r="AF119" s="49"/>
    </row>
    <row r="120" spans="1:32" s="120" customFormat="1">
      <c r="A120" s="228" t="s">
        <v>290</v>
      </c>
      <c r="B120" s="1024"/>
      <c r="C120" s="90"/>
      <c r="D120" s="90"/>
      <c r="E120" s="101"/>
      <c r="F120" s="1020"/>
      <c r="G120" s="178"/>
      <c r="H120" s="101"/>
      <c r="I120" s="101"/>
      <c r="J120" s="101"/>
      <c r="K120" s="101"/>
      <c r="L120" s="101"/>
      <c r="M120" s="101"/>
      <c r="N120" s="88"/>
      <c r="O120" s="88"/>
      <c r="P120" s="88"/>
      <c r="Q120" s="88"/>
      <c r="R120" s="88"/>
      <c r="S120" s="88"/>
      <c r="T120" s="6" t="str">
        <f t="shared" si="5"/>
        <v>Đồng Tiến</v>
      </c>
      <c r="U120" s="1071"/>
      <c r="V120" s="170"/>
      <c r="W120" s="170"/>
      <c r="X120" s="170"/>
      <c r="Y120" s="170"/>
      <c r="Z120" s="170"/>
      <c r="AA120" s="170"/>
      <c r="AB120" s="15"/>
      <c r="AC120" s="15"/>
      <c r="AD120" s="15"/>
      <c r="AE120" s="15"/>
      <c r="AF120" s="119"/>
    </row>
    <row r="121" spans="1:32" s="120" customFormat="1">
      <c r="A121" s="228" t="s">
        <v>291</v>
      </c>
      <c r="B121" s="1024"/>
      <c r="C121" s="1025"/>
      <c r="D121" s="90"/>
      <c r="E121" s="101"/>
      <c r="F121" s="1020"/>
      <c r="G121" s="178"/>
      <c r="H121" s="101"/>
      <c r="I121" s="101"/>
      <c r="J121" s="101"/>
      <c r="K121" s="101"/>
      <c r="L121" s="101"/>
      <c r="M121" s="101"/>
      <c r="N121" s="88"/>
      <c r="O121" s="88"/>
      <c r="P121" s="88"/>
      <c r="Q121" s="88"/>
      <c r="R121" s="88"/>
      <c r="S121" s="88"/>
      <c r="T121" s="6" t="str">
        <f t="shared" si="5"/>
        <v>Sóng Thần</v>
      </c>
      <c r="U121" s="1071"/>
      <c r="V121" s="170"/>
      <c r="W121" s="170"/>
      <c r="X121" s="170"/>
      <c r="Y121" s="170"/>
      <c r="Z121" s="170"/>
      <c r="AA121" s="170"/>
      <c r="AB121" s="15"/>
      <c r="AC121" s="15"/>
      <c r="AD121" s="15"/>
      <c r="AE121" s="15"/>
      <c r="AF121" s="119"/>
    </row>
    <row r="122" spans="1:32" s="120" customFormat="1">
      <c r="A122" s="228" t="s">
        <v>99</v>
      </c>
      <c r="B122" s="180"/>
      <c r="C122" s="90"/>
      <c r="D122" s="90"/>
      <c r="E122" s="101"/>
      <c r="F122" s="1020"/>
      <c r="G122" s="178"/>
      <c r="H122" s="101"/>
      <c r="I122" s="101"/>
      <c r="J122" s="101"/>
      <c r="K122" s="101"/>
      <c r="L122" s="101"/>
      <c r="M122" s="101"/>
      <c r="N122" s="88"/>
      <c r="O122" s="88"/>
      <c r="P122" s="88"/>
      <c r="Q122" s="88"/>
      <c r="R122" s="88"/>
      <c r="S122" s="88"/>
      <c r="T122" s="6" t="str">
        <f t="shared" si="5"/>
        <v>…</v>
      </c>
      <c r="U122" s="1071"/>
      <c r="V122" s="170"/>
      <c r="W122" s="170"/>
      <c r="X122" s="170"/>
      <c r="Y122" s="170"/>
      <c r="Z122" s="170"/>
      <c r="AA122" s="170"/>
      <c r="AB122" s="15"/>
      <c r="AC122" s="15"/>
      <c r="AD122" s="15"/>
      <c r="AE122" s="15"/>
      <c r="AF122" s="119"/>
    </row>
    <row r="123" spans="1:32" s="120" customFormat="1">
      <c r="A123" s="227" t="s">
        <v>204</v>
      </c>
      <c r="B123" s="1021">
        <f>+B119+B109</f>
        <v>0</v>
      </c>
      <c r="C123" s="1021">
        <f>+C119+C109</f>
        <v>0</v>
      </c>
      <c r="D123" s="90"/>
      <c r="E123" s="101"/>
      <c r="F123" s="1020"/>
      <c r="G123" s="178"/>
      <c r="H123" s="101"/>
      <c r="I123" s="101"/>
      <c r="J123" s="101"/>
      <c r="K123" s="101"/>
      <c r="L123" s="101"/>
      <c r="M123" s="101"/>
      <c r="N123" s="88"/>
      <c r="O123" s="88"/>
      <c r="P123" s="88"/>
      <c r="Q123" s="88"/>
      <c r="R123" s="88"/>
      <c r="S123" s="88"/>
      <c r="T123" s="6" t="str">
        <f t="shared" si="5"/>
        <v>Tổng tồn kho  cà phê</v>
      </c>
      <c r="U123" s="1071"/>
      <c r="V123" s="170"/>
      <c r="W123" s="170"/>
      <c r="X123" s="170"/>
      <c r="Y123" s="170"/>
      <c r="Z123" s="170"/>
      <c r="AA123" s="170"/>
      <c r="AB123" s="15"/>
      <c r="AC123" s="15"/>
      <c r="AD123" s="15"/>
      <c r="AE123" s="15"/>
      <c r="AF123" s="119"/>
    </row>
    <row r="124" spans="1:32" s="51" customFormat="1">
      <c r="A124" s="227" t="s">
        <v>150</v>
      </c>
      <c r="B124" s="89"/>
      <c r="C124" s="90"/>
      <c r="D124" s="90"/>
      <c r="E124" s="101"/>
      <c r="F124" s="1020"/>
      <c r="G124" s="178"/>
      <c r="H124" s="101"/>
      <c r="I124" s="101"/>
      <c r="J124" s="101"/>
      <c r="K124" s="101"/>
      <c r="L124" s="101"/>
      <c r="M124" s="101"/>
      <c r="N124" s="88"/>
      <c r="O124" s="88"/>
      <c r="P124" s="88"/>
      <c r="Q124" s="88"/>
      <c r="R124" s="88"/>
      <c r="S124" s="88"/>
      <c r="T124" s="6" t="str">
        <f t="shared" si="5"/>
        <v>2. HỒ TIÊU</v>
      </c>
      <c r="U124" s="1071"/>
      <c r="V124" s="170"/>
      <c r="W124" s="170"/>
      <c r="X124" s="170"/>
      <c r="Y124" s="170"/>
      <c r="Z124" s="170"/>
      <c r="AA124" s="170"/>
      <c r="AB124" s="24"/>
      <c r="AC124" s="24"/>
      <c r="AD124" s="24"/>
      <c r="AE124" s="24"/>
      <c r="AF124" s="49"/>
    </row>
    <row r="125" spans="1:32" s="51" customFormat="1">
      <c r="A125" s="228" t="s">
        <v>45</v>
      </c>
      <c r="B125" s="104"/>
      <c r="C125" s="90"/>
      <c r="D125" s="90"/>
      <c r="E125" s="101"/>
      <c r="F125" s="1020"/>
      <c r="G125" s="178"/>
      <c r="H125" s="101"/>
      <c r="I125" s="101"/>
      <c r="J125" s="101"/>
      <c r="K125" s="101"/>
      <c r="L125" s="101"/>
      <c r="M125" s="101"/>
      <c r="N125" s="88"/>
      <c r="O125" s="88"/>
      <c r="P125" s="88"/>
      <c r="Q125" s="88"/>
      <c r="R125" s="88"/>
      <c r="S125" s="88"/>
      <c r="T125" s="6" t="str">
        <f t="shared" si="5"/>
        <v>….</v>
      </c>
      <c r="U125" s="1071"/>
      <c r="V125" s="170"/>
      <c r="W125" s="170"/>
      <c r="X125" s="170"/>
      <c r="Y125" s="170"/>
      <c r="Z125" s="170"/>
      <c r="AA125" s="170"/>
      <c r="AB125" s="24"/>
      <c r="AC125" s="24"/>
      <c r="AD125" s="24"/>
      <c r="AE125" s="24"/>
      <c r="AF125" s="49"/>
    </row>
    <row r="126" spans="1:32" s="51" customFormat="1">
      <c r="A126" s="228"/>
      <c r="B126" s="104"/>
      <c r="C126" s="90"/>
      <c r="D126" s="90"/>
      <c r="E126" s="101"/>
      <c r="F126" s="1020"/>
      <c r="G126" s="178"/>
      <c r="H126" s="101"/>
      <c r="I126" s="101"/>
      <c r="J126" s="101"/>
      <c r="K126" s="101"/>
      <c r="L126" s="101"/>
      <c r="M126" s="101"/>
      <c r="N126" s="88"/>
      <c r="O126" s="88"/>
      <c r="P126" s="88"/>
      <c r="Q126" s="88"/>
      <c r="R126" s="88"/>
      <c r="S126" s="88"/>
      <c r="T126" s="6">
        <f t="shared" si="5"/>
        <v>0</v>
      </c>
      <c r="U126" s="1071"/>
      <c r="V126" s="170"/>
      <c r="W126" s="170"/>
      <c r="X126" s="170"/>
      <c r="Y126" s="170"/>
      <c r="Z126" s="170"/>
      <c r="AA126" s="170"/>
      <c r="AB126" s="24"/>
      <c r="AC126" s="24"/>
      <c r="AD126" s="24"/>
      <c r="AE126" s="24"/>
      <c r="AF126" s="49"/>
    </row>
    <row r="127" spans="1:32" s="51" customFormat="1">
      <c r="A127" s="228"/>
      <c r="B127" s="104"/>
      <c r="C127" s="90"/>
      <c r="D127" s="90"/>
      <c r="E127" s="101"/>
      <c r="F127" s="1020"/>
      <c r="G127" s="178"/>
      <c r="H127" s="101"/>
      <c r="I127" s="101"/>
      <c r="J127" s="101"/>
      <c r="K127" s="101"/>
      <c r="L127" s="101"/>
      <c r="M127" s="101"/>
      <c r="N127" s="88"/>
      <c r="O127" s="88"/>
      <c r="P127" s="88"/>
      <c r="Q127" s="88"/>
      <c r="R127" s="88"/>
      <c r="S127" s="88"/>
      <c r="T127" s="6">
        <f t="shared" si="5"/>
        <v>0</v>
      </c>
      <c r="U127" s="1071"/>
      <c r="V127" s="170"/>
      <c r="W127" s="170"/>
      <c r="X127" s="170"/>
      <c r="Y127" s="170"/>
      <c r="Z127" s="170"/>
      <c r="AA127" s="170"/>
      <c r="AB127" s="24"/>
      <c r="AC127" s="24"/>
      <c r="AD127" s="24"/>
      <c r="AE127" s="24"/>
      <c r="AF127" s="49"/>
    </row>
    <row r="128" spans="1:32" s="51" customFormat="1">
      <c r="A128" s="228"/>
      <c r="B128" s="104"/>
      <c r="C128" s="90"/>
      <c r="D128" s="90"/>
      <c r="E128" s="101"/>
      <c r="F128" s="1020"/>
      <c r="G128" s="178"/>
      <c r="H128" s="101"/>
      <c r="I128" s="101"/>
      <c r="J128" s="101"/>
      <c r="K128" s="101"/>
      <c r="L128" s="101"/>
      <c r="M128" s="101"/>
      <c r="N128" s="88"/>
      <c r="O128" s="88"/>
      <c r="P128" s="88"/>
      <c r="Q128" s="88"/>
      <c r="R128" s="88"/>
      <c r="S128" s="88"/>
      <c r="T128" s="6">
        <f t="shared" si="5"/>
        <v>0</v>
      </c>
      <c r="U128" s="1071"/>
      <c r="V128" s="170"/>
      <c r="W128" s="170"/>
      <c r="X128" s="170"/>
      <c r="Y128" s="170"/>
      <c r="Z128" s="170"/>
      <c r="AA128" s="170"/>
      <c r="AB128" s="24"/>
      <c r="AC128" s="24"/>
      <c r="AD128" s="24"/>
      <c r="AE128" s="24"/>
      <c r="AF128" s="49"/>
    </row>
    <row r="129" spans="1:32" s="51" customFormat="1">
      <c r="A129" s="228"/>
      <c r="B129" s="117"/>
      <c r="C129" s="90"/>
      <c r="D129" s="90"/>
      <c r="E129" s="101"/>
      <c r="F129" s="1020"/>
      <c r="G129" s="178"/>
      <c r="H129" s="101"/>
      <c r="I129" s="101"/>
      <c r="J129" s="101"/>
      <c r="K129" s="101"/>
      <c r="L129" s="101"/>
      <c r="M129" s="101"/>
      <c r="N129" s="88"/>
      <c r="O129" s="88"/>
      <c r="P129" s="88"/>
      <c r="Q129" s="88"/>
      <c r="R129" s="88"/>
      <c r="S129" s="88"/>
      <c r="T129" s="6"/>
      <c r="U129" s="1071"/>
      <c r="V129" s="170"/>
      <c r="W129" s="170"/>
      <c r="X129" s="170"/>
      <c r="Y129" s="170"/>
      <c r="Z129" s="170"/>
      <c r="AA129" s="170"/>
      <c r="AB129" s="24"/>
      <c r="AC129" s="24"/>
      <c r="AD129" s="24"/>
      <c r="AE129" s="24"/>
      <c r="AF129" s="49"/>
    </row>
    <row r="130" spans="1:32" s="51" customFormat="1">
      <c r="A130" s="228"/>
      <c r="B130" s="117"/>
      <c r="C130" s="90"/>
      <c r="D130" s="90"/>
      <c r="E130" s="101"/>
      <c r="F130" s="1020"/>
      <c r="G130" s="178"/>
      <c r="H130" s="101"/>
      <c r="I130" s="101"/>
      <c r="J130" s="101"/>
      <c r="K130" s="101"/>
      <c r="L130" s="101"/>
      <c r="M130" s="101"/>
      <c r="N130" s="88"/>
      <c r="O130" s="88"/>
      <c r="P130" s="88"/>
      <c r="Q130" s="88"/>
      <c r="R130" s="88"/>
      <c r="S130" s="88"/>
      <c r="T130" s="6"/>
      <c r="U130" s="1071"/>
      <c r="V130" s="170"/>
      <c r="W130" s="170"/>
      <c r="X130" s="170"/>
      <c r="Y130" s="170"/>
      <c r="Z130" s="170"/>
      <c r="AA130" s="170"/>
      <c r="AB130" s="24"/>
      <c r="AC130" s="24"/>
      <c r="AD130" s="24"/>
      <c r="AE130" s="24"/>
      <c r="AF130" s="49"/>
    </row>
    <row r="131" spans="1:32" s="51" customFormat="1">
      <c r="A131" s="227" t="s">
        <v>203</v>
      </c>
      <c r="B131" s="1026">
        <f>SUM(B125:B128)</f>
        <v>0</v>
      </c>
      <c r="C131" s="1026">
        <f>SUM(C125:C128)</f>
        <v>0</v>
      </c>
      <c r="D131" s="90"/>
      <c r="E131" s="101"/>
      <c r="F131" s="1020"/>
      <c r="G131" s="178"/>
      <c r="H131" s="101"/>
      <c r="I131" s="101"/>
      <c r="J131" s="101"/>
      <c r="K131" s="101"/>
      <c r="L131" s="101"/>
      <c r="M131" s="101"/>
      <c r="N131" s="88"/>
      <c r="O131" s="88"/>
      <c r="P131" s="88"/>
      <c r="Q131" s="88"/>
      <c r="R131" s="88"/>
      <c r="S131" s="88"/>
      <c r="T131" s="6" t="str">
        <f t="shared" si="5"/>
        <v>Tổng tồn kho hồ tiêu</v>
      </c>
      <c r="U131" s="1071"/>
      <c r="V131" s="170"/>
      <c r="W131" s="170"/>
      <c r="X131" s="170"/>
      <c r="Y131" s="170"/>
      <c r="Z131" s="170"/>
      <c r="AA131" s="170"/>
      <c r="AB131" s="24"/>
      <c r="AC131" s="24"/>
      <c r="AD131" s="24"/>
      <c r="AE131" s="24"/>
      <c r="AF131" s="49"/>
    </row>
    <row r="132" spans="1:32" s="51" customFormat="1">
      <c r="A132" s="227"/>
      <c r="B132" s="1026"/>
      <c r="C132" s="1026"/>
      <c r="D132" s="90"/>
      <c r="E132" s="101"/>
      <c r="F132" s="1020"/>
      <c r="G132" s="178"/>
      <c r="H132" s="101"/>
      <c r="I132" s="101"/>
      <c r="J132" s="101"/>
      <c r="K132" s="101"/>
      <c r="L132" s="101"/>
      <c r="M132" s="101"/>
      <c r="N132" s="88"/>
      <c r="O132" s="88"/>
      <c r="P132" s="88"/>
      <c r="Q132" s="88"/>
      <c r="R132" s="88"/>
      <c r="S132" s="88"/>
      <c r="T132" s="6"/>
      <c r="U132" s="1071"/>
      <c r="V132" s="170"/>
      <c r="W132" s="170"/>
      <c r="X132" s="170"/>
      <c r="Y132" s="170"/>
      <c r="Z132" s="170"/>
      <c r="AA132" s="170"/>
      <c r="AB132" s="24"/>
      <c r="AC132" s="24"/>
      <c r="AD132" s="24"/>
      <c r="AE132" s="24"/>
      <c r="AF132" s="49"/>
    </row>
    <row r="133" spans="1:32" s="51" customFormat="1">
      <c r="A133" s="227" t="s">
        <v>151</v>
      </c>
      <c r="B133" s="117"/>
      <c r="C133" s="90"/>
      <c r="D133" s="90"/>
      <c r="E133" s="101"/>
      <c r="F133" s="1020"/>
      <c r="G133" s="178"/>
      <c r="H133" s="101"/>
      <c r="I133" s="101"/>
      <c r="J133" s="101"/>
      <c r="K133" s="101"/>
      <c r="L133" s="101"/>
      <c r="M133" s="101"/>
      <c r="N133" s="88"/>
      <c r="O133" s="88"/>
      <c r="P133" s="88"/>
      <c r="Q133" s="88"/>
      <c r="R133" s="88"/>
      <c r="S133" s="88"/>
      <c r="T133" s="6" t="str">
        <f t="shared" si="5"/>
        <v>3. HẠT ĐIỀU</v>
      </c>
      <c r="U133" s="1071"/>
      <c r="V133" s="170"/>
      <c r="W133" s="170"/>
      <c r="X133" s="170"/>
      <c r="Y133" s="170"/>
      <c r="Z133" s="170"/>
      <c r="AA133" s="170"/>
      <c r="AB133" s="24"/>
      <c r="AC133" s="24"/>
      <c r="AD133" s="24"/>
      <c r="AE133" s="24"/>
      <c r="AF133" s="49"/>
    </row>
    <row r="134" spans="1:32" s="51" customFormat="1">
      <c r="A134" s="1027" t="s">
        <v>45</v>
      </c>
      <c r="B134" s="90"/>
      <c r="C134" s="90"/>
      <c r="D134" s="90"/>
      <c r="E134" s="101"/>
      <c r="F134" s="1020"/>
      <c r="G134" s="178"/>
      <c r="H134" s="101"/>
      <c r="I134" s="101"/>
      <c r="J134" s="101"/>
      <c r="K134" s="101"/>
      <c r="L134" s="101"/>
      <c r="M134" s="101"/>
      <c r="N134" s="88"/>
      <c r="O134" s="88"/>
      <c r="P134" s="88"/>
      <c r="Q134" s="88"/>
      <c r="R134" s="88"/>
      <c r="S134" s="88"/>
      <c r="T134" s="6" t="str">
        <f t="shared" si="5"/>
        <v>….</v>
      </c>
      <c r="U134" s="1071"/>
      <c r="V134" s="170"/>
      <c r="W134" s="170"/>
      <c r="X134" s="170"/>
      <c r="Y134" s="170"/>
      <c r="Z134" s="170"/>
      <c r="AA134" s="170"/>
      <c r="AB134" s="24"/>
      <c r="AC134" s="24"/>
      <c r="AD134" s="24"/>
      <c r="AE134" s="24"/>
      <c r="AF134" s="49"/>
    </row>
    <row r="135" spans="1:32" s="51" customFormat="1">
      <c r="A135" s="1027"/>
      <c r="B135" s="90"/>
      <c r="C135" s="90"/>
      <c r="D135" s="90"/>
      <c r="E135" s="101"/>
      <c r="F135" s="1020"/>
      <c r="G135" s="178"/>
      <c r="H135" s="101"/>
      <c r="I135" s="101"/>
      <c r="J135" s="101"/>
      <c r="K135" s="101"/>
      <c r="L135" s="101"/>
      <c r="M135" s="101"/>
      <c r="N135" s="88"/>
      <c r="O135" s="88"/>
      <c r="P135" s="88"/>
      <c r="Q135" s="88"/>
      <c r="R135" s="88"/>
      <c r="S135" s="88"/>
      <c r="T135" s="6">
        <f t="shared" si="5"/>
        <v>0</v>
      </c>
      <c r="U135" s="1071"/>
      <c r="V135" s="170"/>
      <c r="W135" s="170"/>
      <c r="X135" s="170"/>
      <c r="Y135" s="170"/>
      <c r="Z135" s="170"/>
      <c r="AA135" s="170"/>
      <c r="AB135" s="24"/>
      <c r="AC135" s="24"/>
      <c r="AD135" s="24"/>
      <c r="AE135" s="24"/>
      <c r="AF135" s="49"/>
    </row>
    <row r="136" spans="1:32" s="51" customFormat="1">
      <c r="A136" s="1027"/>
      <c r="B136" s="104"/>
      <c r="C136" s="90"/>
      <c r="D136" s="90"/>
      <c r="E136" s="101"/>
      <c r="F136" s="1020"/>
      <c r="G136" s="178"/>
      <c r="H136" s="101"/>
      <c r="I136" s="101"/>
      <c r="J136" s="101"/>
      <c r="K136" s="101"/>
      <c r="L136" s="101"/>
      <c r="M136" s="101"/>
      <c r="N136" s="88"/>
      <c r="O136" s="88"/>
      <c r="P136" s="88"/>
      <c r="Q136" s="88"/>
      <c r="R136" s="88"/>
      <c r="S136" s="88"/>
      <c r="T136" s="6">
        <f t="shared" si="5"/>
        <v>0</v>
      </c>
      <c r="U136" s="1071"/>
      <c r="V136" s="170"/>
      <c r="W136" s="170"/>
      <c r="X136" s="170"/>
      <c r="Y136" s="170"/>
      <c r="Z136" s="170"/>
      <c r="AA136" s="170"/>
      <c r="AB136" s="24"/>
      <c r="AC136" s="24"/>
      <c r="AD136" s="24"/>
      <c r="AE136" s="24"/>
      <c r="AF136" s="49"/>
    </row>
    <row r="137" spans="1:32" s="51" customFormat="1">
      <c r="A137" s="1027"/>
      <c r="B137" s="1028"/>
      <c r="C137" s="90"/>
      <c r="D137" s="90"/>
      <c r="E137" s="101"/>
      <c r="F137" s="1020"/>
      <c r="G137" s="178"/>
      <c r="H137" s="101"/>
      <c r="I137" s="101"/>
      <c r="J137" s="101"/>
      <c r="K137" s="101"/>
      <c r="L137" s="101"/>
      <c r="M137" s="101"/>
      <c r="N137" s="88"/>
      <c r="O137" s="88"/>
      <c r="P137" s="88"/>
      <c r="Q137" s="88"/>
      <c r="R137" s="88"/>
      <c r="S137" s="88"/>
      <c r="T137" s="6">
        <f t="shared" si="5"/>
        <v>0</v>
      </c>
      <c r="U137" s="1071"/>
      <c r="V137" s="170"/>
      <c r="W137" s="170"/>
      <c r="X137" s="170"/>
      <c r="Y137" s="170"/>
      <c r="Z137" s="170"/>
      <c r="AA137" s="170"/>
      <c r="AB137" s="24"/>
      <c r="AC137" s="24"/>
      <c r="AD137" s="24"/>
      <c r="AE137" s="24"/>
      <c r="AF137" s="49"/>
    </row>
    <row r="138" spans="1:32" s="51" customFormat="1">
      <c r="A138" s="227" t="s">
        <v>205</v>
      </c>
      <c r="B138" s="1029">
        <f>SUM(B134:B137)</f>
        <v>0</v>
      </c>
      <c r="C138" s="1029">
        <f>SUM(C134:C137)</f>
        <v>0</v>
      </c>
      <c r="D138" s="90"/>
      <c r="E138" s="101"/>
      <c r="F138" s="1020"/>
      <c r="G138" s="178"/>
      <c r="H138" s="101"/>
      <c r="I138" s="101"/>
      <c r="J138" s="101"/>
      <c r="K138" s="101"/>
      <c r="L138" s="101"/>
      <c r="M138" s="101"/>
      <c r="N138" s="88"/>
      <c r="O138" s="88"/>
      <c r="P138" s="88"/>
      <c r="Q138" s="88"/>
      <c r="R138" s="88"/>
      <c r="S138" s="88"/>
      <c r="T138" s="6" t="str">
        <f t="shared" si="5"/>
        <v>Tổng tồn kho hạt điều</v>
      </c>
      <c r="U138" s="1071"/>
      <c r="V138" s="170"/>
      <c r="W138" s="170"/>
      <c r="X138" s="170"/>
      <c r="Y138" s="170"/>
      <c r="Z138" s="170"/>
      <c r="AA138" s="170"/>
      <c r="AB138" s="24"/>
      <c r="AC138" s="24"/>
      <c r="AD138" s="24"/>
      <c r="AE138" s="24"/>
      <c r="AF138" s="49"/>
    </row>
    <row r="139" spans="1:32" s="51" customFormat="1">
      <c r="A139" s="76"/>
      <c r="B139" s="875"/>
      <c r="C139" s="101"/>
      <c r="D139" s="101"/>
      <c r="E139" s="101"/>
      <c r="F139" s="1020"/>
      <c r="G139" s="178"/>
      <c r="H139" s="101"/>
      <c r="I139" s="101"/>
      <c r="J139" s="101"/>
      <c r="K139" s="101"/>
      <c r="L139" s="101"/>
      <c r="M139" s="101"/>
      <c r="N139" s="88"/>
      <c r="O139" s="88"/>
      <c r="P139" s="88"/>
      <c r="Q139" s="88"/>
      <c r="R139" s="88"/>
      <c r="S139" s="88"/>
      <c r="T139" s="6">
        <f t="shared" si="5"/>
        <v>0</v>
      </c>
      <c r="U139" s="1071"/>
      <c r="V139" s="170"/>
      <c r="W139" s="170"/>
      <c r="X139" s="170"/>
      <c r="Y139" s="170"/>
      <c r="Z139" s="170"/>
      <c r="AA139" s="170"/>
      <c r="AB139" s="24"/>
      <c r="AC139" s="24"/>
      <c r="AD139" s="24"/>
      <c r="AE139" s="24"/>
      <c r="AF139" s="49"/>
    </row>
    <row r="140" spans="1:32" s="51" customFormat="1">
      <c r="A140" s="1782" t="s">
        <v>298</v>
      </c>
      <c r="B140" s="1783"/>
      <c r="C140" s="1783"/>
      <c r="D140" s="1783"/>
      <c r="E140" s="1783"/>
      <c r="F140" s="1783"/>
      <c r="G140" s="1783"/>
      <c r="H140" s="1783"/>
      <c r="I140" s="101"/>
      <c r="J140" s="178">
        <v>12171.4</v>
      </c>
      <c r="K140" s="178">
        <v>16796.7</v>
      </c>
      <c r="L140" s="101"/>
      <c r="M140" s="101"/>
      <c r="N140" s="88"/>
      <c r="O140" s="88"/>
      <c r="P140" s="88"/>
      <c r="Q140" s="88"/>
      <c r="R140" s="88"/>
      <c r="S140" s="88"/>
      <c r="T140" s="6" t="str">
        <f t="shared" si="5"/>
        <v>3.2  Tồn kho Thép: Hàng tồn thực tế: ... tấn  ( trong đó ...tấn</v>
      </c>
      <c r="U140" s="1071"/>
      <c r="V140" s="170"/>
      <c r="W140" s="170"/>
      <c r="X140" s="170"/>
      <c r="Y140" s="170"/>
      <c r="Z140" s="170"/>
      <c r="AA140" s="170"/>
      <c r="AB140" s="24"/>
      <c r="AC140" s="24"/>
      <c r="AD140" s="24"/>
      <c r="AE140" s="24"/>
      <c r="AF140" s="49"/>
    </row>
    <row r="141" spans="1:32" s="51" customFormat="1">
      <c r="A141" s="859"/>
      <c r="B141" s="859"/>
      <c r="C141" s="859"/>
      <c r="D141" s="859"/>
      <c r="E141" s="859"/>
      <c r="F141" s="1030"/>
      <c r="G141" s="859"/>
      <c r="H141" s="859"/>
      <c r="I141" s="178">
        <v>18176.599999999999</v>
      </c>
      <c r="J141" s="101"/>
      <c r="K141" s="101"/>
      <c r="L141" s="101"/>
      <c r="M141" s="101"/>
      <c r="N141" s="88"/>
      <c r="O141" s="88"/>
      <c r="P141" s="88"/>
      <c r="Q141" s="88"/>
      <c r="R141" s="88"/>
      <c r="S141" s="88"/>
      <c r="T141" s="6"/>
      <c r="U141" s="1071"/>
      <c r="V141" s="170"/>
      <c r="W141" s="170"/>
      <c r="X141" s="170"/>
      <c r="Y141" s="170"/>
      <c r="Z141" s="170"/>
      <c r="AA141" s="170"/>
      <c r="AB141" s="24"/>
      <c r="AC141" s="24"/>
      <c r="AD141" s="24"/>
      <c r="AE141" s="24"/>
      <c r="AF141" s="49"/>
    </row>
    <row r="142" spans="1:32" s="198" customFormat="1">
      <c r="A142" s="6"/>
      <c r="B142" s="84"/>
      <c r="C142" s="6"/>
      <c r="D142" s="6"/>
      <c r="E142" s="6"/>
      <c r="F142" s="181"/>
      <c r="G142" s="6"/>
      <c r="H142" s="6"/>
      <c r="I142" s="40"/>
      <c r="J142" s="6"/>
      <c r="K142" s="6"/>
      <c r="L142" s="6"/>
      <c r="M142" s="6"/>
      <c r="N142" s="98"/>
      <c r="O142" s="6"/>
      <c r="P142" s="6"/>
      <c r="Q142" s="6"/>
      <c r="R142" s="6"/>
      <c r="S142" s="6"/>
      <c r="T142" s="6"/>
      <c r="U142" s="1071"/>
      <c r="V142" s="181"/>
      <c r="W142" s="181"/>
      <c r="X142" s="181"/>
      <c r="Y142" s="181"/>
      <c r="Z142" s="181"/>
      <c r="AA142" s="181"/>
      <c r="AB142" s="845"/>
      <c r="AC142" s="845"/>
      <c r="AD142" s="845"/>
      <c r="AE142" s="845"/>
    </row>
    <row r="143" spans="1:32" s="129" customFormat="1">
      <c r="A143" s="51" t="s">
        <v>292</v>
      </c>
      <c r="B143" s="855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6"/>
      <c r="U143" s="84"/>
      <c r="V143" s="181"/>
      <c r="W143" s="181"/>
      <c r="X143" s="181"/>
      <c r="Y143" s="856"/>
      <c r="Z143" s="856"/>
      <c r="AA143" s="856"/>
      <c r="AB143" s="856"/>
      <c r="AC143" s="199"/>
    </row>
    <row r="144" spans="1:32" s="856" customFormat="1" ht="31.5" customHeight="1">
      <c r="A144" s="1784" t="s">
        <v>269</v>
      </c>
      <c r="B144" s="1785"/>
      <c r="C144" s="1785"/>
      <c r="D144" s="1785"/>
      <c r="E144" s="1785"/>
      <c r="F144" s="1785"/>
      <c r="G144" s="1785"/>
      <c r="H144" s="1785"/>
      <c r="I144" s="1785"/>
      <c r="J144" s="1785"/>
      <c r="K144" s="1785"/>
      <c r="L144" s="1785"/>
      <c r="M144" s="242"/>
      <c r="N144" s="242"/>
      <c r="O144" s="242"/>
      <c r="P144" s="242"/>
      <c r="Q144" s="242"/>
      <c r="R144" s="859"/>
      <c r="U144" s="84"/>
    </row>
    <row r="145" spans="1:31" s="856" customFormat="1" ht="18.75" customHeight="1">
      <c r="A145" s="1785" t="s">
        <v>299</v>
      </c>
      <c r="B145" s="1784"/>
      <c r="C145" s="1784"/>
      <c r="D145" s="1784"/>
      <c r="E145" s="1784"/>
      <c r="F145" s="1784"/>
      <c r="G145" s="1784"/>
      <c r="H145" s="1784"/>
      <c r="I145" s="1784"/>
      <c r="J145" s="1784"/>
      <c r="K145" s="1784"/>
      <c r="L145" s="1784"/>
      <c r="M145" s="242"/>
      <c r="N145" s="242"/>
      <c r="O145" s="242"/>
      <c r="P145" s="242"/>
      <c r="Q145" s="242"/>
      <c r="R145" s="859"/>
      <c r="U145" s="84"/>
    </row>
    <row r="146" spans="1:31" s="856" customFormat="1" ht="24.75" customHeight="1">
      <c r="A146" s="1785" t="s">
        <v>293</v>
      </c>
      <c r="B146" s="1785"/>
      <c r="C146" s="1785"/>
      <c r="D146" s="1785"/>
      <c r="E146" s="1785"/>
      <c r="F146" s="1785"/>
      <c r="G146" s="1785"/>
      <c r="H146" s="1785"/>
      <c r="I146" s="1785"/>
      <c r="J146" s="1785"/>
      <c r="K146" s="1785"/>
      <c r="L146" s="1785"/>
      <c r="M146" s="242"/>
      <c r="N146" s="242"/>
      <c r="O146" s="242"/>
      <c r="P146" s="242"/>
      <c r="Q146" s="242"/>
      <c r="R146" s="119"/>
      <c r="U146" s="84" t="e">
        <f ca="1">IF(INDIRECT($Z$8&amp;"!"&amp;"A"&amp;ROW(),1)=T146,"ok",INDIRECT($Z$8&amp;"!"&amp;"A"&amp;ROW(),1))</f>
        <v>#REF!</v>
      </c>
    </row>
    <row r="147" spans="1:31" s="129" customFormat="1">
      <c r="A147" s="49" t="s">
        <v>294</v>
      </c>
      <c r="B147" s="49"/>
      <c r="C147" s="119"/>
      <c r="D147" s="119"/>
      <c r="E147" s="119"/>
      <c r="F147" s="1031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6"/>
      <c r="U147" s="1071" t="e">
        <f t="shared" ref="U147:U164" ca="1" si="6">IF(INDIRECT($AB$8&amp;"!"&amp;"A"&amp;ROW(),1)=T147,"ok",INDIRECT($AB$8&amp;"!"&amp;"A"&amp;ROW(),1))</f>
        <v>#VALUE!</v>
      </c>
      <c r="V147" s="181"/>
      <c r="W147" s="181"/>
      <c r="X147" s="181"/>
      <c r="Y147" s="181"/>
      <c r="Z147" s="181"/>
      <c r="AA147" s="181"/>
      <c r="AB147" s="856"/>
      <c r="AC147" s="856"/>
      <c r="AD147" s="856"/>
      <c r="AE147" s="856"/>
    </row>
    <row r="148" spans="1:31" s="129" customFormat="1" ht="31.5">
      <c r="A148" s="846" t="s">
        <v>9</v>
      </c>
      <c r="B148" s="644" t="s">
        <v>20</v>
      </c>
      <c r="C148" s="644" t="s">
        <v>42</v>
      </c>
      <c r="D148" s="644" t="s">
        <v>43</v>
      </c>
      <c r="E148" s="846" t="s">
        <v>8</v>
      </c>
      <c r="F148" s="181"/>
      <c r="G148" s="58"/>
      <c r="H148" s="58"/>
      <c r="I148" s="58"/>
      <c r="J148" s="58"/>
      <c r="K148" s="58"/>
      <c r="L148" s="867"/>
      <c r="M148" s="847"/>
      <c r="N148" s="847"/>
      <c r="O148" s="23"/>
      <c r="P148" s="23"/>
      <c r="Q148" s="23"/>
      <c r="R148" s="23"/>
      <c r="S148" s="856"/>
      <c r="T148" s="30"/>
      <c r="U148" s="1071" t="e">
        <f t="shared" ca="1" si="6"/>
        <v>#VALUE!</v>
      </c>
      <c r="V148" s="200"/>
      <c r="W148" s="200"/>
      <c r="X148" s="200"/>
      <c r="Y148" s="200"/>
      <c r="Z148" s="200"/>
      <c r="AA148" s="200"/>
      <c r="AB148" s="856"/>
      <c r="AC148" s="856"/>
      <c r="AD148" s="856"/>
      <c r="AE148" s="856"/>
    </row>
    <row r="149" spans="1:31" s="202" customFormat="1">
      <c r="A149" s="182" t="s">
        <v>44</v>
      </c>
      <c r="B149" s="183"/>
      <c r="C149" s="125"/>
      <c r="D149" s="125"/>
      <c r="E149" s="125"/>
      <c r="F149" s="201"/>
      <c r="G149" s="11"/>
      <c r="H149" s="11"/>
      <c r="I149" s="11"/>
      <c r="J149" s="11"/>
      <c r="K149" s="11"/>
      <c r="L149" s="11"/>
      <c r="M149" s="63"/>
      <c r="N149" s="11"/>
      <c r="O149" s="12"/>
      <c r="P149" s="12"/>
      <c r="Q149" s="12"/>
      <c r="R149" s="12"/>
      <c r="S149" s="160"/>
      <c r="T149" s="160"/>
      <c r="U149" s="1071" t="e">
        <f t="shared" ca="1" si="6"/>
        <v>#VALUE!</v>
      </c>
      <c r="V149" s="201"/>
      <c r="W149" s="201"/>
      <c r="X149" s="201"/>
      <c r="Y149" s="201"/>
      <c r="Z149" s="201"/>
      <c r="AA149" s="201"/>
      <c r="AB149" s="160"/>
      <c r="AC149" s="160"/>
      <c r="AD149" s="160"/>
      <c r="AE149" s="160"/>
    </row>
    <row r="150" spans="1:31" s="129" customFormat="1">
      <c r="A150" s="3" t="s">
        <v>11</v>
      </c>
      <c r="B150" s="163"/>
      <c r="C150" s="16"/>
      <c r="D150" s="16">
        <f>C150*$M$8/10^9</f>
        <v>0</v>
      </c>
      <c r="E150" s="16"/>
      <c r="F150" s="181"/>
      <c r="G150" s="19"/>
      <c r="H150" s="19"/>
      <c r="I150" s="60"/>
      <c r="J150" s="18"/>
      <c r="K150" s="19"/>
      <c r="L150" s="19"/>
      <c r="M150" s="59"/>
      <c r="N150" s="59"/>
      <c r="O150" s="15"/>
      <c r="P150" s="15"/>
      <c r="Q150" s="15"/>
      <c r="R150" s="15"/>
      <c r="S150" s="856"/>
      <c r="T150" s="856"/>
      <c r="U150" s="1071" t="e">
        <f t="shared" ca="1" si="6"/>
        <v>#VALUE!</v>
      </c>
      <c r="V150" s="181"/>
      <c r="W150" s="181"/>
      <c r="X150" s="181"/>
      <c r="Y150" s="181"/>
      <c r="Z150" s="181"/>
      <c r="AA150" s="181"/>
      <c r="AB150" s="856"/>
      <c r="AC150" s="856"/>
      <c r="AD150" s="856"/>
      <c r="AE150" s="856"/>
    </row>
    <row r="151" spans="1:31" s="129" customFormat="1">
      <c r="A151" s="3" t="s">
        <v>133</v>
      </c>
      <c r="B151" s="163"/>
      <c r="C151" s="16"/>
      <c r="D151" s="16">
        <f>C151*$M$8/10^9</f>
        <v>0</v>
      </c>
      <c r="E151" s="16"/>
      <c r="F151" s="181"/>
      <c r="G151" s="19"/>
      <c r="H151" s="19"/>
      <c r="I151" s="60"/>
      <c r="J151" s="18"/>
      <c r="K151" s="19"/>
      <c r="L151" s="19"/>
      <c r="M151" s="59"/>
      <c r="N151" s="59"/>
      <c r="O151" s="15"/>
      <c r="P151" s="15"/>
      <c r="Q151" s="15"/>
      <c r="R151" s="15"/>
      <c r="S151" s="856"/>
      <c r="T151" s="856"/>
      <c r="U151" s="1071" t="e">
        <f t="shared" ca="1" si="6"/>
        <v>#VALUE!</v>
      </c>
      <c r="V151" s="181"/>
      <c r="W151" s="181"/>
      <c r="X151" s="181"/>
      <c r="Y151" s="181"/>
      <c r="Z151" s="181"/>
      <c r="AA151" s="181"/>
      <c r="AB151" s="856"/>
      <c r="AC151" s="856"/>
      <c r="AD151" s="856"/>
      <c r="AE151" s="856"/>
    </row>
    <row r="152" spans="1:31" s="129" customFormat="1">
      <c r="A152" s="3" t="s">
        <v>134</v>
      </c>
      <c r="B152" s="163"/>
      <c r="C152" s="16"/>
      <c r="D152" s="16">
        <f>C152*$M$8/10^9</f>
        <v>0</v>
      </c>
      <c r="E152" s="16"/>
      <c r="F152" s="181"/>
      <c r="G152" s="19"/>
      <c r="H152" s="19"/>
      <c r="I152" s="60"/>
      <c r="J152" s="18"/>
      <c r="K152" s="19"/>
      <c r="L152" s="19"/>
      <c r="M152" s="59"/>
      <c r="N152" s="59"/>
      <c r="O152" s="15"/>
      <c r="P152" s="15"/>
      <c r="Q152" s="15"/>
      <c r="R152" s="15"/>
      <c r="S152" s="856"/>
      <c r="T152" s="856"/>
      <c r="U152" s="1071" t="e">
        <f t="shared" ca="1" si="6"/>
        <v>#VALUE!</v>
      </c>
      <c r="V152" s="181"/>
      <c r="W152" s="181"/>
      <c r="X152" s="181"/>
      <c r="Y152" s="181"/>
      <c r="Z152" s="181"/>
      <c r="AA152" s="181"/>
      <c r="AB152" s="856"/>
      <c r="AC152" s="856"/>
      <c r="AD152" s="856"/>
      <c r="AE152" s="856"/>
    </row>
    <row r="153" spans="1:31" s="129" customFormat="1">
      <c r="A153" s="3" t="s">
        <v>99</v>
      </c>
      <c r="B153" s="85"/>
      <c r="C153" s="16"/>
      <c r="D153" s="16"/>
      <c r="E153" s="16"/>
      <c r="F153" s="181"/>
      <c r="G153" s="19"/>
      <c r="H153" s="19"/>
      <c r="I153" s="60"/>
      <c r="J153" s="18"/>
      <c r="K153" s="19"/>
      <c r="L153" s="19"/>
      <c r="M153" s="59"/>
      <c r="N153" s="59"/>
      <c r="O153" s="15"/>
      <c r="P153" s="15"/>
      <c r="Q153" s="15"/>
      <c r="R153" s="15"/>
      <c r="S153" s="856"/>
      <c r="T153" s="856"/>
      <c r="U153" s="1071" t="e">
        <f t="shared" ca="1" si="6"/>
        <v>#VALUE!</v>
      </c>
      <c r="V153" s="181"/>
      <c r="W153" s="181"/>
      <c r="X153" s="181"/>
      <c r="Y153" s="181"/>
      <c r="Z153" s="181"/>
      <c r="AA153" s="181"/>
      <c r="AB153" s="856"/>
      <c r="AC153" s="856"/>
      <c r="AD153" s="856"/>
      <c r="AE153" s="856"/>
    </row>
    <row r="154" spans="1:31" s="202" customFormat="1">
      <c r="A154" s="126" t="s">
        <v>46</v>
      </c>
      <c r="B154" s="184"/>
      <c r="C154" s="185"/>
      <c r="D154" s="185"/>
      <c r="E154" s="185"/>
      <c r="F154" s="201"/>
      <c r="G154" s="11"/>
      <c r="H154" s="11"/>
      <c r="I154" s="62"/>
      <c r="J154" s="186"/>
      <c r="K154" s="11"/>
      <c r="L154" s="11"/>
      <c r="M154" s="63"/>
      <c r="N154" s="63"/>
      <c r="O154" s="24"/>
      <c r="P154" s="24"/>
      <c r="Q154" s="24"/>
      <c r="R154" s="24"/>
      <c r="S154" s="160"/>
      <c r="T154" s="160"/>
      <c r="U154" s="1071" t="e">
        <f t="shared" ca="1" si="6"/>
        <v>#VALUE!</v>
      </c>
      <c r="V154" s="201"/>
      <c r="W154" s="201"/>
      <c r="X154" s="201"/>
      <c r="Y154" s="201"/>
      <c r="Z154" s="201"/>
      <c r="AA154" s="201"/>
      <c r="AB154" s="160"/>
      <c r="AC154" s="160"/>
      <c r="AD154" s="160"/>
      <c r="AE154" s="160"/>
    </row>
    <row r="155" spans="1:31" s="129" customFormat="1">
      <c r="A155" s="43" t="s">
        <v>29</v>
      </c>
      <c r="B155" s="163"/>
      <c r="C155" s="16"/>
      <c r="D155" s="16"/>
      <c r="E155" s="16"/>
      <c r="F155" s="181"/>
      <c r="G155" s="19"/>
      <c r="H155" s="19"/>
      <c r="I155" s="60"/>
      <c r="J155" s="18"/>
      <c r="K155" s="19"/>
      <c r="L155" s="19"/>
      <c r="M155" s="59"/>
      <c r="N155" s="59"/>
      <c r="O155" s="15"/>
      <c r="P155" s="15"/>
      <c r="Q155" s="15"/>
      <c r="R155" s="15"/>
      <c r="S155" s="856"/>
      <c r="T155" s="856"/>
      <c r="U155" s="1071" t="e">
        <f t="shared" ca="1" si="6"/>
        <v>#VALUE!</v>
      </c>
      <c r="V155" s="181"/>
      <c r="W155" s="181"/>
      <c r="X155" s="181"/>
      <c r="Y155" s="181"/>
      <c r="Z155" s="181"/>
      <c r="AA155" s="181"/>
      <c r="AB155" s="856"/>
      <c r="AC155" s="856"/>
      <c r="AD155" s="856"/>
      <c r="AE155" s="856"/>
    </row>
    <row r="156" spans="1:31" s="129" customFormat="1">
      <c r="A156" s="47" t="s">
        <v>135</v>
      </c>
      <c r="B156" s="163"/>
      <c r="C156" s="16"/>
      <c r="D156" s="16"/>
      <c r="E156" s="16"/>
      <c r="F156" s="181"/>
      <c r="G156" s="19"/>
      <c r="H156" s="19"/>
      <c r="I156" s="60"/>
      <c r="J156" s="18"/>
      <c r="K156" s="19"/>
      <c r="L156" s="19"/>
      <c r="M156" s="59"/>
      <c r="N156" s="59"/>
      <c r="O156" s="15"/>
      <c r="P156" s="15"/>
      <c r="Q156" s="15"/>
      <c r="R156" s="15"/>
      <c r="S156" s="856"/>
      <c r="T156" s="856"/>
      <c r="U156" s="1071" t="e">
        <f t="shared" ca="1" si="6"/>
        <v>#VALUE!</v>
      </c>
      <c r="V156" s="181"/>
      <c r="W156" s="181"/>
      <c r="X156" s="181"/>
      <c r="Y156" s="181"/>
      <c r="Z156" s="181"/>
      <c r="AA156" s="181"/>
      <c r="AB156" s="856"/>
      <c r="AC156" s="856"/>
      <c r="AD156" s="856"/>
      <c r="AE156" s="856"/>
    </row>
    <row r="157" spans="1:31" s="129" customFormat="1">
      <c r="A157" s="43" t="s">
        <v>136</v>
      </c>
      <c r="B157" s="163"/>
      <c r="C157" s="16"/>
      <c r="D157" s="16"/>
      <c r="E157" s="16"/>
      <c r="F157" s="181"/>
      <c r="G157" s="19"/>
      <c r="H157" s="19"/>
      <c r="I157" s="60"/>
      <c r="J157" s="18"/>
      <c r="K157" s="19"/>
      <c r="L157" s="19"/>
      <c r="M157" s="59"/>
      <c r="N157" s="59"/>
      <c r="O157" s="15"/>
      <c r="P157" s="15"/>
      <c r="Q157" s="15"/>
      <c r="R157" s="15"/>
      <c r="S157" s="856"/>
      <c r="T157" s="856"/>
      <c r="U157" s="1071" t="e">
        <f t="shared" ca="1" si="6"/>
        <v>#VALUE!</v>
      </c>
      <c r="V157" s="181"/>
      <c r="W157" s="181"/>
      <c r="X157" s="181"/>
      <c r="Y157" s="181"/>
      <c r="Z157" s="181"/>
      <c r="AA157" s="181"/>
      <c r="AB157" s="856"/>
      <c r="AC157" s="856"/>
      <c r="AD157" s="856"/>
      <c r="AE157" s="856"/>
    </row>
    <row r="158" spans="1:31" s="129" customFormat="1">
      <c r="A158" s="3" t="s">
        <v>99</v>
      </c>
      <c r="B158" s="85"/>
      <c r="C158" s="16"/>
      <c r="D158" s="16"/>
      <c r="E158" s="16"/>
      <c r="F158" s="181"/>
      <c r="G158" s="19"/>
      <c r="H158" s="19"/>
      <c r="I158" s="60"/>
      <c r="J158" s="18"/>
      <c r="K158" s="19"/>
      <c r="L158" s="19"/>
      <c r="M158" s="59"/>
      <c r="N158" s="59"/>
      <c r="O158" s="15"/>
      <c r="P158" s="15"/>
      <c r="Q158" s="15"/>
      <c r="R158" s="15"/>
      <c r="S158" s="856"/>
      <c r="T158" s="856"/>
      <c r="U158" s="1071" t="e">
        <f t="shared" ca="1" si="6"/>
        <v>#VALUE!</v>
      </c>
      <c r="V158" s="181"/>
      <c r="W158" s="181"/>
      <c r="X158" s="181"/>
      <c r="Y158" s="181"/>
      <c r="Z158" s="181"/>
      <c r="AA158" s="181"/>
      <c r="AB158" s="856"/>
      <c r="AC158" s="856"/>
      <c r="AD158" s="856"/>
      <c r="AE158" s="856"/>
    </row>
    <row r="159" spans="1:31" s="129" customFormat="1">
      <c r="A159" s="191" t="s">
        <v>47</v>
      </c>
      <c r="B159" s="85"/>
      <c r="C159" s="16"/>
      <c r="D159" s="16"/>
      <c r="E159" s="16"/>
      <c r="F159" s="181"/>
      <c r="G159" s="19"/>
      <c r="H159" s="19"/>
      <c r="I159" s="60"/>
      <c r="J159" s="18"/>
      <c r="K159" s="19"/>
      <c r="L159" s="19"/>
      <c r="M159" s="59"/>
      <c r="N159" s="59"/>
      <c r="O159" s="15"/>
      <c r="P159" s="15"/>
      <c r="Q159" s="15"/>
      <c r="R159" s="15"/>
      <c r="S159" s="856"/>
      <c r="T159" s="856"/>
      <c r="U159" s="1071" t="e">
        <f t="shared" ca="1" si="6"/>
        <v>#VALUE!</v>
      </c>
      <c r="V159" s="181"/>
      <c r="W159" s="181"/>
      <c r="X159" s="181"/>
      <c r="Y159" s="181"/>
      <c r="Z159" s="181"/>
      <c r="AA159" s="181"/>
      <c r="AB159" s="856"/>
      <c r="AC159" s="856"/>
      <c r="AD159" s="856"/>
      <c r="AE159" s="856"/>
    </row>
    <row r="160" spans="1:31" s="204" customFormat="1">
      <c r="A160" s="61" t="s">
        <v>45</v>
      </c>
      <c r="B160" s="85"/>
      <c r="C160" s="16"/>
      <c r="D160" s="16"/>
      <c r="E160" s="16"/>
      <c r="F160" s="181"/>
      <c r="G160" s="19"/>
      <c r="H160" s="19"/>
      <c r="I160" s="60"/>
      <c r="J160" s="18"/>
      <c r="K160" s="19"/>
      <c r="L160" s="19"/>
      <c r="M160" s="59"/>
      <c r="N160" s="59"/>
      <c r="O160" s="15"/>
      <c r="P160" s="15"/>
      <c r="Q160" s="15"/>
      <c r="R160" s="15"/>
      <c r="S160" s="856"/>
      <c r="T160" s="856"/>
      <c r="U160" s="1071" t="e">
        <f t="shared" ca="1" si="6"/>
        <v>#VALUE!</v>
      </c>
      <c r="V160" s="181"/>
      <c r="W160" s="181"/>
      <c r="X160" s="181"/>
      <c r="Y160" s="181"/>
      <c r="Z160" s="181"/>
      <c r="AA160" s="181"/>
      <c r="AB160" s="203"/>
      <c r="AC160" s="203"/>
      <c r="AD160" s="203"/>
      <c r="AE160" s="203"/>
    </row>
    <row r="161" spans="1:31" s="204" customFormat="1">
      <c r="A161" s="645" t="s">
        <v>17</v>
      </c>
      <c r="B161" s="100"/>
      <c r="C161" s="34">
        <f>SUM(C150:C157)</f>
        <v>0</v>
      </c>
      <c r="D161" s="34">
        <f>SUM(D150:D157)</f>
        <v>0</v>
      </c>
      <c r="E161" s="34"/>
      <c r="F161" s="181"/>
      <c r="G161" s="11"/>
      <c r="H161" s="11"/>
      <c r="I161" s="62"/>
      <c r="J161" s="11"/>
      <c r="K161" s="11"/>
      <c r="L161" s="11"/>
      <c r="M161" s="63"/>
      <c r="N161" s="63"/>
      <c r="O161" s="24"/>
      <c r="P161" s="24"/>
      <c r="Q161" s="24"/>
      <c r="R161" s="24"/>
      <c r="S161" s="856"/>
      <c r="T161" s="26"/>
      <c r="U161" s="1071" t="e">
        <f t="shared" ca="1" si="6"/>
        <v>#VALUE!</v>
      </c>
      <c r="V161" s="181"/>
      <c r="W161" s="181"/>
      <c r="X161" s="181"/>
      <c r="Y161" s="181"/>
      <c r="Z161" s="181"/>
      <c r="AA161" s="181"/>
      <c r="AB161" s="203"/>
      <c r="AC161" s="203"/>
      <c r="AD161" s="203"/>
      <c r="AE161" s="203"/>
    </row>
    <row r="162" spans="1:31" s="204" customFormat="1">
      <c r="A162" s="205"/>
      <c r="B162" s="205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97"/>
      <c r="S162" s="197"/>
      <c r="T162" s="26"/>
      <c r="U162" s="1071" t="e">
        <f t="shared" ca="1" si="6"/>
        <v>#VALUE!</v>
      </c>
      <c r="V162" s="181"/>
      <c r="W162" s="181"/>
      <c r="X162" s="181"/>
      <c r="Y162" s="181"/>
      <c r="Z162" s="181"/>
      <c r="AA162" s="181"/>
      <c r="AB162" s="203"/>
      <c r="AC162" s="203"/>
      <c r="AD162" s="203"/>
      <c r="AE162" s="203"/>
    </row>
    <row r="163" spans="1:31">
      <c r="A163" s="211"/>
      <c r="B163" s="212"/>
      <c r="C163" s="19"/>
      <c r="D163" s="206"/>
      <c r="E163" s="207"/>
      <c r="F163" s="1032"/>
      <c r="G163" s="15"/>
      <c r="H163" s="208"/>
      <c r="I163" s="209"/>
      <c r="J163" s="209"/>
      <c r="K163" s="209"/>
      <c r="L163" s="209"/>
      <c r="M163" s="19"/>
      <c r="N163" s="17"/>
      <c r="O163" s="17"/>
      <c r="P163" s="17"/>
      <c r="Q163" s="17"/>
      <c r="R163" s="17"/>
      <c r="S163" s="17"/>
      <c r="T163" s="210"/>
      <c r="U163" s="1071" t="e">
        <f t="shared" ca="1" si="6"/>
        <v>#VALUE!</v>
      </c>
      <c r="AB163" s="854"/>
      <c r="AC163" s="854"/>
      <c r="AD163" s="854"/>
      <c r="AE163" s="854"/>
    </row>
    <row r="164" spans="1:31">
      <c r="A164" s="91" t="s">
        <v>343</v>
      </c>
      <c r="B164" s="844"/>
      <c r="C164" s="118"/>
      <c r="D164" s="118"/>
      <c r="E164" s="213"/>
      <c r="F164" s="31"/>
      <c r="G164" s="36"/>
      <c r="H164" s="214"/>
      <c r="I164" s="213"/>
      <c r="J164" s="214"/>
      <c r="K164" s="213"/>
      <c r="L164" s="213"/>
      <c r="M164" s="26"/>
      <c r="N164" s="36"/>
      <c r="S164" s="26"/>
      <c r="U164" s="1071" t="e">
        <f t="shared" ca="1" si="6"/>
        <v>#VALUE!</v>
      </c>
      <c r="AB164" s="854"/>
      <c r="AC164" s="854"/>
      <c r="AD164" s="854"/>
      <c r="AE164" s="854"/>
    </row>
    <row r="165" spans="1:31" s="1187" customFormat="1">
      <c r="A165" s="1791" t="s">
        <v>34</v>
      </c>
      <c r="B165" s="1793" t="s">
        <v>73</v>
      </c>
      <c r="C165" s="1793" t="s">
        <v>114</v>
      </c>
      <c r="D165" s="1661" t="s">
        <v>316</v>
      </c>
      <c r="E165" s="1661"/>
      <c r="F165" s="1661"/>
      <c r="G165" s="1661" t="s">
        <v>317</v>
      </c>
      <c r="H165" s="1661"/>
      <c r="I165" s="1661"/>
      <c r="J165" s="1795" t="s">
        <v>38</v>
      </c>
      <c r="K165" s="1796"/>
      <c r="L165" s="1797" t="s">
        <v>63</v>
      </c>
      <c r="M165" s="1798"/>
      <c r="N165" s="1186"/>
    </row>
    <row r="166" spans="1:31" s="1190" customFormat="1" ht="31.5">
      <c r="A166" s="1792"/>
      <c r="B166" s="1794"/>
      <c r="C166" s="1794"/>
      <c r="D166" s="245" t="s">
        <v>89</v>
      </c>
      <c r="E166" s="245" t="s">
        <v>35</v>
      </c>
      <c r="F166" s="245" t="s">
        <v>318</v>
      </c>
      <c r="G166" s="245" t="s">
        <v>22</v>
      </c>
      <c r="H166" s="245" t="s">
        <v>35</v>
      </c>
      <c r="I166" s="245" t="s">
        <v>318</v>
      </c>
      <c r="J166" s="1188" t="s">
        <v>22</v>
      </c>
      <c r="K166" s="245" t="s">
        <v>35</v>
      </c>
      <c r="L166" s="245" t="s">
        <v>36</v>
      </c>
      <c r="M166" s="245" t="s">
        <v>37</v>
      </c>
      <c r="N166" s="1189"/>
    </row>
    <row r="167" spans="1:31" s="1190" customFormat="1">
      <c r="A167" s="898" t="s">
        <v>117</v>
      </c>
      <c r="B167" s="307"/>
      <c r="C167" s="307"/>
      <c r="D167" s="245"/>
      <c r="E167" s="245"/>
      <c r="F167" s="245"/>
      <c r="G167" s="245"/>
      <c r="H167" s="245"/>
      <c r="I167" s="245"/>
      <c r="J167" s="1188"/>
      <c r="K167" s="245"/>
      <c r="L167" s="245"/>
      <c r="M167" s="245"/>
      <c r="N167" s="1191"/>
    </row>
    <row r="168" spans="1:31" s="1190" customFormat="1">
      <c r="A168" s="1192" t="s">
        <v>115</v>
      </c>
      <c r="B168" s="1193"/>
      <c r="C168" s="1193"/>
      <c r="D168" s="132"/>
      <c r="E168" s="133"/>
      <c r="F168" s="133"/>
      <c r="G168" s="1194"/>
      <c r="H168" s="135"/>
      <c r="I168" s="133"/>
      <c r="J168" s="1195"/>
      <c r="K168" s="135"/>
      <c r="L168" s="135"/>
      <c r="M168" s="137"/>
      <c r="N168" s="1196"/>
    </row>
    <row r="169" spans="1:31" s="1190" customFormat="1">
      <c r="A169" s="1197" t="s">
        <v>116</v>
      </c>
      <c r="B169" s="1198"/>
      <c r="C169" s="1198"/>
      <c r="D169" s="140"/>
      <c r="E169" s="141"/>
      <c r="F169" s="141"/>
      <c r="G169" s="140"/>
      <c r="H169" s="141"/>
      <c r="I169" s="141"/>
      <c r="J169" s="1199"/>
      <c r="K169" s="141"/>
      <c r="L169" s="141"/>
      <c r="M169" s="141"/>
      <c r="N169" s="1200"/>
    </row>
    <row r="170" spans="1:31" s="1190" customFormat="1">
      <c r="A170" s="1201" t="s">
        <v>118</v>
      </c>
      <c r="B170" s="1201"/>
      <c r="C170" s="1201"/>
      <c r="D170" s="1201"/>
      <c r="E170" s="133"/>
      <c r="F170" s="133"/>
      <c r="G170" s="132"/>
      <c r="H170" s="133"/>
      <c r="I170" s="133"/>
      <c r="J170" s="1202"/>
      <c r="K170" s="133"/>
      <c r="L170" s="133"/>
      <c r="M170" s="133"/>
      <c r="N170" s="1203"/>
    </row>
    <row r="171" spans="1:31" s="1206" customFormat="1">
      <c r="A171" s="1204" t="s">
        <v>45</v>
      </c>
      <c r="B171" s="1197"/>
      <c r="C171" s="1197"/>
      <c r="D171" s="1197"/>
      <c r="E171" s="141"/>
      <c r="F171" s="141"/>
      <c r="G171" s="140"/>
      <c r="H171" s="141"/>
      <c r="I171" s="141"/>
      <c r="J171" s="1199"/>
      <c r="K171" s="141"/>
      <c r="L171" s="141"/>
      <c r="M171" s="141"/>
      <c r="N171" s="1205"/>
    </row>
    <row r="172" spans="1:31" s="1190" customFormat="1">
      <c r="A172" s="1201" t="s">
        <v>119</v>
      </c>
      <c r="B172" s="1201"/>
      <c r="C172" s="1201"/>
      <c r="D172" s="1201"/>
      <c r="E172" s="133"/>
      <c r="F172" s="133"/>
      <c r="G172" s="132"/>
      <c r="H172" s="133"/>
      <c r="I172" s="133"/>
      <c r="J172" s="1202"/>
      <c r="K172" s="133"/>
      <c r="L172" s="133"/>
      <c r="M172" s="133"/>
      <c r="N172" s="1207"/>
    </row>
    <row r="173" spans="1:31" s="1190" customFormat="1">
      <c r="A173" s="1204" t="s">
        <v>45</v>
      </c>
      <c r="B173" s="1197"/>
      <c r="C173" s="1197"/>
      <c r="D173" s="1197"/>
      <c r="E173" s="141"/>
      <c r="F173" s="141"/>
      <c r="G173" s="140"/>
      <c r="H173" s="141"/>
      <c r="I173" s="141"/>
      <c r="J173" s="1199"/>
      <c r="K173" s="141"/>
      <c r="L173" s="141"/>
      <c r="M173" s="141"/>
      <c r="N173" s="1208"/>
    </row>
    <row r="174" spans="1:31" s="1211" customFormat="1" ht="15">
      <c r="A174" s="1209"/>
      <c r="B174" s="1209"/>
      <c r="C174" s="1210"/>
      <c r="D174" s="1210"/>
      <c r="E174" s="1210"/>
      <c r="F174" s="1210"/>
      <c r="G174" s="1210"/>
      <c r="H174" s="1210"/>
      <c r="I174" s="1210"/>
      <c r="J174" s="1210"/>
      <c r="K174" s="1210"/>
      <c r="L174" s="1210"/>
      <c r="M174" s="1210"/>
      <c r="N174" s="1210"/>
    </row>
    <row r="175" spans="1:31" s="1211" customFormat="1">
      <c r="A175" s="1212" t="s">
        <v>319</v>
      </c>
      <c r="B175" s="1213"/>
      <c r="C175" s="1210"/>
      <c r="D175" s="1210"/>
      <c r="E175" s="1210"/>
      <c r="F175" s="1210"/>
      <c r="G175" s="1210"/>
      <c r="H175" s="1210"/>
      <c r="I175" s="1210"/>
      <c r="J175" s="1210"/>
      <c r="K175" s="1210"/>
      <c r="L175" s="1210"/>
      <c r="M175" s="1210"/>
      <c r="N175" s="1210"/>
    </row>
    <row r="176" spans="1:31" s="1211" customFormat="1">
      <c r="A176" s="1214" t="s">
        <v>50</v>
      </c>
      <c r="B176" s="1209"/>
      <c r="C176" s="1210"/>
      <c r="D176" s="1210"/>
      <c r="E176" s="1210"/>
      <c r="F176" s="1210"/>
      <c r="G176" s="1210"/>
      <c r="H176" s="1210"/>
      <c r="I176" s="1210"/>
      <c r="J176" s="1210"/>
      <c r="K176" s="1210"/>
      <c r="L176" s="1210"/>
      <c r="M176" s="1210"/>
      <c r="N176" s="1210"/>
    </row>
    <row r="177" spans="1:27" s="1211" customFormat="1">
      <c r="A177" s="1214" t="s">
        <v>51</v>
      </c>
      <c r="B177" s="1209"/>
      <c r="C177" s="1210"/>
      <c r="D177" s="1210"/>
      <c r="E177" s="1210"/>
      <c r="F177" s="1210"/>
      <c r="G177" s="1210"/>
      <c r="H177" s="1210"/>
      <c r="I177" s="1210"/>
      <c r="J177" s="1210"/>
      <c r="K177" s="1210"/>
      <c r="L177" s="1210"/>
      <c r="M177" s="1210"/>
      <c r="N177" s="1210"/>
    </row>
    <row r="178" spans="1:27" s="1211" customFormat="1">
      <c r="A178" s="1215" t="s">
        <v>52</v>
      </c>
      <c r="B178" s="1209"/>
      <c r="C178" s="1210"/>
      <c r="D178" s="1210"/>
      <c r="E178" s="1210"/>
      <c r="F178" s="1210"/>
      <c r="G178" s="1210"/>
      <c r="H178" s="1210"/>
      <c r="I178" s="1210"/>
      <c r="J178" s="1210"/>
      <c r="K178" s="1210"/>
      <c r="L178" s="1210"/>
      <c r="M178" s="1210"/>
      <c r="N178" s="1210"/>
    </row>
    <row r="179" spans="1:27" s="129" customFormat="1" ht="15">
      <c r="C179" s="1061"/>
      <c r="F179" s="198"/>
      <c r="G179" s="198"/>
      <c r="H179" s="199"/>
      <c r="I179" s="1062"/>
      <c r="K179" s="199"/>
      <c r="M179" s="1063"/>
      <c r="N179" s="199"/>
      <c r="O179" s="199"/>
      <c r="P179" s="199"/>
    </row>
    <row r="180" spans="1:27" s="129" customFormat="1" ht="15">
      <c r="A180" s="1064"/>
      <c r="B180" s="1064"/>
      <c r="C180" s="1065"/>
      <c r="D180" s="1064"/>
      <c r="E180" s="1064"/>
      <c r="F180" s="1066"/>
      <c r="G180" s="1066"/>
      <c r="H180" s="1067"/>
      <c r="I180" s="1068"/>
      <c r="J180" s="1064"/>
      <c r="K180" s="1067"/>
      <c r="L180" s="1064"/>
      <c r="M180" s="1069"/>
      <c r="N180" s="1067"/>
      <c r="O180" s="1067"/>
      <c r="P180" s="1067"/>
    </row>
    <row r="181" spans="1:27">
      <c r="A181" s="1787" t="s">
        <v>53</v>
      </c>
      <c r="B181" s="1787"/>
      <c r="C181" s="1787"/>
      <c r="D181" s="1787"/>
      <c r="E181" s="218"/>
      <c r="F181" s="1034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9"/>
      <c r="S181" s="219"/>
      <c r="T181" s="856"/>
      <c r="U181" s="1071" t="e">
        <f ca="1">IF(INDIRECT($AB$8&amp;"!"&amp;"A"&amp;ROW(),1)=T181,"ok",INDIRECT($AB$8&amp;"!"&amp;"A"&amp;ROW(),1))</f>
        <v>#VALUE!</v>
      </c>
      <c r="Y181" s="6"/>
      <c r="Z181" s="6"/>
      <c r="AA181" s="6"/>
    </row>
    <row r="182" spans="1:27" ht="47.25" customHeight="1">
      <c r="A182" s="1733" t="s">
        <v>26</v>
      </c>
      <c r="B182" s="1734"/>
      <c r="C182" s="839" t="s">
        <v>27</v>
      </c>
      <c r="D182" s="843" t="s">
        <v>39</v>
      </c>
      <c r="E182" s="1781" t="s">
        <v>32</v>
      </c>
      <c r="F182" s="1781"/>
      <c r="G182" s="1781"/>
      <c r="H182" s="1733" t="s">
        <v>28</v>
      </c>
      <c r="I182" s="1734"/>
      <c r="J182" s="1733" t="s">
        <v>30</v>
      </c>
      <c r="K182" s="1734"/>
      <c r="L182" s="74"/>
      <c r="M182" s="74"/>
      <c r="N182" s="74"/>
      <c r="O182" s="74"/>
      <c r="P182" s="74"/>
      <c r="Q182" s="74"/>
      <c r="R182" s="74"/>
      <c r="S182" s="74"/>
      <c r="U182" s="84" t="e">
        <f ca="1">IF(INDIRECT($Z$8&amp;"!"&amp;"A"&amp;ROW(),1)=T182,"ok",INDIRECT($Z$8&amp;"!"&amp;"A"&amp;ROW(),1))</f>
        <v>#REF!</v>
      </c>
      <c r="Y182" s="6"/>
      <c r="Z182" s="6"/>
      <c r="AA182" s="6"/>
    </row>
    <row r="183" spans="1:27">
      <c r="A183" s="1788"/>
      <c r="B183" s="1789"/>
      <c r="C183" s="1035"/>
      <c r="D183" s="1035"/>
      <c r="E183" s="1790"/>
      <c r="F183" s="1790"/>
      <c r="G183" s="1790"/>
      <c r="H183" s="1036"/>
      <c r="I183" s="1037"/>
      <c r="J183" s="1036"/>
      <c r="K183" s="1037"/>
      <c r="L183" s="74"/>
      <c r="M183" s="74"/>
      <c r="N183" s="74"/>
      <c r="O183" s="74"/>
      <c r="P183" s="68"/>
      <c r="Q183" s="92"/>
      <c r="R183" s="92"/>
      <c r="S183" s="92"/>
      <c r="U183" s="84"/>
      <c r="Y183" s="6"/>
      <c r="Z183" s="6"/>
      <c r="AA183" s="6"/>
    </row>
    <row r="184" spans="1:27">
      <c r="A184" s="1788"/>
      <c r="B184" s="1789"/>
      <c r="C184" s="1035"/>
      <c r="D184" s="1035"/>
      <c r="E184" s="1790"/>
      <c r="F184" s="1790"/>
      <c r="G184" s="1790"/>
      <c r="H184" s="1036"/>
      <c r="I184" s="1037"/>
      <c r="J184" s="1036"/>
      <c r="K184" s="1037"/>
      <c r="L184" s="74"/>
      <c r="M184" s="74"/>
      <c r="N184" s="74"/>
      <c r="O184" s="74"/>
      <c r="P184" s="68"/>
      <c r="Q184" s="92"/>
      <c r="R184" s="92"/>
      <c r="S184" s="92"/>
      <c r="U184" s="84"/>
      <c r="Y184" s="6"/>
      <c r="Z184" s="6"/>
      <c r="AA184" s="6"/>
    </row>
    <row r="185" spans="1:27" s="26" customFormat="1">
      <c r="A185" s="1803"/>
      <c r="B185" s="1803"/>
      <c r="C185" s="1803"/>
      <c r="D185" s="1803"/>
      <c r="E185" s="239"/>
      <c r="F185" s="1038"/>
      <c r="G185" s="1804"/>
      <c r="H185" s="1805"/>
      <c r="I185" s="1805"/>
      <c r="J185" s="240"/>
      <c r="K185" s="241"/>
      <c r="L185" s="241"/>
      <c r="M185" s="1776"/>
      <c r="N185" s="1776"/>
      <c r="O185" s="1776"/>
      <c r="P185" s="68"/>
      <c r="Q185" s="68"/>
      <c r="R185" s="68"/>
      <c r="S185" s="68"/>
      <c r="U185" s="205"/>
      <c r="V185" s="31"/>
      <c r="W185" s="31"/>
      <c r="X185" s="31"/>
      <c r="Y185" s="31"/>
      <c r="Z185" s="31"/>
      <c r="AA185" s="31"/>
    </row>
    <row r="186" spans="1:27" ht="16.5">
      <c r="A186" s="1806"/>
      <c r="B186" s="1806"/>
      <c r="C186" s="1806"/>
      <c r="D186" s="1806"/>
      <c r="E186" s="1806"/>
      <c r="F186" s="1806"/>
      <c r="G186" s="1806"/>
      <c r="H186" s="1806"/>
      <c r="I186" s="1806"/>
      <c r="J186" s="854"/>
      <c r="K186" s="222"/>
      <c r="L186" s="26"/>
      <c r="M186" s="26"/>
      <c r="N186" s="26"/>
      <c r="O186" s="26"/>
      <c r="P186" s="1039"/>
      <c r="Q186" s="221"/>
      <c r="R186" s="221"/>
      <c r="S186" s="854"/>
    </row>
    <row r="187" spans="1:27" ht="16.5">
      <c r="A187" s="854"/>
      <c r="B187" s="855" t="s">
        <v>54</v>
      </c>
      <c r="D187" s="222"/>
      <c r="E187" s="223"/>
      <c r="F187" s="1040"/>
      <c r="G187" s="1807" t="s">
        <v>300</v>
      </c>
      <c r="H187" s="1807"/>
      <c r="I187" s="1807"/>
      <c r="J187" s="1807"/>
      <c r="K187" s="222"/>
      <c r="L187" s="26"/>
      <c r="M187" s="26"/>
      <c r="N187" s="26"/>
      <c r="O187" s="26"/>
      <c r="P187" s="91"/>
      <c r="Q187" s="51"/>
      <c r="R187" s="854"/>
      <c r="S187" s="854"/>
    </row>
    <row r="188" spans="1:27">
      <c r="A188" s="854"/>
      <c r="B188" s="220"/>
      <c r="C188" s="222"/>
      <c r="D188" s="222"/>
      <c r="E188" s="223"/>
      <c r="F188" s="1040"/>
      <c r="G188" s="1786" t="s">
        <v>137</v>
      </c>
      <c r="H188" s="1786"/>
      <c r="I188" s="1786"/>
      <c r="J188" s="1786"/>
      <c r="K188" s="222"/>
      <c r="L188" s="222"/>
      <c r="M188" s="1765"/>
      <c r="N188" s="1765"/>
      <c r="O188" s="1765"/>
      <c r="P188" s="1765"/>
      <c r="Q188" s="51"/>
      <c r="R188" s="854"/>
      <c r="S188" s="854"/>
    </row>
    <row r="189" spans="1:27">
      <c r="A189" s="1800"/>
      <c r="B189" s="1800"/>
      <c r="C189" s="1800"/>
      <c r="D189" s="1800"/>
      <c r="E189" s="224"/>
      <c r="F189" s="1041"/>
      <c r="G189" s="1800"/>
      <c r="H189" s="1800"/>
      <c r="I189" s="1800"/>
      <c r="J189" s="1800"/>
      <c r="K189" s="222"/>
      <c r="L189" s="222"/>
      <c r="M189" s="222"/>
      <c r="N189" s="222"/>
      <c r="O189" s="222"/>
      <c r="P189" s="222"/>
      <c r="Q189" s="854"/>
      <c r="R189" s="854"/>
      <c r="S189" s="854"/>
    </row>
    <row r="190" spans="1:27">
      <c r="A190" s="1801"/>
      <c r="B190" s="1801"/>
      <c r="C190" s="1801"/>
      <c r="D190" s="1801"/>
      <c r="E190" s="224"/>
      <c r="F190" s="1041"/>
      <c r="G190" s="1800"/>
      <c r="H190" s="1800"/>
      <c r="I190" s="1800"/>
      <c r="J190" s="1800"/>
      <c r="K190" s="222"/>
      <c r="L190" s="222"/>
      <c r="M190" s="222"/>
      <c r="N190" s="222"/>
      <c r="O190" s="222"/>
      <c r="P190" s="222"/>
      <c r="Q190" s="854"/>
      <c r="R190" s="854"/>
      <c r="S190" s="854"/>
      <c r="U190" s="1133"/>
      <c r="V190" s="6"/>
      <c r="W190" s="6"/>
      <c r="X190" s="6"/>
      <c r="Y190" s="6"/>
      <c r="Z190" s="6"/>
      <c r="AA190" s="6"/>
    </row>
    <row r="191" spans="1:27">
      <c r="A191" s="854"/>
      <c r="B191" s="220"/>
      <c r="C191" s="222"/>
      <c r="D191" s="222"/>
      <c r="E191" s="223"/>
      <c r="F191" s="1040"/>
      <c r="G191" s="222"/>
      <c r="H191" s="222"/>
      <c r="I191" s="222"/>
      <c r="J191" s="854"/>
      <c r="K191" s="222"/>
      <c r="L191" s="222"/>
      <c r="M191" s="222"/>
      <c r="N191" s="222"/>
      <c r="O191" s="222"/>
      <c r="P191" s="222"/>
      <c r="Q191" s="854"/>
      <c r="R191" s="854"/>
      <c r="S191" s="854"/>
      <c r="U191" s="1133"/>
      <c r="V191" s="6"/>
      <c r="W191" s="6"/>
      <c r="X191" s="6"/>
      <c r="Y191" s="6"/>
      <c r="Z191" s="6"/>
      <c r="AA191" s="6"/>
    </row>
    <row r="192" spans="1:27" ht="16.5">
      <c r="A192" s="854"/>
      <c r="B192" s="220"/>
      <c r="C192" s="220"/>
      <c r="D192" s="855"/>
      <c r="E192" s="855"/>
      <c r="F192" s="1042"/>
      <c r="G192" s="855"/>
      <c r="H192" s="855"/>
      <c r="I192" s="855"/>
      <c r="J192" s="855"/>
      <c r="K192" s="1043"/>
      <c r="L192" s="1802"/>
      <c r="M192" s="1802"/>
      <c r="N192" s="1802"/>
      <c r="O192" s="1802"/>
      <c r="P192" s="1039"/>
      <c r="Q192" s="221"/>
      <c r="R192" s="221"/>
      <c r="S192" s="854"/>
      <c r="U192" s="1133"/>
      <c r="V192" s="6"/>
      <c r="W192" s="6"/>
      <c r="X192" s="6"/>
      <c r="Y192" s="6"/>
      <c r="Z192" s="6"/>
      <c r="AA192" s="6"/>
    </row>
    <row r="193" spans="1:27">
      <c r="A193" s="854"/>
      <c r="B193" s="220"/>
      <c r="C193" s="854"/>
      <c r="D193" s="855"/>
      <c r="E193" s="855"/>
      <c r="F193" s="1042"/>
      <c r="G193" s="1786" t="s">
        <v>295</v>
      </c>
      <c r="H193" s="1786"/>
      <c r="I193" s="1786"/>
      <c r="J193" s="1786"/>
      <c r="K193" s="1043"/>
      <c r="L193" s="1043"/>
      <c r="M193" s="222"/>
      <c r="N193" s="222"/>
      <c r="O193" s="222"/>
      <c r="P193" s="222"/>
      <c r="Q193" s="854"/>
      <c r="R193" s="854"/>
      <c r="S193" s="854"/>
      <c r="U193" s="1133"/>
      <c r="V193" s="6"/>
      <c r="W193" s="6"/>
      <c r="X193" s="6"/>
      <c r="Y193" s="6"/>
      <c r="Z193" s="6"/>
      <c r="AA193" s="6"/>
    </row>
    <row r="194" spans="1:27">
      <c r="A194" s="854"/>
      <c r="B194" s="220"/>
      <c r="C194" s="854"/>
      <c r="D194" s="855"/>
      <c r="E194" s="855"/>
      <c r="F194" s="1042"/>
      <c r="G194" s="855"/>
      <c r="H194" s="855"/>
      <c r="I194" s="855"/>
      <c r="J194" s="855"/>
      <c r="K194" s="1043"/>
      <c r="L194" s="1043"/>
      <c r="M194" s="222"/>
      <c r="N194" s="222"/>
      <c r="O194" s="222"/>
      <c r="P194" s="222"/>
      <c r="Q194" s="854"/>
      <c r="R194" s="854"/>
      <c r="S194" s="854"/>
      <c r="U194" s="1133"/>
      <c r="V194" s="6"/>
      <c r="W194" s="6"/>
      <c r="X194" s="6"/>
      <c r="Y194" s="6"/>
      <c r="Z194" s="6"/>
      <c r="AA194" s="6"/>
    </row>
    <row r="195" spans="1:27">
      <c r="I195" s="6"/>
      <c r="K195" s="1043"/>
      <c r="L195" s="1043"/>
      <c r="M195" s="26"/>
      <c r="N195" s="1044"/>
      <c r="O195" s="26"/>
      <c r="P195" s="26"/>
      <c r="U195" s="1133"/>
      <c r="V195" s="6"/>
      <c r="W195" s="6"/>
      <c r="X195" s="6"/>
      <c r="Y195" s="6"/>
      <c r="Z195" s="6"/>
      <c r="AA195" s="6"/>
    </row>
    <row r="196" spans="1:27">
      <c r="I196" s="6"/>
      <c r="K196" s="1043"/>
      <c r="L196" s="1043"/>
      <c r="M196" s="26"/>
      <c r="N196" s="1044"/>
      <c r="O196" s="26"/>
      <c r="P196" s="26"/>
      <c r="U196" s="1133"/>
      <c r="V196" s="6"/>
      <c r="W196" s="6"/>
      <c r="X196" s="6"/>
      <c r="Y196" s="6"/>
      <c r="Z196" s="6"/>
      <c r="AA196" s="6"/>
    </row>
    <row r="197" spans="1:27">
      <c r="K197" s="26"/>
      <c r="L197" s="26"/>
      <c r="M197" s="26"/>
      <c r="N197" s="1044"/>
      <c r="O197" s="26"/>
      <c r="P197" s="26"/>
    </row>
    <row r="198" spans="1:27">
      <c r="K198" s="26"/>
      <c r="L198" s="26"/>
      <c r="M198" s="26"/>
      <c r="N198" s="1044"/>
      <c r="O198" s="26"/>
      <c r="P198" s="26"/>
    </row>
    <row r="199" spans="1:27">
      <c r="K199" s="26"/>
      <c r="L199" s="26"/>
      <c r="M199" s="26"/>
      <c r="N199" s="1044"/>
      <c r="O199" s="26"/>
      <c r="P199" s="26"/>
    </row>
    <row r="200" spans="1:27">
      <c r="K200" s="26"/>
      <c r="L200" s="26"/>
      <c r="M200" s="26"/>
      <c r="N200" s="1044"/>
      <c r="O200" s="26"/>
      <c r="P200" s="26"/>
    </row>
    <row r="201" spans="1:27">
      <c r="B201" s="6"/>
      <c r="F201" s="6"/>
      <c r="I201" s="6"/>
      <c r="K201" s="26"/>
      <c r="L201" s="26"/>
      <c r="M201" s="26"/>
      <c r="N201" s="1044"/>
      <c r="O201" s="26"/>
      <c r="P201" s="26"/>
      <c r="U201" s="6"/>
      <c r="V201" s="6"/>
      <c r="W201" s="6"/>
      <c r="X201" s="6"/>
      <c r="Y201" s="6"/>
      <c r="Z201" s="6"/>
      <c r="AA201" s="6"/>
    </row>
    <row r="202" spans="1:27">
      <c r="B202" s="6"/>
      <c r="F202" s="6"/>
      <c r="I202" s="6"/>
      <c r="K202" s="26"/>
      <c r="L202" s="26"/>
      <c r="M202" s="26"/>
      <c r="N202" s="1044"/>
      <c r="O202" s="26"/>
      <c r="P202" s="26"/>
      <c r="U202" s="6"/>
      <c r="V202" s="6"/>
      <c r="W202" s="6"/>
      <c r="X202" s="6"/>
      <c r="Y202" s="6"/>
      <c r="Z202" s="6"/>
      <c r="AA202" s="6"/>
    </row>
    <row r="203" spans="1:27">
      <c r="B203" s="6"/>
      <c r="F203" s="6"/>
      <c r="I203" s="6"/>
      <c r="K203" s="26"/>
      <c r="L203" s="26"/>
      <c r="M203" s="26"/>
      <c r="N203" s="1044"/>
      <c r="O203" s="26"/>
      <c r="P203" s="26"/>
      <c r="U203" s="6"/>
      <c r="V203" s="6"/>
      <c r="W203" s="6"/>
      <c r="X203" s="6"/>
      <c r="Y203" s="6"/>
      <c r="Z203" s="6"/>
      <c r="AA203" s="6"/>
    </row>
    <row r="204" spans="1:27">
      <c r="B204" s="6"/>
      <c r="F204" s="6"/>
      <c r="I204" s="6"/>
      <c r="K204" s="26"/>
      <c r="L204" s="26"/>
      <c r="M204" s="26"/>
      <c r="N204" s="1044"/>
      <c r="O204" s="26"/>
      <c r="P204" s="26"/>
      <c r="U204" s="6"/>
      <c r="V204" s="6"/>
      <c r="W204" s="6"/>
      <c r="X204" s="6"/>
      <c r="Y204" s="6"/>
      <c r="Z204" s="6"/>
      <c r="AA204" s="6"/>
    </row>
    <row r="205" spans="1:27">
      <c r="B205" s="6"/>
      <c r="F205" s="6"/>
      <c r="I205" s="6"/>
      <c r="K205" s="26"/>
      <c r="L205" s="26"/>
      <c r="M205" s="26"/>
      <c r="N205" s="1044"/>
      <c r="O205" s="26"/>
      <c r="P205" s="26"/>
      <c r="U205" s="6"/>
      <c r="V205" s="6"/>
      <c r="W205" s="6"/>
      <c r="X205" s="6"/>
      <c r="Y205" s="6"/>
      <c r="Z205" s="6"/>
      <c r="AA205" s="6"/>
    </row>
    <row r="206" spans="1:27">
      <c r="B206" s="6"/>
      <c r="F206" s="6"/>
      <c r="I206" s="6"/>
      <c r="K206" s="26"/>
      <c r="L206" s="26"/>
      <c r="M206" s="26"/>
      <c r="N206" s="1044"/>
      <c r="O206" s="26"/>
      <c r="P206" s="26"/>
      <c r="U206" s="6"/>
      <c r="V206" s="6"/>
      <c r="W206" s="6"/>
      <c r="X206" s="6"/>
      <c r="Y206" s="6"/>
      <c r="Z206" s="6"/>
      <c r="AA206" s="6"/>
    </row>
    <row r="207" spans="1:27">
      <c r="B207" s="6"/>
      <c r="F207" s="6"/>
      <c r="I207" s="6"/>
      <c r="K207" s="26"/>
      <c r="L207" s="26"/>
      <c r="M207" s="26"/>
      <c r="N207" s="1044"/>
      <c r="O207" s="26"/>
      <c r="P207" s="26"/>
      <c r="U207" s="6"/>
      <c r="V207" s="6"/>
      <c r="W207" s="6"/>
      <c r="X207" s="6"/>
      <c r="Y207" s="6"/>
      <c r="Z207" s="6"/>
      <c r="AA207" s="6"/>
    </row>
    <row r="208" spans="1:27">
      <c r="B208" s="6"/>
      <c r="F208" s="6"/>
      <c r="I208" s="6"/>
      <c r="K208" s="26"/>
      <c r="L208" s="26"/>
      <c r="M208" s="26"/>
      <c r="N208" s="1044"/>
      <c r="O208" s="26"/>
      <c r="P208" s="26"/>
      <c r="U208" s="6"/>
      <c r="V208" s="6"/>
      <c r="W208" s="6"/>
      <c r="X208" s="6"/>
      <c r="Y208" s="6"/>
      <c r="Z208" s="6"/>
      <c r="AA208" s="6"/>
    </row>
    <row r="209" spans="2:27">
      <c r="B209" s="6"/>
      <c r="F209" s="6"/>
      <c r="I209" s="6"/>
      <c r="K209" s="26"/>
      <c r="L209" s="26"/>
      <c r="M209" s="26"/>
      <c r="N209" s="1044"/>
      <c r="O209" s="26"/>
      <c r="P209" s="26"/>
      <c r="U209" s="6"/>
      <c r="V209" s="6"/>
      <c r="W209" s="6"/>
      <c r="X209" s="6"/>
      <c r="Y209" s="6"/>
      <c r="Z209" s="6"/>
      <c r="AA209" s="6"/>
    </row>
    <row r="210" spans="2:27">
      <c r="B210" s="6"/>
      <c r="F210" s="6"/>
      <c r="I210" s="6"/>
      <c r="K210" s="26"/>
      <c r="L210" s="26"/>
      <c r="M210" s="26"/>
      <c r="N210" s="1044"/>
      <c r="O210" s="26"/>
      <c r="P210" s="26"/>
      <c r="U210" s="6"/>
      <c r="V210" s="6"/>
      <c r="W210" s="6"/>
      <c r="X210" s="6"/>
      <c r="Y210" s="6"/>
      <c r="Z210" s="6"/>
      <c r="AA210" s="6"/>
    </row>
    <row r="211" spans="2:27">
      <c r="B211" s="6"/>
      <c r="F211" s="6"/>
      <c r="I211" s="6"/>
      <c r="K211" s="26"/>
      <c r="L211" s="26"/>
      <c r="M211" s="26"/>
      <c r="N211" s="1044"/>
      <c r="O211" s="26"/>
      <c r="P211" s="26"/>
      <c r="U211" s="6"/>
      <c r="V211" s="6"/>
      <c r="W211" s="6"/>
      <c r="X211" s="6"/>
      <c r="Y211" s="6"/>
      <c r="Z211" s="6"/>
      <c r="AA211" s="6"/>
    </row>
    <row r="212" spans="2:27">
      <c r="B212" s="6"/>
      <c r="F212" s="6"/>
      <c r="I212" s="6"/>
      <c r="K212" s="26"/>
      <c r="L212" s="26"/>
      <c r="M212" s="26"/>
      <c r="N212" s="1044"/>
      <c r="O212" s="26"/>
      <c r="P212" s="26"/>
      <c r="U212" s="6"/>
      <c r="V212" s="6"/>
      <c r="W212" s="6"/>
      <c r="X212" s="6"/>
      <c r="Y212" s="6"/>
      <c r="Z212" s="6"/>
      <c r="AA212" s="6"/>
    </row>
    <row r="213" spans="2:27">
      <c r="B213" s="6"/>
      <c r="F213" s="6"/>
      <c r="I213" s="6"/>
      <c r="K213" s="26"/>
      <c r="L213" s="26"/>
      <c r="M213" s="26"/>
      <c r="N213" s="1044"/>
      <c r="O213" s="26"/>
      <c r="P213" s="26"/>
      <c r="U213" s="6"/>
      <c r="V213" s="6"/>
      <c r="W213" s="6"/>
      <c r="X213" s="6"/>
      <c r="Y213" s="6"/>
      <c r="Z213" s="6"/>
      <c r="AA213" s="6"/>
    </row>
    <row r="214" spans="2:27">
      <c r="B214" s="6"/>
      <c r="F214" s="6"/>
      <c r="I214" s="6"/>
      <c r="K214" s="26"/>
      <c r="L214" s="26"/>
      <c r="M214" s="26"/>
      <c r="N214" s="1044"/>
      <c r="O214" s="26"/>
      <c r="P214" s="26"/>
      <c r="U214" s="6"/>
      <c r="V214" s="6"/>
      <c r="W214" s="6"/>
      <c r="X214" s="6"/>
      <c r="Y214" s="6"/>
      <c r="Z214" s="6"/>
      <c r="AA214" s="6"/>
    </row>
    <row r="215" spans="2:27">
      <c r="B215" s="6"/>
      <c r="F215" s="6"/>
      <c r="I215" s="6"/>
      <c r="K215" s="26"/>
      <c r="L215" s="26"/>
      <c r="M215" s="26"/>
      <c r="N215" s="1044"/>
      <c r="O215" s="26"/>
      <c r="P215" s="26"/>
      <c r="U215" s="6"/>
      <c r="V215" s="6"/>
      <c r="W215" s="6"/>
      <c r="X215" s="6"/>
      <c r="Y215" s="6"/>
      <c r="Z215" s="6"/>
      <c r="AA215" s="6"/>
    </row>
    <row r="216" spans="2:27">
      <c r="B216" s="6"/>
      <c r="F216" s="6"/>
      <c r="I216" s="6"/>
      <c r="K216" s="26"/>
      <c r="L216" s="26"/>
      <c r="M216" s="26"/>
      <c r="N216" s="1044"/>
      <c r="O216" s="26"/>
      <c r="P216" s="26"/>
      <c r="U216" s="6"/>
      <c r="V216" s="6"/>
      <c r="W216" s="6"/>
      <c r="X216" s="6"/>
      <c r="Y216" s="6"/>
      <c r="Z216" s="6"/>
      <c r="AA216" s="6"/>
    </row>
    <row r="217" spans="2:27">
      <c r="B217" s="6"/>
      <c r="F217" s="6"/>
      <c r="I217" s="6"/>
      <c r="K217" s="26"/>
      <c r="L217" s="26"/>
      <c r="M217" s="26"/>
      <c r="N217" s="1044"/>
      <c r="O217" s="26"/>
      <c r="P217" s="26"/>
      <c r="U217" s="6"/>
      <c r="V217" s="6"/>
      <c r="W217" s="6"/>
      <c r="X217" s="6"/>
      <c r="Y217" s="6"/>
      <c r="Z217" s="6"/>
      <c r="AA217" s="6"/>
    </row>
    <row r="218" spans="2:27">
      <c r="B218" s="6"/>
      <c r="F218" s="6"/>
      <c r="I218" s="6"/>
      <c r="K218" s="26"/>
      <c r="L218" s="26"/>
      <c r="M218" s="26"/>
      <c r="N218" s="1044"/>
      <c r="O218" s="26"/>
      <c r="P218" s="26"/>
      <c r="U218" s="6"/>
      <c r="V218" s="6"/>
      <c r="W218" s="6"/>
      <c r="X218" s="6"/>
      <c r="Y218" s="6"/>
      <c r="Z218" s="6"/>
      <c r="AA218" s="6"/>
    </row>
    <row r="219" spans="2:27">
      <c r="B219" s="6"/>
      <c r="F219" s="6"/>
      <c r="I219" s="6"/>
      <c r="K219" s="26"/>
      <c r="L219" s="26"/>
      <c r="M219" s="26"/>
      <c r="N219" s="1044"/>
      <c r="O219" s="26"/>
      <c r="P219" s="26"/>
      <c r="U219" s="6"/>
      <c r="V219" s="6"/>
      <c r="W219" s="6"/>
      <c r="X219" s="6"/>
      <c r="Y219" s="6"/>
      <c r="Z219" s="6"/>
      <c r="AA219" s="6"/>
    </row>
    <row r="220" spans="2:27">
      <c r="B220" s="6"/>
      <c r="F220" s="6"/>
      <c r="I220" s="6"/>
      <c r="K220" s="26"/>
      <c r="L220" s="26"/>
      <c r="M220" s="26"/>
      <c r="N220" s="1044"/>
      <c r="O220" s="26"/>
      <c r="P220" s="26"/>
      <c r="U220" s="6"/>
      <c r="V220" s="6"/>
      <c r="W220" s="6"/>
      <c r="X220" s="6"/>
      <c r="Y220" s="6"/>
      <c r="Z220" s="6"/>
      <c r="AA220" s="6"/>
    </row>
    <row r="221" spans="2:27">
      <c r="B221" s="6"/>
      <c r="F221" s="6"/>
      <c r="I221" s="6"/>
      <c r="K221" s="26"/>
      <c r="L221" s="26"/>
      <c r="M221" s="26"/>
      <c r="N221" s="1044"/>
      <c r="O221" s="26"/>
      <c r="P221" s="26"/>
      <c r="U221" s="6"/>
      <c r="V221" s="6"/>
      <c r="W221" s="6"/>
      <c r="X221" s="6"/>
      <c r="Y221" s="6"/>
      <c r="Z221" s="6"/>
      <c r="AA221" s="6"/>
    </row>
    <row r="222" spans="2:27">
      <c r="B222" s="6"/>
      <c r="F222" s="6"/>
      <c r="I222" s="6"/>
      <c r="K222" s="26"/>
      <c r="L222" s="26"/>
      <c r="M222" s="26"/>
      <c r="N222" s="1044"/>
      <c r="O222" s="26"/>
      <c r="P222" s="26"/>
      <c r="U222" s="6"/>
      <c r="V222" s="6"/>
      <c r="W222" s="6"/>
      <c r="X222" s="6"/>
      <c r="Y222" s="6"/>
      <c r="Z222" s="6"/>
      <c r="AA222" s="6"/>
    </row>
    <row r="223" spans="2:27">
      <c r="B223" s="6"/>
      <c r="F223" s="6"/>
      <c r="I223" s="6"/>
      <c r="K223" s="26"/>
      <c r="L223" s="26"/>
      <c r="M223" s="26"/>
      <c r="N223" s="1044"/>
      <c r="O223" s="26"/>
      <c r="P223" s="26"/>
      <c r="U223" s="6"/>
      <c r="V223" s="6"/>
      <c r="W223" s="6"/>
      <c r="X223" s="6"/>
      <c r="Y223" s="6"/>
      <c r="Z223" s="6"/>
      <c r="AA223" s="6"/>
    </row>
    <row r="224" spans="2:27">
      <c r="B224" s="6"/>
      <c r="F224" s="6"/>
      <c r="I224" s="6"/>
      <c r="K224" s="26"/>
      <c r="L224" s="26"/>
      <c r="M224" s="26"/>
      <c r="N224" s="1044"/>
      <c r="O224" s="26"/>
      <c r="P224" s="26"/>
      <c r="U224" s="6"/>
      <c r="V224" s="6"/>
      <c r="W224" s="6"/>
      <c r="X224" s="6"/>
      <c r="Y224" s="6"/>
      <c r="Z224" s="6"/>
      <c r="AA224" s="6"/>
    </row>
    <row r="225" spans="2:27">
      <c r="B225" s="6"/>
      <c r="F225" s="6"/>
      <c r="I225" s="6"/>
      <c r="K225" s="26"/>
      <c r="L225" s="26"/>
      <c r="M225" s="26"/>
      <c r="N225" s="1044"/>
      <c r="O225" s="26"/>
      <c r="P225" s="26"/>
      <c r="U225" s="6"/>
      <c r="V225" s="6"/>
      <c r="W225" s="6"/>
      <c r="X225" s="6"/>
      <c r="Y225" s="6"/>
      <c r="Z225" s="6"/>
      <c r="AA225" s="6"/>
    </row>
    <row r="226" spans="2:27">
      <c r="B226" s="6"/>
      <c r="F226" s="6"/>
      <c r="I226" s="6"/>
      <c r="K226" s="26"/>
      <c r="L226" s="26"/>
      <c r="M226" s="26"/>
      <c r="N226" s="1044"/>
      <c r="O226" s="26"/>
      <c r="P226" s="26"/>
      <c r="U226" s="6"/>
      <c r="V226" s="6"/>
      <c r="W226" s="6"/>
      <c r="X226" s="6"/>
      <c r="Y226" s="6"/>
      <c r="Z226" s="6"/>
      <c r="AA226" s="6"/>
    </row>
    <row r="227" spans="2:27">
      <c r="B227" s="6"/>
      <c r="F227" s="6"/>
      <c r="I227" s="6"/>
      <c r="K227" s="26"/>
      <c r="L227" s="26"/>
      <c r="M227" s="26"/>
      <c r="N227" s="1044"/>
      <c r="O227" s="26"/>
      <c r="P227" s="26"/>
      <c r="U227" s="6"/>
      <c r="V227" s="6"/>
      <c r="W227" s="6"/>
      <c r="X227" s="6"/>
      <c r="Y227" s="6"/>
      <c r="Z227" s="6"/>
      <c r="AA227" s="6"/>
    </row>
    <row r="228" spans="2:27">
      <c r="B228" s="6"/>
      <c r="F228" s="6"/>
      <c r="I228" s="6"/>
      <c r="K228" s="26"/>
      <c r="L228" s="26"/>
      <c r="M228" s="26"/>
      <c r="N228" s="1044"/>
      <c r="O228" s="26"/>
      <c r="P228" s="26"/>
      <c r="U228" s="6"/>
      <c r="V228" s="6"/>
      <c r="W228" s="6"/>
      <c r="X228" s="6"/>
      <c r="Y228" s="6"/>
      <c r="Z228" s="6"/>
      <c r="AA228" s="6"/>
    </row>
    <row r="229" spans="2:27">
      <c r="B229" s="6"/>
      <c r="F229" s="6"/>
      <c r="I229" s="6"/>
      <c r="K229" s="26"/>
      <c r="L229" s="26"/>
      <c r="M229" s="26"/>
      <c r="N229" s="1044"/>
      <c r="O229" s="26"/>
      <c r="P229" s="26"/>
      <c r="U229" s="6"/>
      <c r="V229" s="6"/>
      <c r="W229" s="6"/>
      <c r="X229" s="6"/>
      <c r="Y229" s="6"/>
      <c r="Z229" s="6"/>
      <c r="AA229" s="6"/>
    </row>
    <row r="230" spans="2:27">
      <c r="B230" s="6"/>
      <c r="F230" s="6"/>
      <c r="I230" s="6"/>
      <c r="K230" s="26"/>
      <c r="L230" s="26"/>
      <c r="M230" s="26"/>
      <c r="N230" s="1044"/>
      <c r="O230" s="26"/>
      <c r="P230" s="26"/>
      <c r="U230" s="6"/>
      <c r="V230" s="6"/>
      <c r="W230" s="6"/>
      <c r="X230" s="6"/>
      <c r="Y230" s="6"/>
      <c r="Z230" s="6"/>
      <c r="AA230" s="6"/>
    </row>
    <row r="231" spans="2:27">
      <c r="B231" s="6"/>
      <c r="F231" s="6"/>
      <c r="I231" s="6"/>
      <c r="K231" s="26"/>
      <c r="L231" s="26"/>
      <c r="M231" s="26"/>
      <c r="N231" s="1044"/>
      <c r="O231" s="26"/>
      <c r="P231" s="26"/>
      <c r="U231" s="6"/>
      <c r="V231" s="6"/>
      <c r="W231" s="6"/>
      <c r="X231" s="6"/>
      <c r="Y231" s="6"/>
      <c r="Z231" s="6"/>
      <c r="AA231" s="6"/>
    </row>
    <row r="232" spans="2:27">
      <c r="B232" s="6"/>
      <c r="F232" s="6"/>
      <c r="I232" s="6"/>
      <c r="K232" s="26"/>
      <c r="L232" s="26"/>
      <c r="M232" s="26"/>
      <c r="N232" s="1044"/>
      <c r="O232" s="26"/>
      <c r="P232" s="26"/>
      <c r="U232" s="6"/>
      <c r="V232" s="6"/>
      <c r="W232" s="6"/>
      <c r="X232" s="6"/>
      <c r="Y232" s="6"/>
      <c r="Z232" s="6"/>
      <c r="AA232" s="6"/>
    </row>
    <row r="233" spans="2:27">
      <c r="B233" s="6"/>
      <c r="F233" s="6"/>
      <c r="I233" s="6"/>
      <c r="K233" s="26"/>
      <c r="L233" s="26"/>
      <c r="M233" s="26"/>
      <c r="N233" s="1044"/>
      <c r="O233" s="26"/>
      <c r="P233" s="26"/>
      <c r="U233" s="6"/>
      <c r="V233" s="6"/>
      <c r="W233" s="6"/>
      <c r="X233" s="6"/>
      <c r="Y233" s="6"/>
      <c r="Z233" s="6"/>
      <c r="AA233" s="6"/>
    </row>
    <row r="234" spans="2:27">
      <c r="B234" s="6"/>
      <c r="F234" s="6"/>
      <c r="I234" s="6"/>
      <c r="K234" s="26"/>
      <c r="L234" s="26"/>
      <c r="M234" s="26"/>
      <c r="N234" s="1044"/>
      <c r="O234" s="26"/>
      <c r="P234" s="26"/>
      <c r="U234" s="6"/>
      <c r="V234" s="6"/>
      <c r="W234" s="6"/>
      <c r="X234" s="6"/>
      <c r="Y234" s="6"/>
      <c r="Z234" s="6"/>
      <c r="AA234" s="6"/>
    </row>
    <row r="235" spans="2:27">
      <c r="B235" s="6"/>
      <c r="F235" s="6"/>
      <c r="I235" s="6"/>
      <c r="K235" s="26"/>
      <c r="L235" s="26"/>
      <c r="M235" s="26"/>
      <c r="N235" s="1044"/>
      <c r="O235" s="26"/>
      <c r="P235" s="26"/>
      <c r="U235" s="6"/>
      <c r="V235" s="6"/>
      <c r="W235" s="6"/>
      <c r="X235" s="6"/>
      <c r="Y235" s="6"/>
      <c r="Z235" s="6"/>
      <c r="AA235" s="6"/>
    </row>
    <row r="236" spans="2:27">
      <c r="B236" s="6"/>
      <c r="F236" s="6"/>
      <c r="I236" s="6"/>
      <c r="K236" s="26"/>
      <c r="L236" s="26"/>
      <c r="M236" s="26"/>
      <c r="N236" s="1044"/>
      <c r="O236" s="26"/>
      <c r="P236" s="26"/>
      <c r="U236" s="6"/>
      <c r="V236" s="6"/>
      <c r="W236" s="6"/>
      <c r="X236" s="6"/>
      <c r="Y236" s="6"/>
      <c r="Z236" s="6"/>
      <c r="AA236" s="6"/>
    </row>
    <row r="237" spans="2:27">
      <c r="B237" s="6"/>
      <c r="F237" s="6"/>
      <c r="I237" s="6"/>
      <c r="K237" s="26"/>
      <c r="L237" s="26"/>
      <c r="M237" s="26"/>
      <c r="N237" s="1044"/>
      <c r="O237" s="26"/>
      <c r="P237" s="26"/>
      <c r="U237" s="6"/>
      <c r="V237" s="6"/>
      <c r="W237" s="6"/>
      <c r="X237" s="6"/>
      <c r="Y237" s="6"/>
      <c r="Z237" s="6"/>
      <c r="AA237" s="6"/>
    </row>
    <row r="238" spans="2:27">
      <c r="B238" s="6"/>
      <c r="F238" s="6"/>
      <c r="I238" s="6"/>
      <c r="K238" s="26"/>
      <c r="L238" s="26"/>
      <c r="M238" s="26"/>
      <c r="N238" s="1044"/>
      <c r="O238" s="26"/>
      <c r="P238" s="26"/>
      <c r="U238" s="6"/>
      <c r="V238" s="6"/>
      <c r="W238" s="6"/>
      <c r="X238" s="6"/>
      <c r="Y238" s="6"/>
      <c r="Z238" s="6"/>
      <c r="AA238" s="6"/>
    </row>
    <row r="239" spans="2:27">
      <c r="B239" s="6"/>
      <c r="F239" s="6"/>
      <c r="I239" s="6"/>
      <c r="K239" s="26"/>
      <c r="L239" s="26"/>
      <c r="M239" s="26"/>
      <c r="N239" s="1044"/>
      <c r="O239" s="26"/>
      <c r="P239" s="26"/>
      <c r="U239" s="6"/>
      <c r="V239" s="6"/>
      <c r="W239" s="6"/>
      <c r="X239" s="6"/>
      <c r="Y239" s="6"/>
      <c r="Z239" s="6"/>
      <c r="AA239" s="6"/>
    </row>
    <row r="240" spans="2:27">
      <c r="B240" s="6"/>
      <c r="F240" s="6"/>
      <c r="I240" s="6"/>
      <c r="K240" s="26"/>
      <c r="L240" s="26"/>
      <c r="M240" s="26"/>
      <c r="N240" s="1044"/>
      <c r="O240" s="26"/>
      <c r="P240" s="26"/>
      <c r="U240" s="6"/>
      <c r="V240" s="6"/>
      <c r="W240" s="6"/>
      <c r="X240" s="6"/>
      <c r="Y240" s="6"/>
      <c r="Z240" s="6"/>
      <c r="AA240" s="6"/>
    </row>
    <row r="241" spans="2:27">
      <c r="B241" s="6"/>
      <c r="F241" s="6"/>
      <c r="I241" s="6"/>
      <c r="K241" s="26"/>
      <c r="L241" s="26"/>
      <c r="M241" s="26"/>
      <c r="N241" s="1044"/>
      <c r="O241" s="26"/>
      <c r="P241" s="26"/>
      <c r="U241" s="6"/>
      <c r="V241" s="6"/>
      <c r="W241" s="6"/>
      <c r="X241" s="6"/>
      <c r="Y241" s="6"/>
      <c r="Z241" s="6"/>
      <c r="AA241" s="6"/>
    </row>
    <row r="242" spans="2:27">
      <c r="B242" s="6"/>
      <c r="F242" s="6"/>
      <c r="I242" s="6"/>
      <c r="K242" s="26"/>
      <c r="L242" s="26"/>
      <c r="M242" s="26"/>
      <c r="N242" s="1044"/>
      <c r="O242" s="26"/>
      <c r="P242" s="26"/>
      <c r="U242" s="6"/>
      <c r="V242" s="6"/>
      <c r="W242" s="6"/>
      <c r="X242" s="6"/>
      <c r="Y242" s="6"/>
      <c r="Z242" s="6"/>
      <c r="AA242" s="6"/>
    </row>
    <row r="243" spans="2:27">
      <c r="B243" s="6"/>
      <c r="F243" s="6"/>
      <c r="I243" s="6"/>
      <c r="K243" s="26"/>
      <c r="L243" s="26"/>
      <c r="M243" s="26"/>
      <c r="N243" s="1044"/>
      <c r="O243" s="26"/>
      <c r="P243" s="26"/>
      <c r="U243" s="6"/>
      <c r="V243" s="6"/>
      <c r="W243" s="6"/>
      <c r="X243" s="6"/>
      <c r="Y243" s="6"/>
      <c r="Z243" s="6"/>
      <c r="AA243" s="6"/>
    </row>
    <row r="244" spans="2:27">
      <c r="B244" s="6"/>
      <c r="F244" s="6"/>
      <c r="I244" s="6"/>
      <c r="K244" s="26"/>
      <c r="L244" s="26"/>
      <c r="M244" s="26"/>
      <c r="N244" s="1044"/>
      <c r="O244" s="26"/>
      <c r="P244" s="26"/>
      <c r="U244" s="6"/>
      <c r="V244" s="6"/>
      <c r="W244" s="6"/>
      <c r="X244" s="6"/>
      <c r="Y244" s="6"/>
      <c r="Z244" s="6"/>
      <c r="AA244" s="6"/>
    </row>
    <row r="245" spans="2:27">
      <c r="B245" s="6"/>
      <c r="F245" s="6"/>
      <c r="I245" s="6"/>
      <c r="K245" s="26"/>
      <c r="L245" s="26"/>
      <c r="M245" s="26"/>
      <c r="N245" s="1044"/>
      <c r="O245" s="26"/>
      <c r="P245" s="26"/>
      <c r="U245" s="6"/>
      <c r="V245" s="6"/>
      <c r="W245" s="6"/>
      <c r="X245" s="6"/>
      <c r="Y245" s="6"/>
      <c r="Z245" s="6"/>
      <c r="AA245" s="6"/>
    </row>
    <row r="246" spans="2:27">
      <c r="B246" s="6"/>
      <c r="F246" s="6"/>
      <c r="I246" s="6"/>
      <c r="K246" s="26"/>
      <c r="L246" s="26"/>
      <c r="M246" s="26"/>
      <c r="N246" s="1044"/>
      <c r="O246" s="26"/>
      <c r="P246" s="26"/>
      <c r="U246" s="6"/>
      <c r="V246" s="6"/>
      <c r="W246" s="6"/>
      <c r="X246" s="6"/>
      <c r="Y246" s="6"/>
      <c r="Z246" s="6"/>
      <c r="AA246" s="6"/>
    </row>
    <row r="247" spans="2:27">
      <c r="B247" s="6"/>
      <c r="F247" s="6"/>
      <c r="I247" s="6"/>
      <c r="K247" s="26"/>
      <c r="L247" s="26"/>
      <c r="M247" s="26"/>
      <c r="N247" s="1044"/>
      <c r="O247" s="26"/>
      <c r="P247" s="26"/>
      <c r="U247" s="6"/>
      <c r="V247" s="6"/>
      <c r="W247" s="6"/>
      <c r="X247" s="6"/>
      <c r="Y247" s="6"/>
      <c r="Z247" s="6"/>
      <c r="AA247" s="6"/>
    </row>
    <row r="248" spans="2:27">
      <c r="B248" s="6"/>
      <c r="F248" s="6"/>
      <c r="I248" s="6"/>
      <c r="K248" s="26"/>
      <c r="L248" s="26"/>
      <c r="M248" s="26"/>
      <c r="N248" s="1044"/>
      <c r="O248" s="26"/>
      <c r="P248" s="26"/>
      <c r="U248" s="6"/>
      <c r="V248" s="6"/>
      <c r="W248" s="6"/>
      <c r="X248" s="6"/>
      <c r="Y248" s="6"/>
      <c r="Z248" s="6"/>
      <c r="AA248" s="6"/>
    </row>
    <row r="249" spans="2:27">
      <c r="B249" s="6"/>
      <c r="F249" s="6"/>
      <c r="I249" s="6"/>
      <c r="K249" s="26"/>
      <c r="L249" s="26"/>
      <c r="M249" s="26"/>
      <c r="N249" s="1044"/>
      <c r="O249" s="26"/>
      <c r="P249" s="26"/>
      <c r="U249" s="6"/>
      <c r="V249" s="6"/>
      <c r="W249" s="6"/>
      <c r="X249" s="6"/>
      <c r="Y249" s="6"/>
      <c r="Z249" s="6"/>
      <c r="AA249" s="6"/>
    </row>
    <row r="250" spans="2:27">
      <c r="B250" s="6"/>
      <c r="F250" s="6"/>
      <c r="I250" s="6"/>
      <c r="K250" s="26"/>
      <c r="L250" s="26"/>
      <c r="M250" s="26"/>
      <c r="N250" s="1044"/>
      <c r="O250" s="26"/>
      <c r="P250" s="26"/>
      <c r="U250" s="6"/>
      <c r="V250" s="6"/>
      <c r="W250" s="6"/>
      <c r="X250" s="6"/>
      <c r="Y250" s="6"/>
      <c r="Z250" s="6"/>
      <c r="AA250" s="6"/>
    </row>
    <row r="251" spans="2:27">
      <c r="B251" s="6"/>
      <c r="F251" s="6"/>
      <c r="I251" s="6"/>
      <c r="K251" s="26"/>
      <c r="L251" s="26"/>
      <c r="M251" s="26"/>
      <c r="N251" s="1044"/>
      <c r="O251" s="26"/>
      <c r="P251" s="26"/>
      <c r="U251" s="6"/>
      <c r="V251" s="6"/>
      <c r="W251" s="6"/>
      <c r="X251" s="6"/>
      <c r="Y251" s="6"/>
      <c r="Z251" s="6"/>
      <c r="AA251" s="6"/>
    </row>
    <row r="252" spans="2:27">
      <c r="B252" s="6"/>
      <c r="F252" s="6"/>
      <c r="I252" s="6"/>
      <c r="K252" s="26"/>
      <c r="L252" s="26"/>
      <c r="M252" s="26"/>
      <c r="N252" s="1044"/>
      <c r="O252" s="26"/>
      <c r="P252" s="26"/>
      <c r="U252" s="6"/>
      <c r="V252" s="6"/>
      <c r="W252" s="6"/>
      <c r="X252" s="6"/>
      <c r="Y252" s="6"/>
      <c r="Z252" s="6"/>
      <c r="AA252" s="6"/>
    </row>
    <row r="253" spans="2:27">
      <c r="B253" s="6"/>
      <c r="F253" s="6"/>
      <c r="I253" s="6"/>
      <c r="K253" s="26"/>
      <c r="L253" s="26"/>
      <c r="M253" s="26"/>
      <c r="N253" s="1044"/>
      <c r="O253" s="26"/>
      <c r="P253" s="26"/>
      <c r="U253" s="6"/>
      <c r="V253" s="6"/>
      <c r="W253" s="6"/>
      <c r="X253" s="6"/>
      <c r="Y253" s="6"/>
      <c r="Z253" s="6"/>
      <c r="AA253" s="6"/>
    </row>
    <row r="254" spans="2:27">
      <c r="B254" s="6"/>
      <c r="F254" s="6"/>
      <c r="I254" s="6"/>
      <c r="K254" s="26"/>
      <c r="L254" s="26"/>
      <c r="M254" s="26"/>
      <c r="N254" s="1044"/>
      <c r="O254" s="26"/>
      <c r="P254" s="26"/>
      <c r="U254" s="6"/>
      <c r="V254" s="6"/>
      <c r="W254" s="6"/>
      <c r="X254" s="6"/>
      <c r="Y254" s="6"/>
      <c r="Z254" s="6"/>
      <c r="AA254" s="6"/>
    </row>
    <row r="255" spans="2:27">
      <c r="B255" s="6"/>
      <c r="F255" s="6"/>
      <c r="I255" s="6"/>
      <c r="K255" s="26"/>
      <c r="L255" s="26"/>
      <c r="M255" s="26"/>
      <c r="N255" s="1044"/>
      <c r="O255" s="26"/>
      <c r="P255" s="26"/>
      <c r="U255" s="6"/>
      <c r="V255" s="6"/>
      <c r="W255" s="6"/>
      <c r="X255" s="6"/>
      <c r="Y255" s="6"/>
      <c r="Z255" s="6"/>
      <c r="AA255" s="6"/>
    </row>
    <row r="256" spans="2:27">
      <c r="B256" s="6"/>
      <c r="F256" s="6"/>
      <c r="I256" s="6"/>
      <c r="K256" s="26"/>
      <c r="L256" s="26"/>
      <c r="M256" s="26"/>
      <c r="N256" s="1044"/>
      <c r="O256" s="26"/>
      <c r="P256" s="26"/>
      <c r="U256" s="6"/>
      <c r="V256" s="6"/>
      <c r="W256" s="6"/>
      <c r="X256" s="6"/>
      <c r="Y256" s="6"/>
      <c r="Z256" s="6"/>
      <c r="AA256" s="6"/>
    </row>
    <row r="257" spans="2:27">
      <c r="B257" s="6"/>
      <c r="F257" s="6"/>
      <c r="I257" s="6"/>
      <c r="K257" s="26"/>
      <c r="L257" s="26"/>
      <c r="M257" s="26"/>
      <c r="N257" s="1044"/>
      <c r="O257" s="26"/>
      <c r="P257" s="26"/>
      <c r="U257" s="6"/>
      <c r="V257" s="6"/>
      <c r="W257" s="6"/>
      <c r="X257" s="6"/>
      <c r="Y257" s="6"/>
      <c r="Z257" s="6"/>
      <c r="AA257" s="6"/>
    </row>
    <row r="64760" spans="2:31">
      <c r="B64760" s="6"/>
      <c r="I64760" s="6"/>
      <c r="N64760" s="6"/>
      <c r="U64760" s="1133"/>
      <c r="V64760" s="6"/>
      <c r="W64760" s="6"/>
      <c r="X64760" s="6"/>
      <c r="Y64760" s="6"/>
      <c r="Z64760" s="6"/>
      <c r="AA64760" s="6"/>
      <c r="AB64760" s="856"/>
      <c r="AC64760" s="856"/>
      <c r="AD64760" s="856"/>
      <c r="AE64760" s="856"/>
    </row>
    <row r="64794" spans="2:27">
      <c r="B64794" s="6"/>
      <c r="I64794" s="6"/>
      <c r="N64794" s="6"/>
      <c r="P64794" s="1799"/>
      <c r="Q64794" s="1799"/>
      <c r="R64794" s="1799"/>
      <c r="S64794" s="1799"/>
      <c r="U64794" s="1133"/>
      <c r="V64794" s="6"/>
      <c r="W64794" s="6"/>
      <c r="X64794" s="6"/>
      <c r="Y64794" s="6"/>
      <c r="Z64794" s="6"/>
      <c r="AA64794" s="6"/>
    </row>
  </sheetData>
  <mergeCells count="69">
    <mergeCell ref="K1:L1"/>
    <mergeCell ref="F49:H49"/>
    <mergeCell ref="B48:H48"/>
    <mergeCell ref="C165:C166"/>
    <mergeCell ref="D165:F165"/>
    <mergeCell ref="G165:I165"/>
    <mergeCell ref="A146:L146"/>
    <mergeCell ref="A94:A95"/>
    <mergeCell ref="B94:D94"/>
    <mergeCell ref="E94:G94"/>
    <mergeCell ref="H94:H95"/>
    <mergeCell ref="I94:I95"/>
    <mergeCell ref="A102:E102"/>
    <mergeCell ref="A70:A71"/>
    <mergeCell ref="A165:A166"/>
    <mergeCell ref="B165:B166"/>
    <mergeCell ref="J165:K165"/>
    <mergeCell ref="L165:M165"/>
    <mergeCell ref="P64794:S64794"/>
    <mergeCell ref="A189:D189"/>
    <mergeCell ref="G189:J189"/>
    <mergeCell ref="A190:D190"/>
    <mergeCell ref="G190:J190"/>
    <mergeCell ref="L192:O192"/>
    <mergeCell ref="G193:J193"/>
    <mergeCell ref="A185:D185"/>
    <mergeCell ref="G185:I185"/>
    <mergeCell ref="M185:O185"/>
    <mergeCell ref="A186:I186"/>
    <mergeCell ref="G187:J187"/>
    <mergeCell ref="G188:J188"/>
    <mergeCell ref="M188:P188"/>
    <mergeCell ref="A181:D181"/>
    <mergeCell ref="A182:B182"/>
    <mergeCell ref="E182:G182"/>
    <mergeCell ref="A183:B183"/>
    <mergeCell ref="E183:G183"/>
    <mergeCell ref="A184:B184"/>
    <mergeCell ref="E184:G184"/>
    <mergeCell ref="J182:K182"/>
    <mergeCell ref="H182:I182"/>
    <mergeCell ref="A106:A107"/>
    <mergeCell ref="B106:C106"/>
    <mergeCell ref="A140:H140"/>
    <mergeCell ref="A144:L144"/>
    <mergeCell ref="A145:L145"/>
    <mergeCell ref="I70:J70"/>
    <mergeCell ref="K70:K71"/>
    <mergeCell ref="L70:L71"/>
    <mergeCell ref="N70:N71"/>
    <mergeCell ref="A84:A85"/>
    <mergeCell ref="B84:D84"/>
    <mergeCell ref="E84:G84"/>
    <mergeCell ref="H84:H85"/>
    <mergeCell ref="I84:I85"/>
    <mergeCell ref="A48:A50"/>
    <mergeCell ref="B49:C49"/>
    <mergeCell ref="D49:E49"/>
    <mergeCell ref="P9:P10"/>
    <mergeCell ref="Q9:Q10"/>
    <mergeCell ref="V9:X9"/>
    <mergeCell ref="AG9:AI9"/>
    <mergeCell ref="A2:D2"/>
    <mergeCell ref="A3:D3"/>
    <mergeCell ref="A5:M5"/>
    <mergeCell ref="A9:A10"/>
    <mergeCell ref="B9:E9"/>
    <mergeCell ref="F9:I9"/>
    <mergeCell ref="J9:M9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19"/>
  <sheetViews>
    <sheetView workbookViewId="0">
      <selection activeCell="M3" sqref="M3"/>
    </sheetView>
  </sheetViews>
  <sheetFormatPr defaultColWidth="9" defaultRowHeight="15.75"/>
  <cols>
    <col min="1" max="1" width="21.875" style="260" customWidth="1"/>
    <col min="2" max="2" width="10.25" style="345" customWidth="1"/>
    <col min="3" max="3" width="18.875" style="260" customWidth="1"/>
    <col min="4" max="4" width="10.75" style="260" customWidth="1"/>
    <col min="5" max="5" width="10.875" style="260" customWidth="1"/>
    <col min="6" max="6" width="12.25" style="260" customWidth="1"/>
    <col min="7" max="7" width="9.875" style="260" customWidth="1"/>
    <col min="8" max="8" width="11.625" style="260" customWidth="1"/>
    <col min="9" max="9" width="10" style="338" customWidth="1"/>
    <col min="10" max="10" width="11.625" style="260" customWidth="1"/>
    <col min="11" max="11" width="11.5" style="260" customWidth="1"/>
    <col min="12" max="12" width="9.75" style="260" customWidth="1"/>
    <col min="13" max="13" width="9.25" style="260" customWidth="1"/>
    <col min="14" max="14" width="8.75" style="339" customWidth="1"/>
    <col min="15" max="15" width="7.875" style="260" customWidth="1"/>
    <col min="16" max="16" width="6.75" style="260" hidden="1" customWidth="1"/>
    <col min="17" max="17" width="12.5" style="260" customWidth="1"/>
    <col min="18" max="18" width="9.625" style="260" customWidth="1"/>
    <col min="19" max="19" width="10" style="260" customWidth="1"/>
    <col min="20" max="20" width="14.75" style="260" customWidth="1"/>
    <col min="21" max="16384" width="9" style="260"/>
  </cols>
  <sheetData>
    <row r="1" spans="1:23" ht="49.5" customHeight="1">
      <c r="K1" s="1970"/>
      <c r="L1" s="1970"/>
    </row>
    <row r="2" spans="1:23">
      <c r="A2" s="1700" t="s">
        <v>19</v>
      </c>
      <c r="B2" s="1700"/>
      <c r="C2" s="1700"/>
      <c r="D2" s="1700"/>
      <c r="H2" s="860" t="s">
        <v>18</v>
      </c>
    </row>
    <row r="3" spans="1:23">
      <c r="A3" s="1658" t="s">
        <v>304</v>
      </c>
      <c r="B3" s="1659"/>
      <c r="C3" s="1659"/>
      <c r="D3" s="1659"/>
      <c r="H3" s="340" t="s">
        <v>14</v>
      </c>
    </row>
    <row r="4" spans="1:23">
      <c r="A4" s="341"/>
      <c r="B4" s="341"/>
      <c r="C4" s="341"/>
      <c r="D4" s="341"/>
      <c r="H4" s="340"/>
    </row>
    <row r="5" spans="1:23" ht="18.75">
      <c r="A5" s="1810" t="s">
        <v>324</v>
      </c>
      <c r="B5" s="1810"/>
      <c r="C5" s="1810"/>
      <c r="D5" s="1810"/>
      <c r="E5" s="1810"/>
      <c r="F5" s="1810"/>
      <c r="G5" s="1810"/>
      <c r="H5" s="1810"/>
      <c r="I5" s="1810"/>
      <c r="J5" s="1810"/>
      <c r="K5" s="1810"/>
      <c r="L5" s="1810"/>
      <c r="M5" s="1810"/>
      <c r="N5" s="342"/>
      <c r="O5" s="342"/>
      <c r="P5" s="342"/>
      <c r="Q5" s="342"/>
      <c r="R5" s="342"/>
      <c r="S5" s="342"/>
    </row>
    <row r="6" spans="1:23">
      <c r="A6" s="246"/>
      <c r="B6" s="860"/>
    </row>
    <row r="7" spans="1:23">
      <c r="A7" s="246" t="s">
        <v>68</v>
      </c>
      <c r="B7" s="860"/>
      <c r="J7" s="343"/>
      <c r="T7" s="344"/>
    </row>
    <row r="8" spans="1:23">
      <c r="J8" s="287"/>
      <c r="K8" s="368"/>
    </row>
    <row r="9" spans="1:23">
      <c r="A9" s="1661" t="s">
        <v>9</v>
      </c>
      <c r="B9" s="1811" t="s">
        <v>112</v>
      </c>
      <c r="C9" s="1812"/>
      <c r="D9" s="1812"/>
      <c r="E9" s="1813"/>
      <c r="F9" s="1811" t="s">
        <v>15</v>
      </c>
      <c r="G9" s="1812"/>
      <c r="H9" s="1812"/>
      <c r="I9" s="1813"/>
      <c r="J9" s="1811" t="s">
        <v>141</v>
      </c>
      <c r="K9" s="1812"/>
      <c r="L9" s="1812"/>
      <c r="M9" s="1813"/>
      <c r="N9" s="290"/>
      <c r="O9" s="290"/>
      <c r="P9" s="1699"/>
      <c r="Q9" s="1699"/>
      <c r="R9" s="290"/>
      <c r="S9" s="290"/>
      <c r="T9" s="337"/>
      <c r="U9" s="1665" t="s">
        <v>64</v>
      </c>
      <c r="V9" s="1666"/>
      <c r="W9" s="1667"/>
    </row>
    <row r="10" spans="1:23" s="246" customFormat="1" ht="47.25">
      <c r="A10" s="1661"/>
      <c r="B10" s="42" t="s">
        <v>65</v>
      </c>
      <c r="C10" s="244" t="s">
        <v>257</v>
      </c>
      <c r="D10" s="42" t="s">
        <v>16</v>
      </c>
      <c r="E10" s="244" t="s">
        <v>59</v>
      </c>
      <c r="F10" s="245" t="s">
        <v>258</v>
      </c>
      <c r="G10" s="244" t="s">
        <v>257</v>
      </c>
      <c r="H10" s="245" t="s">
        <v>16</v>
      </c>
      <c r="I10" s="244" t="s">
        <v>59</v>
      </c>
      <c r="J10" s="245" t="s">
        <v>72</v>
      </c>
      <c r="K10" s="244" t="s">
        <v>257</v>
      </c>
      <c r="L10" s="245" t="s">
        <v>16</v>
      </c>
      <c r="M10" s="244" t="s">
        <v>59</v>
      </c>
      <c r="N10" s="247"/>
      <c r="O10" s="247"/>
      <c r="P10" s="1699"/>
      <c r="Q10" s="1699"/>
      <c r="R10" s="862"/>
      <c r="S10" s="862"/>
      <c r="U10" s="243" t="s">
        <v>65</v>
      </c>
      <c r="V10" s="245" t="s">
        <v>66</v>
      </c>
      <c r="W10" s="245" t="s">
        <v>67</v>
      </c>
    </row>
    <row r="11" spans="1:23" s="246" customFormat="1">
      <c r="A11" s="346" t="s">
        <v>44</v>
      </c>
      <c r="B11" s="347"/>
      <c r="C11" s="350"/>
      <c r="D11" s="1137"/>
      <c r="E11" s="350"/>
      <c r="F11" s="347"/>
      <c r="G11" s="348"/>
      <c r="H11" s="347"/>
      <c r="I11" s="350"/>
      <c r="J11" s="347"/>
      <c r="K11" s="348"/>
      <c r="L11" s="347"/>
      <c r="M11" s="350"/>
      <c r="N11" s="248"/>
      <c r="O11" s="249"/>
      <c r="P11" s="250"/>
      <c r="Q11" s="249"/>
      <c r="R11" s="250"/>
      <c r="S11" s="251"/>
      <c r="U11" s="252"/>
      <c r="V11" s="252"/>
      <c r="W11" s="252"/>
    </row>
    <row r="12" spans="1:23">
      <c r="A12" s="253" t="s">
        <v>185</v>
      </c>
      <c r="B12" s="254"/>
      <c r="C12" s="255"/>
      <c r="D12" s="256"/>
      <c r="E12" s="255"/>
      <c r="F12" s="266"/>
      <c r="G12" s="257"/>
      <c r="H12" s="258"/>
      <c r="I12" s="258"/>
      <c r="J12" s="255"/>
      <c r="K12" s="257"/>
      <c r="L12" s="258"/>
      <c r="M12" s="258"/>
      <c r="N12" s="259"/>
      <c r="O12" s="261"/>
      <c r="P12" s="262"/>
      <c r="Q12" s="263"/>
      <c r="R12" s="262"/>
      <c r="S12" s="261"/>
      <c r="U12" s="264"/>
      <c r="V12" s="264"/>
      <c r="W12" s="264"/>
    </row>
    <row r="13" spans="1:23" s="271" customFormat="1">
      <c r="A13" s="299" t="s">
        <v>91</v>
      </c>
      <c r="B13" s="265"/>
      <c r="C13" s="1138"/>
      <c r="D13" s="1139"/>
      <c r="E13" s="1138"/>
      <c r="F13" s="81"/>
      <c r="G13" s="1140"/>
      <c r="H13" s="351"/>
      <c r="I13" s="265"/>
      <c r="J13" s="266"/>
      <c r="K13" s="1140"/>
      <c r="L13" s="265"/>
      <c r="M13" s="265"/>
      <c r="N13" s="270"/>
      <c r="O13" s="272"/>
      <c r="P13" s="273"/>
      <c r="Q13" s="274"/>
      <c r="R13" s="273"/>
      <c r="S13" s="272"/>
      <c r="U13" s="275"/>
      <c r="V13" s="275"/>
      <c r="W13" s="275"/>
    </row>
    <row r="14" spans="1:23" s="271" customFormat="1">
      <c r="A14" s="299" t="s">
        <v>92</v>
      </c>
      <c r="B14" s="265"/>
      <c r="C14" s="1138"/>
      <c r="D14" s="1139"/>
      <c r="E14" s="1138"/>
      <c r="F14" s="81"/>
      <c r="G14" s="1140"/>
      <c r="H14" s="351"/>
      <c r="I14" s="265"/>
      <c r="J14" s="266"/>
      <c r="K14" s="1140"/>
      <c r="L14" s="265"/>
      <c r="M14" s="265"/>
      <c r="N14" s="270"/>
      <c r="O14" s="272"/>
      <c r="P14" s="273"/>
      <c r="Q14" s="274"/>
      <c r="R14" s="273"/>
      <c r="S14" s="272"/>
      <c r="U14" s="275"/>
      <c r="V14" s="275"/>
      <c r="W14" s="275"/>
    </row>
    <row r="15" spans="1:23" s="271" customFormat="1">
      <c r="A15" s="1141" t="s">
        <v>80</v>
      </c>
      <c r="B15" s="1142"/>
      <c r="C15" s="1143"/>
      <c r="D15" s="1144"/>
      <c r="E15" s="1143"/>
      <c r="F15" s="648"/>
      <c r="G15" s="1145"/>
      <c r="H15" s="1143"/>
      <c r="I15" s="1142"/>
      <c r="J15" s="1146"/>
      <c r="K15" s="1147"/>
      <c r="L15" s="1142"/>
      <c r="M15" s="1142"/>
      <c r="N15" s="270"/>
      <c r="O15" s="272"/>
      <c r="P15" s="273"/>
      <c r="Q15" s="274"/>
      <c r="R15" s="273"/>
      <c r="S15" s="272"/>
      <c r="U15" s="275"/>
      <c r="V15" s="275"/>
      <c r="W15" s="275"/>
    </row>
    <row r="16" spans="1:23">
      <c r="A16" s="346" t="s">
        <v>47</v>
      </c>
      <c r="B16" s="349"/>
      <c r="C16" s="350"/>
      <c r="D16" s="1148"/>
      <c r="E16" s="350"/>
      <c r="F16" s="347"/>
      <c r="G16" s="1149"/>
      <c r="H16" s="892"/>
      <c r="I16" s="892"/>
      <c r="J16" s="347"/>
      <c r="K16" s="1150"/>
      <c r="L16" s="347"/>
      <c r="M16" s="350"/>
      <c r="N16" s="259"/>
      <c r="O16" s="261"/>
      <c r="P16" s="262"/>
      <c r="Q16" s="263"/>
      <c r="R16" s="262"/>
      <c r="S16" s="261"/>
      <c r="U16" s="264"/>
      <c r="V16" s="264"/>
      <c r="W16" s="264"/>
    </row>
    <row r="17" spans="1:74">
      <c r="A17" s="253" t="s">
        <v>185</v>
      </c>
      <c r="B17" s="258"/>
      <c r="C17" s="266"/>
      <c r="D17" s="267"/>
      <c r="E17" s="894"/>
      <c r="F17" s="266"/>
      <c r="G17" s="257"/>
      <c r="H17" s="258"/>
      <c r="I17" s="258"/>
      <c r="J17" s="266"/>
      <c r="K17" s="257"/>
      <c r="L17" s="266"/>
      <c r="M17" s="258"/>
      <c r="N17" s="259"/>
      <c r="O17" s="261"/>
      <c r="P17" s="262"/>
      <c r="Q17" s="263"/>
      <c r="R17" s="262"/>
      <c r="S17" s="261"/>
      <c r="U17" s="264"/>
      <c r="V17" s="264"/>
      <c r="W17" s="264"/>
    </row>
    <row r="18" spans="1:74">
      <c r="A18" s="253" t="s">
        <v>91</v>
      </c>
      <c r="B18" s="258"/>
      <c r="C18" s="894"/>
      <c r="D18" s="1151"/>
      <c r="E18" s="894"/>
      <c r="F18" s="266"/>
      <c r="G18" s="257"/>
      <c r="H18" s="258"/>
      <c r="I18" s="258"/>
      <c r="J18" s="266"/>
      <c r="K18" s="891"/>
      <c r="L18" s="351"/>
      <c r="M18" s="258"/>
      <c r="N18" s="259"/>
      <c r="O18" s="261"/>
      <c r="P18" s="262"/>
      <c r="Q18" s="263"/>
      <c r="R18" s="262"/>
      <c r="S18" s="261"/>
      <c r="U18" s="264"/>
      <c r="V18" s="264"/>
      <c r="W18" s="264"/>
    </row>
    <row r="19" spans="1:74" s="271" customFormat="1">
      <c r="A19" s="253" t="s">
        <v>92</v>
      </c>
      <c r="B19" s="265"/>
      <c r="C19" s="894"/>
      <c r="D19" s="1151"/>
      <c r="E19" s="962"/>
      <c r="F19" s="266"/>
      <c r="G19" s="268"/>
      <c r="H19" s="269"/>
      <c r="I19" s="258"/>
      <c r="J19" s="266"/>
      <c r="K19" s="1140"/>
      <c r="L19" s="351"/>
      <c r="M19" s="258"/>
      <c r="N19" s="270"/>
      <c r="O19" s="272"/>
      <c r="P19" s="273"/>
      <c r="Q19" s="274"/>
      <c r="R19" s="273"/>
      <c r="S19" s="272"/>
      <c r="U19" s="275"/>
      <c r="V19" s="275"/>
      <c r="W19" s="275"/>
    </row>
    <row r="20" spans="1:74" s="246" customFormat="1">
      <c r="A20" s="277" t="s">
        <v>17</v>
      </c>
      <c r="B20" s="278"/>
      <c r="C20" s="150"/>
      <c r="D20" s="278"/>
      <c r="E20" s="150"/>
      <c r="F20" s="278"/>
      <c r="G20" s="279"/>
      <c r="H20" s="278"/>
      <c r="I20" s="279"/>
      <c r="J20" s="1152"/>
      <c r="K20" s="279"/>
      <c r="L20" s="1152"/>
      <c r="M20" s="150"/>
      <c r="N20" s="250"/>
      <c r="O20" s="249"/>
      <c r="P20" s="250"/>
      <c r="Q20" s="249"/>
      <c r="R20" s="250"/>
      <c r="S20" s="250"/>
      <c r="U20" s="252"/>
      <c r="V20" s="252"/>
      <c r="W20" s="252"/>
    </row>
    <row r="21" spans="1:74" s="289" customFormat="1">
      <c r="A21" s="897" t="s">
        <v>305</v>
      </c>
      <c r="B21" s="281"/>
      <c r="C21" s="282"/>
      <c r="D21" s="283"/>
      <c r="E21" s="282"/>
      <c r="F21" s="283"/>
      <c r="G21" s="282"/>
      <c r="H21" s="284"/>
      <c r="I21" s="285"/>
      <c r="J21" s="286"/>
      <c r="K21" s="287"/>
      <c r="L21" s="287"/>
      <c r="M21" s="284"/>
      <c r="N21" s="285"/>
      <c r="O21" s="284"/>
      <c r="P21" s="285"/>
      <c r="Q21" s="285"/>
      <c r="R21" s="285"/>
      <c r="S21" s="285"/>
      <c r="T21" s="288"/>
    </row>
    <row r="22" spans="1:74" s="289" customFormat="1">
      <c r="A22" s="897"/>
      <c r="B22" s="281"/>
      <c r="C22" s="282"/>
      <c r="D22" s="283"/>
      <c r="E22" s="282"/>
      <c r="F22" s="283"/>
      <c r="G22" s="282"/>
      <c r="H22" s="284"/>
      <c r="I22" s="285"/>
      <c r="J22" s="286"/>
      <c r="K22" s="287"/>
      <c r="L22" s="287"/>
      <c r="M22" s="284"/>
      <c r="N22" s="285"/>
      <c r="O22" s="284"/>
      <c r="P22" s="285"/>
      <c r="Q22" s="285"/>
      <c r="R22" s="285"/>
      <c r="S22" s="285"/>
      <c r="T22" s="288"/>
    </row>
    <row r="23" spans="1:74" ht="18.75">
      <c r="A23" s="290" t="s">
        <v>69</v>
      </c>
      <c r="B23" s="291"/>
      <c r="C23" s="292"/>
      <c r="D23" s="292"/>
      <c r="E23" s="292"/>
      <c r="F23" s="292"/>
      <c r="G23" s="292"/>
      <c r="I23" s="260"/>
      <c r="J23" s="290"/>
      <c r="K23" s="293"/>
      <c r="L23" s="293"/>
      <c r="M23" s="293"/>
      <c r="N23" s="293"/>
      <c r="O23" s="293"/>
      <c r="P23" s="293"/>
      <c r="Q23" s="293"/>
      <c r="R23" s="294"/>
      <c r="S23" s="294"/>
      <c r="T23" s="295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</row>
    <row r="24" spans="1:74" ht="18.75">
      <c r="A24" s="309" t="s">
        <v>306</v>
      </c>
      <c r="B24" s="291"/>
      <c r="C24" s="292"/>
      <c r="D24" s="292"/>
      <c r="E24" s="292"/>
      <c r="F24" s="292"/>
      <c r="G24" s="292"/>
      <c r="H24" s="287"/>
      <c r="I24" s="297"/>
      <c r="J24" s="290"/>
      <c r="K24" s="293"/>
      <c r="L24" s="293"/>
      <c r="M24" s="293"/>
      <c r="N24" s="293"/>
      <c r="O24" s="293"/>
      <c r="P24" s="293"/>
      <c r="Q24" s="293"/>
      <c r="R24" s="294"/>
      <c r="S24" s="294"/>
      <c r="T24" s="295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</row>
    <row r="25" spans="1:74" ht="47.25" customHeight="1">
      <c r="A25" s="1668" t="s">
        <v>9</v>
      </c>
      <c r="B25" s="1670" t="s">
        <v>301</v>
      </c>
      <c r="C25" s="1670"/>
      <c r="D25" s="1814" t="s">
        <v>262</v>
      </c>
      <c r="E25" s="1814"/>
      <c r="F25" s="1815" t="s">
        <v>16</v>
      </c>
      <c r="G25" s="1815"/>
      <c r="H25" s="1793" t="s">
        <v>240</v>
      </c>
      <c r="I25" s="1153"/>
      <c r="J25" s="1154"/>
      <c r="K25" s="1154"/>
      <c r="L25" s="1153"/>
      <c r="M25" s="1153"/>
      <c r="N25" s="293"/>
      <c r="O25" s="293"/>
      <c r="P25" s="293"/>
      <c r="Q25" s="293"/>
      <c r="R25" s="294"/>
      <c r="S25" s="294"/>
      <c r="T25" s="295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/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</row>
    <row r="26" spans="1:74" ht="48">
      <c r="A26" s="1669"/>
      <c r="B26" s="1155" t="s">
        <v>89</v>
      </c>
      <c r="C26" s="1155" t="s">
        <v>90</v>
      </c>
      <c r="D26" s="1155" t="s">
        <v>263</v>
      </c>
      <c r="E26" s="1155" t="s">
        <v>264</v>
      </c>
      <c r="F26" s="1155" t="s">
        <v>89</v>
      </c>
      <c r="G26" s="1155" t="s">
        <v>90</v>
      </c>
      <c r="H26" s="1794"/>
      <c r="I26" s="1156"/>
      <c r="J26" s="1156"/>
      <c r="K26" s="1156"/>
      <c r="L26" s="1156"/>
      <c r="M26" s="1156"/>
      <c r="N26" s="293"/>
      <c r="O26" s="293"/>
      <c r="P26" s="293"/>
      <c r="Q26" s="293"/>
      <c r="R26" s="294"/>
      <c r="S26" s="294"/>
      <c r="T26" s="295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/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</row>
    <row r="27" spans="1:74" ht="18.75">
      <c r="A27" s="898" t="s">
        <v>44</v>
      </c>
      <c r="B27" s="1157"/>
      <c r="C27" s="1157"/>
      <c r="D27" s="1157"/>
      <c r="E27" s="1155"/>
      <c r="F27" s="1157"/>
      <c r="G27" s="1157"/>
      <c r="H27" s="244"/>
      <c r="I27" s="1156"/>
      <c r="J27" s="1156"/>
      <c r="K27" s="1156"/>
      <c r="L27" s="1156"/>
      <c r="M27" s="1156"/>
      <c r="N27" s="293"/>
      <c r="O27" s="293"/>
      <c r="P27" s="293"/>
      <c r="Q27" s="293"/>
      <c r="R27" s="294"/>
      <c r="S27" s="294"/>
      <c r="T27" s="295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/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</row>
    <row r="28" spans="1:74" ht="18.75">
      <c r="A28" s="1158" t="s">
        <v>185</v>
      </c>
      <c r="B28" s="1159"/>
      <c r="C28" s="1159"/>
      <c r="D28" s="1159"/>
      <c r="E28" s="1159"/>
      <c r="F28" s="1159"/>
      <c r="G28" s="1159"/>
      <c r="H28" s="1160"/>
      <c r="I28" s="1156"/>
      <c r="J28" s="1156"/>
      <c r="K28" s="1156"/>
      <c r="L28" s="1156"/>
      <c r="M28" s="1156"/>
      <c r="N28" s="293"/>
      <c r="O28" s="293"/>
      <c r="P28" s="293"/>
      <c r="Q28" s="293"/>
      <c r="R28" s="294"/>
      <c r="S28" s="294"/>
      <c r="T28" s="295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</row>
    <row r="29" spans="1:74" ht="18.75">
      <c r="A29" s="299" t="s">
        <v>91</v>
      </c>
      <c r="B29" s="265"/>
      <c r="C29" s="1161"/>
      <c r="D29" s="1162"/>
      <c r="E29" s="1162"/>
      <c r="F29" s="1163"/>
      <c r="G29" s="1163"/>
      <c r="H29" s="1164"/>
      <c r="I29" s="1156"/>
      <c r="J29" s="1156"/>
      <c r="K29" s="1156"/>
      <c r="L29" s="1156"/>
      <c r="M29" s="1156"/>
      <c r="N29" s="293"/>
      <c r="O29" s="293"/>
      <c r="P29" s="293"/>
      <c r="Q29" s="293"/>
      <c r="R29" s="294"/>
      <c r="S29" s="294"/>
      <c r="T29" s="295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/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</row>
    <row r="30" spans="1:74" ht="18.75">
      <c r="A30" s="304" t="s">
        <v>92</v>
      </c>
      <c r="B30" s="265"/>
      <c r="C30" s="1161"/>
      <c r="D30" s="1162"/>
      <c r="E30" s="1162"/>
      <c r="F30" s="1163"/>
      <c r="G30" s="1163"/>
      <c r="H30" s="1164"/>
      <c r="I30" s="1156"/>
      <c r="J30" s="1156"/>
      <c r="K30" s="1156"/>
      <c r="L30" s="1156"/>
      <c r="M30" s="1156"/>
      <c r="N30" s="293"/>
      <c r="O30" s="293"/>
      <c r="P30" s="293"/>
      <c r="Q30" s="293"/>
      <c r="R30" s="294"/>
      <c r="S30" s="294"/>
      <c r="T30" s="295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/>
      <c r="AH30" s="296"/>
      <c r="AI30" s="296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</row>
    <row r="31" spans="1:74" ht="18.75">
      <c r="A31" s="1165" t="s">
        <v>47</v>
      </c>
      <c r="B31" s="1157"/>
      <c r="C31" s="1157"/>
      <c r="D31" s="1155"/>
      <c r="E31" s="1155"/>
      <c r="F31" s="1157"/>
      <c r="G31" s="1157"/>
      <c r="H31" s="1155"/>
      <c r="I31" s="1156"/>
      <c r="J31" s="1156"/>
      <c r="K31" s="1156"/>
      <c r="L31" s="1156"/>
      <c r="M31" s="1156"/>
      <c r="N31" s="293"/>
      <c r="O31" s="293"/>
      <c r="P31" s="293"/>
      <c r="Q31" s="293"/>
      <c r="R31" s="294"/>
      <c r="S31" s="294"/>
      <c r="T31" s="295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/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</row>
    <row r="32" spans="1:74" ht="18.75">
      <c r="A32" s="1158" t="s">
        <v>185</v>
      </c>
      <c r="B32" s="1159"/>
      <c r="C32" s="1159"/>
      <c r="D32" s="1159"/>
      <c r="E32" s="1159"/>
      <c r="F32" s="1159"/>
      <c r="G32" s="1159"/>
      <c r="H32" s="1159"/>
      <c r="I32" s="1156"/>
      <c r="J32" s="1156"/>
      <c r="K32" s="1156"/>
      <c r="L32" s="1156"/>
      <c r="M32" s="1156"/>
      <c r="N32" s="293"/>
      <c r="O32" s="293"/>
      <c r="P32" s="293"/>
      <c r="Q32" s="293"/>
      <c r="R32" s="294"/>
      <c r="S32" s="294"/>
      <c r="T32" s="295"/>
      <c r="U32" s="296"/>
      <c r="V32" s="296"/>
      <c r="W32" s="296"/>
      <c r="X32" s="296"/>
      <c r="Y32" s="296"/>
      <c r="Z32" s="296"/>
      <c r="AA32" s="296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296"/>
      <c r="AN32" s="296"/>
      <c r="AO32" s="296"/>
      <c r="AP32" s="296"/>
      <c r="AQ32" s="296"/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/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</row>
    <row r="33" spans="1:74" ht="18.75">
      <c r="A33" s="253" t="s">
        <v>91</v>
      </c>
      <c r="B33" s="258"/>
      <c r="C33" s="1161"/>
      <c r="D33" s="1162"/>
      <c r="E33" s="1162"/>
      <c r="F33" s="1163"/>
      <c r="G33" s="1163"/>
      <c r="H33" s="1164"/>
      <c r="I33" s="1156"/>
      <c r="J33" s="1166"/>
      <c r="K33" s="1156"/>
      <c r="L33" s="1156"/>
      <c r="M33" s="1156"/>
      <c r="N33" s="293"/>
      <c r="O33" s="293"/>
      <c r="P33" s="293"/>
      <c r="Q33" s="293"/>
      <c r="R33" s="294"/>
      <c r="S33" s="294"/>
      <c r="T33" s="295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/>
      <c r="AH33" s="296"/>
      <c r="AI33" s="296"/>
      <c r="AJ33" s="296"/>
      <c r="AK33" s="296"/>
      <c r="AL33" s="296"/>
      <c r="AM33" s="296"/>
      <c r="AN33" s="296"/>
      <c r="AO33" s="296"/>
      <c r="AP33" s="296"/>
      <c r="AQ33" s="296"/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96"/>
      <c r="BH33" s="296"/>
      <c r="BI33" s="296"/>
      <c r="BJ33" s="296"/>
      <c r="BK33" s="296"/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</row>
    <row r="34" spans="1:74" s="271" customFormat="1" ht="19.5">
      <c r="A34" s="299" t="s">
        <v>92</v>
      </c>
      <c r="B34" s="265"/>
      <c r="C34" s="1161"/>
      <c r="D34" s="1162"/>
      <c r="E34" s="1162"/>
      <c r="F34" s="1163"/>
      <c r="G34" s="1163"/>
      <c r="H34" s="300"/>
      <c r="I34" s="833"/>
      <c r="J34" s="832"/>
      <c r="K34" s="833"/>
      <c r="L34" s="833"/>
      <c r="M34" s="833"/>
      <c r="N34" s="301"/>
      <c r="O34" s="301"/>
      <c r="P34" s="301"/>
      <c r="Q34" s="301"/>
      <c r="R34" s="297"/>
      <c r="S34" s="297"/>
      <c r="T34" s="302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/>
      <c r="AX34" s="303"/>
      <c r="AY34" s="303"/>
      <c r="AZ34" s="303"/>
      <c r="BA34" s="303"/>
      <c r="BB34" s="303"/>
      <c r="BC34" s="303"/>
      <c r="BD34" s="303"/>
      <c r="BE34" s="303"/>
      <c r="BF34" s="303"/>
      <c r="BG34" s="303"/>
      <c r="BH34" s="303"/>
      <c r="BI34" s="303"/>
      <c r="BJ34" s="303"/>
      <c r="BK34" s="303"/>
      <c r="BL34" s="303"/>
      <c r="BM34" s="303"/>
      <c r="BN34" s="303"/>
      <c r="BO34" s="303"/>
      <c r="BP34" s="303"/>
      <c r="BQ34" s="303"/>
      <c r="BR34" s="303"/>
      <c r="BS34" s="303"/>
      <c r="BT34" s="303"/>
      <c r="BU34" s="303"/>
      <c r="BV34" s="303"/>
    </row>
    <row r="35" spans="1:74" ht="18.75">
      <c r="A35" s="277" t="s">
        <v>17</v>
      </c>
      <c r="B35" s="305"/>
      <c r="C35" s="305"/>
      <c r="D35" s="305"/>
      <c r="E35" s="305"/>
      <c r="F35" s="305"/>
      <c r="G35" s="305"/>
      <c r="H35" s="431"/>
      <c r="I35" s="834"/>
      <c r="J35" s="834"/>
      <c r="K35" s="834"/>
      <c r="L35" s="834"/>
      <c r="M35" s="834"/>
      <c r="N35" s="293"/>
      <c r="O35" s="293"/>
      <c r="P35" s="293"/>
      <c r="Q35" s="293"/>
      <c r="R35" s="294"/>
      <c r="S35" s="294"/>
      <c r="T35" s="295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/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</row>
    <row r="36" spans="1:74" ht="18.75">
      <c r="A36" s="290"/>
      <c r="B36" s="291"/>
      <c r="C36" s="292"/>
      <c r="D36" s="292"/>
      <c r="E36" s="292"/>
      <c r="F36" s="292"/>
      <c r="G36" s="292"/>
      <c r="H36" s="287"/>
      <c r="I36" s="297"/>
      <c r="J36" s="290"/>
      <c r="K36" s="293"/>
      <c r="L36" s="293"/>
      <c r="M36" s="293"/>
      <c r="N36" s="293"/>
      <c r="O36" s="293"/>
      <c r="P36" s="293"/>
      <c r="Q36" s="293"/>
      <c r="R36" s="294"/>
      <c r="S36" s="294"/>
      <c r="T36" s="295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296"/>
      <c r="AL36" s="296"/>
      <c r="AM36" s="296"/>
      <c r="AN36" s="296"/>
      <c r="AO36" s="296"/>
      <c r="AP36" s="296"/>
      <c r="AQ36" s="296"/>
      <c r="AR36" s="296"/>
      <c r="AS36" s="29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/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</row>
    <row r="37" spans="1:74" ht="18.75">
      <c r="A37" s="308" t="s">
        <v>242</v>
      </c>
      <c r="B37" s="291"/>
      <c r="C37" s="292"/>
      <c r="D37" s="292"/>
      <c r="E37" s="292"/>
      <c r="F37" s="292"/>
      <c r="G37" s="292"/>
      <c r="H37" s="292"/>
      <c r="I37" s="692"/>
      <c r="J37" s="297"/>
      <c r="K37" s="293"/>
      <c r="L37" s="293"/>
      <c r="M37" s="293"/>
      <c r="N37" s="293"/>
      <c r="O37" s="293"/>
      <c r="P37" s="293"/>
      <c r="Q37" s="293"/>
      <c r="R37" s="294"/>
      <c r="S37" s="294"/>
      <c r="T37" s="295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6"/>
      <c r="AO37" s="296"/>
      <c r="AP37" s="296"/>
      <c r="AQ37" s="296"/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/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</row>
    <row r="38" spans="1:74" ht="18.75">
      <c r="A38" s="290"/>
      <c r="B38" s="291"/>
      <c r="C38" s="292"/>
      <c r="D38" s="292"/>
      <c r="E38" s="292"/>
      <c r="F38" s="292"/>
      <c r="G38" s="292"/>
      <c r="H38" s="292"/>
      <c r="I38" s="692"/>
      <c r="J38" s="297"/>
      <c r="K38" s="293"/>
      <c r="L38" s="293"/>
      <c r="M38" s="293"/>
      <c r="N38" s="293"/>
      <c r="O38" s="293"/>
      <c r="P38" s="293"/>
      <c r="Q38" s="293"/>
      <c r="R38" s="294"/>
      <c r="S38" s="294"/>
      <c r="T38" s="295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96"/>
      <c r="AO38" s="296"/>
      <c r="AP38" s="296"/>
      <c r="AQ38" s="296"/>
      <c r="AR38" s="296"/>
      <c r="AS38" s="29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</row>
    <row r="39" spans="1:74" s="311" customFormat="1">
      <c r="A39" s="1817" t="s">
        <v>207</v>
      </c>
      <c r="B39" s="1818"/>
      <c r="C39" s="1797" t="s">
        <v>208</v>
      </c>
      <c r="D39" s="1819"/>
      <c r="E39" s="1819"/>
      <c r="F39" s="1798"/>
      <c r="G39" s="1793" t="s">
        <v>209</v>
      </c>
      <c r="H39" s="1822" t="s">
        <v>210</v>
      </c>
      <c r="I39" s="1823"/>
      <c r="J39" s="1824"/>
      <c r="K39" s="310"/>
      <c r="L39" s="310"/>
      <c r="M39" s="310"/>
    </row>
    <row r="40" spans="1:74" s="311" customFormat="1">
      <c r="A40" s="1791" t="s">
        <v>211</v>
      </c>
      <c r="B40" s="1793" t="s">
        <v>89</v>
      </c>
      <c r="C40" s="1791" t="s">
        <v>211</v>
      </c>
      <c r="D40" s="1797" t="s">
        <v>212</v>
      </c>
      <c r="E40" s="1819"/>
      <c r="F40" s="1798"/>
      <c r="G40" s="1820"/>
      <c r="H40" s="1825"/>
      <c r="I40" s="1826"/>
      <c r="J40" s="1827"/>
      <c r="K40" s="310"/>
      <c r="L40" s="310"/>
      <c r="M40" s="310"/>
    </row>
    <row r="41" spans="1:74" s="311" customFormat="1">
      <c r="A41" s="1792"/>
      <c r="B41" s="1794"/>
      <c r="C41" s="1792"/>
      <c r="D41" s="863" t="s">
        <v>21</v>
      </c>
      <c r="E41" s="863" t="s">
        <v>213</v>
      </c>
      <c r="F41" s="863" t="s">
        <v>214</v>
      </c>
      <c r="G41" s="1821"/>
      <c r="H41" s="1828"/>
      <c r="I41" s="1829"/>
      <c r="J41" s="1830"/>
      <c r="K41" s="310"/>
      <c r="L41" s="310"/>
      <c r="M41" s="310"/>
    </row>
    <row r="42" spans="1:74" s="311" customFormat="1" ht="47.25">
      <c r="A42" s="680" t="s">
        <v>215</v>
      </c>
      <c r="B42" s="667"/>
      <c r="C42" s="666" t="s">
        <v>227</v>
      </c>
      <c r="D42" s="651"/>
      <c r="E42" s="651"/>
      <c r="F42" s="651"/>
      <c r="G42" s="652"/>
      <c r="H42" s="1831" t="s">
        <v>216</v>
      </c>
      <c r="I42" s="1831" t="s">
        <v>217</v>
      </c>
      <c r="J42" s="1793" t="s">
        <v>218</v>
      </c>
      <c r="K42" s="310"/>
      <c r="L42" s="310"/>
      <c r="M42" s="310"/>
    </row>
    <row r="43" spans="1:74" s="311" customFormat="1">
      <c r="A43" s="681" t="s">
        <v>228</v>
      </c>
      <c r="B43" s="653"/>
      <c r="C43" s="682" t="s">
        <v>325</v>
      </c>
      <c r="D43" s="654"/>
      <c r="E43" s="655"/>
      <c r="F43" s="656"/>
      <c r="G43" s="656"/>
      <c r="H43" s="1832"/>
      <c r="I43" s="1832"/>
      <c r="J43" s="1820"/>
      <c r="K43" s="310"/>
      <c r="L43" s="310"/>
      <c r="M43" s="310"/>
    </row>
    <row r="44" spans="1:74" s="311" customFormat="1" ht="47.25">
      <c r="A44" s="304" t="s">
        <v>230</v>
      </c>
      <c r="B44" s="653"/>
      <c r="C44" s="1227" t="s">
        <v>326</v>
      </c>
      <c r="D44" s="654"/>
      <c r="E44" s="655"/>
      <c r="F44" s="656"/>
      <c r="G44" s="656"/>
      <c r="H44" s="1832"/>
      <c r="I44" s="1832"/>
      <c r="J44" s="1820"/>
      <c r="K44" s="310"/>
      <c r="L44" s="310"/>
      <c r="M44" s="310"/>
    </row>
    <row r="45" spans="1:74" s="311" customFormat="1">
      <c r="A45" s="681" t="s">
        <v>307</v>
      </c>
      <c r="B45" s="653"/>
      <c r="C45" s="682" t="s">
        <v>231</v>
      </c>
      <c r="D45" s="657"/>
      <c r="E45" s="657"/>
      <c r="F45" s="658"/>
      <c r="G45" s="656"/>
      <c r="H45" s="1832"/>
      <c r="I45" s="1832"/>
      <c r="J45" s="1820"/>
      <c r="K45" s="310"/>
      <c r="L45" s="310"/>
      <c r="M45" s="310"/>
    </row>
    <row r="46" spans="1:74" s="311" customFormat="1">
      <c r="A46" s="684" t="s">
        <v>111</v>
      </c>
      <c r="B46" s="653"/>
      <c r="C46" s="683" t="s">
        <v>232</v>
      </c>
      <c r="D46" s="657"/>
      <c r="E46" s="657"/>
      <c r="F46" s="658"/>
      <c r="G46" s="656"/>
      <c r="H46" s="1832"/>
      <c r="I46" s="1832"/>
      <c r="J46" s="1820"/>
      <c r="K46" s="310"/>
      <c r="L46" s="310"/>
      <c r="M46" s="310"/>
    </row>
    <row r="47" spans="1:74" s="311" customFormat="1">
      <c r="A47" s="660"/>
      <c r="B47" s="661"/>
      <c r="C47" s="662"/>
      <c r="D47" s="663"/>
      <c r="E47" s="663"/>
      <c r="F47" s="664"/>
      <c r="G47" s="665"/>
      <c r="H47" s="1832"/>
      <c r="I47" s="1832"/>
      <c r="J47" s="1820"/>
      <c r="K47" s="310"/>
      <c r="L47" s="310"/>
      <c r="M47" s="310"/>
    </row>
    <row r="48" spans="1:74" s="311" customFormat="1" ht="31.5">
      <c r="A48" s="680" t="s">
        <v>233</v>
      </c>
      <c r="B48" s="667"/>
      <c r="C48" s="1167" t="s">
        <v>308</v>
      </c>
      <c r="D48" s="1168"/>
      <c r="E48" s="1168"/>
      <c r="F48" s="1168">
        <f t="shared" ref="F48" si="0">F49+F50</f>
        <v>0</v>
      </c>
      <c r="G48" s="668"/>
      <c r="H48" s="1832"/>
      <c r="I48" s="1832"/>
      <c r="J48" s="1820"/>
      <c r="K48" s="310"/>
      <c r="L48" s="310"/>
      <c r="M48" s="310"/>
    </row>
    <row r="49" spans="1:19" s="311" customFormat="1">
      <c r="A49" s="681" t="s">
        <v>219</v>
      </c>
      <c r="B49" s="653"/>
      <c r="C49" s="681" t="s">
        <v>220</v>
      </c>
      <c r="D49" s="657"/>
      <c r="E49" s="655"/>
      <c r="F49" s="655"/>
      <c r="G49" s="655"/>
      <c r="H49" s="1832"/>
      <c r="I49" s="1832"/>
      <c r="J49" s="1820"/>
      <c r="K49" s="310"/>
      <c r="L49" s="310"/>
      <c r="M49" s="310"/>
    </row>
    <row r="50" spans="1:19" s="311" customFormat="1" ht="47.25">
      <c r="A50" s="659" t="s">
        <v>221</v>
      </c>
      <c r="B50" s="661"/>
      <c r="C50" s="681" t="s">
        <v>234</v>
      </c>
      <c r="D50" s="657"/>
      <c r="E50" s="655"/>
      <c r="F50" s="655"/>
      <c r="G50" s="669"/>
      <c r="H50" s="1833"/>
      <c r="I50" s="1833"/>
      <c r="J50" s="1794"/>
      <c r="K50" s="310"/>
      <c r="L50" s="310"/>
      <c r="M50" s="310"/>
    </row>
    <row r="51" spans="1:19" s="311" customFormat="1">
      <c r="A51" s="1791" t="s">
        <v>222</v>
      </c>
      <c r="B51" s="1169"/>
      <c r="C51" s="277" t="s">
        <v>222</v>
      </c>
      <c r="D51" s="670"/>
      <c r="E51" s="670"/>
      <c r="F51" s="670"/>
      <c r="G51" s="670">
        <f>B51-D51</f>
        <v>0</v>
      </c>
      <c r="H51" s="670">
        <v>0</v>
      </c>
      <c r="I51" s="1170"/>
      <c r="J51" s="1170">
        <f>I51-H51</f>
        <v>0</v>
      </c>
      <c r="K51" s="310"/>
      <c r="L51" s="310"/>
      <c r="M51" s="310"/>
    </row>
    <row r="52" spans="1:19" s="311" customFormat="1">
      <c r="A52" s="1792"/>
      <c r="B52" s="1171" t="s">
        <v>223</v>
      </c>
      <c r="C52" s="685"/>
      <c r="D52" s="686" t="s">
        <v>224</v>
      </c>
      <c r="E52" s="687"/>
      <c r="F52" s="687"/>
      <c r="G52" s="688" t="s">
        <v>235</v>
      </c>
      <c r="H52" s="685"/>
      <c r="I52" s="689"/>
      <c r="J52" s="689" t="s">
        <v>225</v>
      </c>
      <c r="K52" s="310"/>
      <c r="L52" s="310"/>
      <c r="M52" s="310"/>
    </row>
    <row r="53" spans="1:19" s="311" customFormat="1">
      <c r="A53" s="671" t="s">
        <v>226</v>
      </c>
      <c r="B53" s="1172"/>
      <c r="C53" s="291"/>
      <c r="D53" s="291"/>
      <c r="E53" s="672"/>
      <c r="F53" s="672"/>
      <c r="G53" s="673"/>
      <c r="H53" s="292"/>
      <c r="I53" s="674"/>
      <c r="J53" s="297"/>
      <c r="K53" s="310"/>
      <c r="L53" s="310"/>
      <c r="M53" s="310"/>
    </row>
    <row r="54" spans="1:19" s="311" customFormat="1">
      <c r="A54" s="290" t="s">
        <v>309</v>
      </c>
      <c r="B54" s="1173">
        <f>G51</f>
        <v>0</v>
      </c>
      <c r="C54" s="675" t="s">
        <v>156</v>
      </c>
      <c r="D54" s="676"/>
      <c r="E54" s="672"/>
      <c r="F54" s="677"/>
      <c r="G54" s="673"/>
      <c r="H54" s="292"/>
      <c r="I54" s="674"/>
      <c r="J54" s="297"/>
      <c r="K54" s="310"/>
      <c r="L54" s="310"/>
      <c r="M54" s="310"/>
    </row>
    <row r="55" spans="1:19" s="311" customFormat="1" ht="31.5">
      <c r="A55" s="690" t="s">
        <v>310</v>
      </c>
      <c r="B55" s="691">
        <f>G51-J51+D50-B50</f>
        <v>0</v>
      </c>
      <c r="C55" s="292" t="s">
        <v>238</v>
      </c>
      <c r="D55" s="678"/>
      <c r="E55" s="679"/>
      <c r="F55" s="673"/>
      <c r="G55" s="292"/>
      <c r="H55" s="292"/>
      <c r="I55" s="674"/>
      <c r="J55" s="297"/>
      <c r="K55" s="310"/>
      <c r="L55" s="310"/>
      <c r="M55" s="310"/>
    </row>
    <row r="56" spans="1:19" s="311" customFormat="1">
      <c r="A56" s="290" t="s">
        <v>239</v>
      </c>
      <c r="B56" s="691">
        <f>IF(B55&gt;=0,0,B55)</f>
        <v>0</v>
      </c>
      <c r="C56" s="292" t="s">
        <v>156</v>
      </c>
      <c r="D56" s="292"/>
      <c r="E56" s="292"/>
      <c r="F56" s="292"/>
      <c r="G56" s="292"/>
      <c r="H56" s="292"/>
      <c r="I56" s="692"/>
      <c r="J56" s="297"/>
      <c r="K56" s="310"/>
      <c r="L56" s="310"/>
      <c r="M56" s="310"/>
    </row>
    <row r="57" spans="1:19" s="311" customFormat="1">
      <c r="A57" s="693"/>
      <c r="B57" s="693"/>
      <c r="C57" s="694"/>
      <c r="D57" s="694"/>
      <c r="E57" s="694"/>
      <c r="F57" s="695"/>
      <c r="G57" s="695"/>
      <c r="H57" s="696"/>
      <c r="I57" s="696"/>
      <c r="J57" s="696"/>
      <c r="K57" s="310"/>
      <c r="L57" s="310"/>
      <c r="M57" s="310"/>
    </row>
    <row r="58" spans="1:19" s="311" customFormat="1" ht="45">
      <c r="A58" s="699" t="s">
        <v>311</v>
      </c>
      <c r="B58" s="700"/>
      <c r="C58" s="1228" t="s">
        <v>156</v>
      </c>
      <c r="D58" s="694"/>
      <c r="E58" s="694"/>
      <c r="F58" s="695"/>
      <c r="G58" s="695"/>
      <c r="H58" s="696"/>
      <c r="I58" s="696"/>
      <c r="J58" s="696"/>
      <c r="K58" s="310"/>
      <c r="L58" s="310"/>
      <c r="M58" s="310"/>
    </row>
    <row r="59" spans="1:19" s="311" customFormat="1">
      <c r="A59" s="308"/>
      <c r="B59" s="309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</row>
    <row r="60" spans="1:19">
      <c r="A60" s="290" t="s">
        <v>312</v>
      </c>
      <c r="B60" s="860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</row>
    <row r="61" spans="1:19">
      <c r="A61" s="308" t="s">
        <v>313</v>
      </c>
      <c r="B61" s="308"/>
      <c r="C61" s="308"/>
      <c r="D61" s="308"/>
      <c r="E61" s="308"/>
      <c r="F61" s="308"/>
      <c r="G61" s="308"/>
      <c r="H61" s="308"/>
      <c r="I61" s="308"/>
      <c r="J61" s="308"/>
      <c r="K61" s="289"/>
      <c r="L61" s="289"/>
      <c r="M61" s="289"/>
      <c r="N61" s="289"/>
      <c r="O61" s="289"/>
      <c r="P61" s="289"/>
      <c r="Q61" s="289"/>
      <c r="R61" s="289"/>
      <c r="S61" s="289"/>
    </row>
    <row r="62" spans="1:19" ht="58.5" customHeight="1">
      <c r="A62" s="1834" t="s">
        <v>327</v>
      </c>
      <c r="B62" s="1834"/>
      <c r="C62" s="1834"/>
      <c r="D62" s="1834"/>
      <c r="E62" s="1834"/>
      <c r="F62" s="1834"/>
      <c r="G62" s="1834"/>
      <c r="H62" s="1834"/>
      <c r="I62" s="1834"/>
      <c r="J62" s="1834"/>
      <c r="K62" s="289"/>
      <c r="L62" s="289"/>
      <c r="M62" s="289"/>
      <c r="N62" s="289"/>
      <c r="O62" s="289"/>
      <c r="P62" s="289"/>
      <c r="Q62" s="289"/>
      <c r="R62" s="289"/>
      <c r="S62" s="289"/>
    </row>
    <row r="63" spans="1:19">
      <c r="A63" s="1816" t="s">
        <v>314</v>
      </c>
      <c r="B63" s="1816"/>
      <c r="C63" s="1816"/>
      <c r="D63" s="1816"/>
      <c r="E63" s="1816"/>
      <c r="F63" s="308"/>
      <c r="G63" s="308"/>
      <c r="H63" s="308"/>
      <c r="I63" s="308"/>
      <c r="J63" s="308"/>
      <c r="K63" s="289"/>
      <c r="L63" s="289"/>
      <c r="M63" s="289"/>
      <c r="N63" s="289"/>
      <c r="O63" s="289"/>
      <c r="P63" s="289"/>
      <c r="Q63" s="289"/>
      <c r="R63" s="289"/>
      <c r="S63" s="289"/>
    </row>
    <row r="64" spans="1:19" ht="13.5" customHeight="1">
      <c r="A64" s="1835"/>
      <c r="B64" s="1836"/>
      <c r="C64" s="1836"/>
      <c r="D64" s="1836"/>
      <c r="E64" s="1836"/>
      <c r="F64" s="1836"/>
      <c r="G64" s="1836"/>
      <c r="H64" s="1836"/>
      <c r="I64" s="1836"/>
      <c r="J64" s="1836"/>
      <c r="K64" s="289"/>
      <c r="L64" s="289"/>
      <c r="M64" s="289"/>
      <c r="N64" s="289"/>
      <c r="O64" s="289"/>
      <c r="P64" s="289"/>
      <c r="Q64" s="289"/>
      <c r="R64" s="289"/>
      <c r="S64" s="289"/>
    </row>
    <row r="65" spans="1:213" ht="15.75" customHeight="1">
      <c r="A65" s="1174" t="s">
        <v>315</v>
      </c>
      <c r="B65" s="866"/>
      <c r="C65" s="1002"/>
      <c r="D65" s="1002"/>
      <c r="E65" s="1002"/>
      <c r="F65" s="866"/>
      <c r="G65" s="866"/>
      <c r="H65" s="866"/>
      <c r="I65" s="866"/>
      <c r="J65" s="866"/>
      <c r="K65" s="289"/>
      <c r="L65" s="289"/>
      <c r="M65" s="289"/>
      <c r="N65" s="289"/>
      <c r="O65" s="289"/>
      <c r="P65" s="289"/>
      <c r="Q65" s="289"/>
      <c r="R65" s="289"/>
      <c r="S65" s="289"/>
    </row>
    <row r="66" spans="1:213" ht="6" customHeight="1">
      <c r="A66" s="1837"/>
      <c r="B66" s="1838"/>
      <c r="C66" s="1838"/>
      <c r="D66" s="1838"/>
      <c r="E66" s="1838"/>
      <c r="F66" s="1838"/>
      <c r="G66" s="1838"/>
      <c r="H66" s="1838"/>
      <c r="I66" s="1838"/>
      <c r="J66" s="1838"/>
      <c r="K66" s="289"/>
      <c r="L66" s="289"/>
      <c r="M66" s="289"/>
      <c r="N66" s="289"/>
      <c r="O66" s="289"/>
      <c r="P66" s="289"/>
      <c r="Q66" s="289"/>
      <c r="R66" s="289"/>
      <c r="S66" s="289"/>
    </row>
    <row r="67" spans="1:213" ht="22.5" customHeight="1">
      <c r="A67" s="288" t="s">
        <v>363</v>
      </c>
      <c r="B67" s="288"/>
      <c r="C67" s="35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</row>
    <row r="68" spans="1:213" s="866" customFormat="1" ht="35.25" customHeight="1">
      <c r="A68" s="861" t="s">
        <v>9</v>
      </c>
      <c r="B68" s="245" t="s">
        <v>20</v>
      </c>
      <c r="C68" s="245" t="s">
        <v>42</v>
      </c>
      <c r="D68" s="245" t="s">
        <v>43</v>
      </c>
      <c r="E68" s="861" t="s">
        <v>8</v>
      </c>
      <c r="G68" s="323"/>
      <c r="H68" s="323"/>
      <c r="I68" s="323"/>
      <c r="J68" s="1691"/>
      <c r="K68" s="1691"/>
      <c r="L68" s="865"/>
      <c r="M68" s="864"/>
      <c r="N68" s="864"/>
      <c r="O68" s="321"/>
      <c r="P68" s="321"/>
      <c r="Q68" s="321"/>
      <c r="R68" s="321"/>
      <c r="T68" s="324"/>
      <c r="U68" s="356"/>
      <c r="V68" s="356"/>
      <c r="W68" s="356"/>
      <c r="X68" s="356"/>
      <c r="Y68" s="356"/>
      <c r="Z68" s="356"/>
      <c r="AA68" s="356"/>
      <c r="AB68" s="356"/>
      <c r="AC68" s="356"/>
      <c r="AD68" s="356"/>
      <c r="AE68" s="356"/>
      <c r="AF68" s="356"/>
      <c r="AG68" s="356"/>
      <c r="AH68" s="356"/>
      <c r="AI68" s="356"/>
      <c r="AJ68" s="356"/>
      <c r="AK68" s="356"/>
      <c r="AL68" s="356"/>
      <c r="AM68" s="356"/>
      <c r="AN68" s="356"/>
      <c r="AO68" s="356"/>
      <c r="AP68" s="356"/>
      <c r="AQ68" s="356"/>
      <c r="AR68" s="356"/>
      <c r="AS68" s="356"/>
      <c r="AT68" s="356"/>
      <c r="AU68" s="356"/>
      <c r="AV68" s="356"/>
      <c r="AW68" s="356"/>
      <c r="AX68" s="356"/>
      <c r="AY68" s="356"/>
      <c r="AZ68" s="356"/>
      <c r="BA68" s="356"/>
      <c r="BB68" s="356"/>
      <c r="BC68" s="356"/>
      <c r="BD68" s="356"/>
      <c r="BE68" s="356"/>
      <c r="BF68" s="356"/>
      <c r="BG68" s="356"/>
      <c r="BH68" s="356"/>
      <c r="BI68" s="356"/>
      <c r="BJ68" s="356"/>
      <c r="BK68" s="356"/>
      <c r="BL68" s="356"/>
      <c r="BM68" s="356"/>
      <c r="BN68" s="356"/>
      <c r="BO68" s="356"/>
      <c r="BP68" s="356"/>
      <c r="BQ68" s="356"/>
      <c r="BR68" s="356"/>
      <c r="BS68" s="356"/>
      <c r="BT68" s="356"/>
      <c r="BU68" s="356"/>
      <c r="BV68" s="356"/>
      <c r="BW68" s="356"/>
      <c r="BX68" s="356"/>
      <c r="BY68" s="356"/>
      <c r="BZ68" s="356"/>
      <c r="CA68" s="356"/>
      <c r="CB68" s="356"/>
      <c r="CC68" s="356"/>
      <c r="CD68" s="356"/>
      <c r="CE68" s="356"/>
      <c r="CF68" s="356"/>
      <c r="CG68" s="356"/>
      <c r="CH68" s="356"/>
      <c r="CI68" s="356"/>
      <c r="CJ68" s="356"/>
      <c r="CK68" s="356"/>
      <c r="CL68" s="356"/>
      <c r="CM68" s="356"/>
      <c r="CN68" s="356"/>
      <c r="CO68" s="356"/>
      <c r="CP68" s="356"/>
      <c r="CQ68" s="356"/>
      <c r="CR68" s="356"/>
      <c r="CS68" s="356"/>
      <c r="CT68" s="356"/>
      <c r="CU68" s="356"/>
      <c r="CV68" s="356"/>
      <c r="CW68" s="356"/>
      <c r="CX68" s="356"/>
      <c r="CY68" s="356"/>
      <c r="CZ68" s="356"/>
      <c r="DA68" s="356"/>
      <c r="DB68" s="356"/>
      <c r="DC68" s="356"/>
      <c r="DD68" s="356"/>
      <c r="DE68" s="356"/>
      <c r="DF68" s="356"/>
      <c r="DG68" s="356"/>
      <c r="DH68" s="356"/>
      <c r="DI68" s="356"/>
      <c r="DJ68" s="356"/>
      <c r="DK68" s="356"/>
      <c r="DL68" s="356"/>
      <c r="DM68" s="356"/>
      <c r="DN68" s="356"/>
      <c r="DO68" s="356"/>
      <c r="DP68" s="356"/>
      <c r="DQ68" s="356"/>
      <c r="DR68" s="356"/>
      <c r="DS68" s="356"/>
      <c r="DT68" s="356"/>
      <c r="DU68" s="356"/>
      <c r="DV68" s="356"/>
      <c r="DW68" s="356"/>
      <c r="DX68" s="356"/>
      <c r="DY68" s="356"/>
      <c r="DZ68" s="356"/>
      <c r="EA68" s="356"/>
      <c r="EB68" s="356"/>
      <c r="EC68" s="356"/>
      <c r="ED68" s="356"/>
      <c r="EE68" s="356"/>
      <c r="EF68" s="356"/>
      <c r="EG68" s="356"/>
      <c r="EH68" s="356"/>
      <c r="EI68" s="356"/>
      <c r="EJ68" s="356"/>
      <c r="EK68" s="356"/>
      <c r="EL68" s="356"/>
      <c r="EM68" s="356"/>
      <c r="EN68" s="356"/>
      <c r="EO68" s="356"/>
      <c r="EP68" s="356"/>
      <c r="EQ68" s="356"/>
      <c r="ER68" s="356"/>
      <c r="ES68" s="356"/>
      <c r="ET68" s="356"/>
      <c r="EU68" s="356"/>
      <c r="EV68" s="356"/>
      <c r="EW68" s="356"/>
      <c r="EX68" s="356"/>
      <c r="EY68" s="356"/>
      <c r="EZ68" s="356"/>
      <c r="FA68" s="356"/>
      <c r="FB68" s="356"/>
      <c r="FC68" s="356"/>
      <c r="FD68" s="356"/>
      <c r="FE68" s="356"/>
      <c r="FF68" s="356"/>
      <c r="FG68" s="356"/>
      <c r="FH68" s="356"/>
      <c r="FI68" s="356"/>
      <c r="FJ68" s="356"/>
      <c r="FK68" s="356"/>
      <c r="FL68" s="356"/>
      <c r="FM68" s="356"/>
      <c r="FN68" s="356"/>
      <c r="FO68" s="356"/>
      <c r="FP68" s="356"/>
      <c r="FQ68" s="356"/>
      <c r="FR68" s="356"/>
      <c r="FS68" s="356"/>
      <c r="FT68" s="356"/>
      <c r="FU68" s="356"/>
      <c r="FV68" s="356"/>
      <c r="FW68" s="356"/>
      <c r="FX68" s="356"/>
      <c r="FY68" s="356"/>
      <c r="FZ68" s="356"/>
      <c r="GA68" s="356"/>
      <c r="GB68" s="356"/>
      <c r="GC68" s="356"/>
      <c r="GD68" s="356"/>
      <c r="GE68" s="356"/>
      <c r="GF68" s="356"/>
      <c r="GG68" s="356"/>
      <c r="GH68" s="356"/>
      <c r="GI68" s="356"/>
      <c r="GJ68" s="356"/>
      <c r="GK68" s="356"/>
      <c r="GL68" s="356"/>
      <c r="GM68" s="356"/>
      <c r="GN68" s="356"/>
      <c r="GO68" s="356"/>
      <c r="GP68" s="356"/>
      <c r="GQ68" s="356"/>
      <c r="GR68" s="356"/>
      <c r="GS68" s="356"/>
      <c r="GT68" s="356"/>
      <c r="GU68" s="356"/>
      <c r="GV68" s="356"/>
      <c r="GW68" s="356"/>
      <c r="GX68" s="356"/>
      <c r="GY68" s="356"/>
      <c r="GZ68" s="356"/>
      <c r="HA68" s="356"/>
      <c r="HB68" s="356"/>
      <c r="HC68" s="356"/>
      <c r="HD68" s="356"/>
      <c r="HE68" s="356"/>
    </row>
    <row r="69" spans="1:213" s="866" customFormat="1" ht="15.75" customHeight="1">
      <c r="A69" s="325" t="s">
        <v>44</v>
      </c>
      <c r="B69" s="326"/>
      <c r="C69" s="326"/>
      <c r="D69" s="326"/>
      <c r="E69" s="327"/>
      <c r="G69" s="262"/>
      <c r="H69" s="262"/>
      <c r="I69" s="262"/>
      <c r="J69" s="262"/>
      <c r="K69" s="262"/>
      <c r="L69" s="262"/>
      <c r="M69" s="259"/>
      <c r="N69" s="262"/>
      <c r="O69" s="328"/>
      <c r="P69" s="328"/>
      <c r="Q69" s="328"/>
      <c r="R69" s="328"/>
    </row>
    <row r="70" spans="1:213" s="866" customFormat="1" ht="15.75" customHeight="1">
      <c r="A70" s="1175" t="s">
        <v>23</v>
      </c>
      <c r="B70" s="1176"/>
      <c r="C70" s="326"/>
      <c r="D70" s="1176"/>
      <c r="E70" s="266"/>
      <c r="G70" s="262"/>
      <c r="H70" s="262"/>
      <c r="I70" s="262"/>
      <c r="J70" s="262"/>
      <c r="K70" s="262"/>
      <c r="L70" s="262"/>
      <c r="M70" s="259"/>
      <c r="N70" s="262"/>
      <c r="O70" s="328"/>
      <c r="P70" s="328"/>
      <c r="Q70" s="328"/>
      <c r="R70" s="328"/>
    </row>
    <row r="71" spans="1:213" s="866" customFormat="1" ht="15.75" customHeight="1">
      <c r="A71" s="299" t="s">
        <v>91</v>
      </c>
      <c r="B71" s="329"/>
      <c r="C71" s="330"/>
      <c r="D71" s="266"/>
      <c r="E71" s="266"/>
      <c r="G71" s="262"/>
      <c r="H71" s="262"/>
      <c r="I71" s="262"/>
      <c r="J71" s="262"/>
      <c r="K71" s="262"/>
      <c r="L71" s="262"/>
      <c r="M71" s="259"/>
      <c r="N71" s="262"/>
      <c r="O71" s="328"/>
      <c r="P71" s="328"/>
      <c r="Q71" s="328"/>
      <c r="R71" s="328"/>
    </row>
    <row r="72" spans="1:213" s="866" customFormat="1" ht="15.75" customHeight="1">
      <c r="A72" s="299" t="s">
        <v>92</v>
      </c>
      <c r="B72" s="331"/>
      <c r="C72" s="330"/>
      <c r="D72" s="266"/>
      <c r="E72" s="330"/>
      <c r="G72" s="262"/>
      <c r="H72" s="262"/>
      <c r="I72" s="332"/>
      <c r="J72" s="333"/>
      <c r="K72" s="262"/>
      <c r="L72" s="262"/>
      <c r="M72" s="259"/>
      <c r="N72" s="259"/>
      <c r="O72" s="334"/>
      <c r="P72" s="334"/>
      <c r="Q72" s="334"/>
      <c r="R72" s="334"/>
    </row>
    <row r="73" spans="1:213" s="866" customFormat="1" ht="15.75" customHeight="1">
      <c r="A73" s="335" t="s">
        <v>47</v>
      </c>
      <c r="B73" s="326"/>
      <c r="C73" s="330"/>
      <c r="D73" s="326"/>
      <c r="E73" s="330"/>
      <c r="G73" s="262"/>
      <c r="H73" s="262"/>
      <c r="I73" s="332"/>
      <c r="J73" s="333"/>
      <c r="K73" s="262"/>
      <c r="L73" s="262"/>
      <c r="M73" s="259"/>
      <c r="N73" s="259"/>
      <c r="O73" s="334"/>
      <c r="P73" s="334"/>
      <c r="Q73" s="334"/>
      <c r="R73" s="334"/>
    </row>
    <row r="74" spans="1:213" s="866" customFormat="1" ht="15.75" customHeight="1">
      <c r="A74" s="1175" t="s">
        <v>23</v>
      </c>
      <c r="B74" s="331"/>
      <c r="C74" s="330"/>
      <c r="D74" s="258"/>
      <c r="E74" s="330"/>
      <c r="G74" s="262"/>
      <c r="H74" s="262"/>
      <c r="I74" s="332"/>
      <c r="J74" s="333"/>
      <c r="K74" s="262"/>
      <c r="L74" s="262"/>
      <c r="M74" s="259"/>
      <c r="N74" s="259"/>
      <c r="O74" s="334"/>
      <c r="P74" s="334"/>
      <c r="Q74" s="334"/>
      <c r="R74" s="334"/>
    </row>
    <row r="75" spans="1:213" s="866" customFormat="1" ht="15.75" customHeight="1">
      <c r="A75" s="299" t="s">
        <v>91</v>
      </c>
      <c r="B75" s="331"/>
      <c r="C75" s="330"/>
      <c r="D75" s="258"/>
      <c r="E75" s="330"/>
      <c r="G75" s="262"/>
      <c r="H75" s="262"/>
      <c r="I75" s="332"/>
      <c r="J75" s="333"/>
      <c r="K75" s="262"/>
      <c r="L75" s="262"/>
      <c r="M75" s="259"/>
      <c r="N75" s="259"/>
      <c r="O75" s="334"/>
      <c r="P75" s="334"/>
      <c r="Q75" s="334"/>
      <c r="R75" s="334"/>
    </row>
    <row r="76" spans="1:213" s="866" customFormat="1" ht="15.75" customHeight="1">
      <c r="A76" s="299" t="s">
        <v>92</v>
      </c>
      <c r="B76" s="331"/>
      <c r="C76" s="330"/>
      <c r="D76" s="258"/>
      <c r="E76" s="330"/>
      <c r="G76" s="262"/>
      <c r="H76" s="262"/>
      <c r="I76" s="332"/>
      <c r="J76" s="333"/>
      <c r="K76" s="262"/>
      <c r="L76" s="262"/>
      <c r="M76" s="259"/>
      <c r="N76" s="259"/>
      <c r="O76" s="334"/>
      <c r="P76" s="334"/>
      <c r="Q76" s="334"/>
      <c r="R76" s="334"/>
    </row>
    <row r="77" spans="1:213" s="866" customFormat="1" ht="15.75" customHeight="1">
      <c r="A77" s="277" t="s">
        <v>17</v>
      </c>
      <c r="B77" s="305"/>
      <c r="C77" s="278"/>
      <c r="D77" s="305"/>
      <c r="E77" s="278"/>
      <c r="G77" s="250"/>
      <c r="H77" s="250"/>
      <c r="I77" s="336"/>
      <c r="J77" s="250"/>
      <c r="K77" s="250"/>
      <c r="L77" s="250"/>
      <c r="M77" s="248"/>
      <c r="N77" s="248"/>
      <c r="O77" s="285"/>
      <c r="P77" s="285"/>
      <c r="Q77" s="285"/>
      <c r="R77" s="285"/>
      <c r="T77" s="337"/>
    </row>
    <row r="78" spans="1:213" s="866" customFormat="1">
      <c r="A78" s="357"/>
      <c r="B78" s="357"/>
      <c r="C78" s="358"/>
      <c r="D78" s="358"/>
      <c r="E78" s="358"/>
      <c r="F78" s="358"/>
      <c r="G78" s="358"/>
      <c r="H78" s="358"/>
      <c r="I78" s="358"/>
      <c r="J78" s="358"/>
      <c r="K78" s="358"/>
      <c r="L78" s="358"/>
      <c r="M78" s="358"/>
      <c r="N78" s="358"/>
      <c r="O78" s="358"/>
      <c r="P78" s="358"/>
      <c r="Q78" s="358"/>
      <c r="R78" s="359"/>
      <c r="S78" s="359"/>
      <c r="T78" s="337"/>
    </row>
    <row r="79" spans="1:213">
      <c r="A79" s="211"/>
      <c r="B79" s="212"/>
      <c r="C79" s="19"/>
      <c r="D79" s="206"/>
      <c r="E79" s="207"/>
      <c r="F79" s="207"/>
      <c r="G79" s="15"/>
      <c r="H79" s="1177"/>
      <c r="I79" s="1178"/>
      <c r="J79" s="1178"/>
      <c r="K79" s="1178"/>
      <c r="L79" s="1178"/>
      <c r="M79" s="19"/>
      <c r="N79" s="292"/>
      <c r="O79" s="292"/>
      <c r="P79" s="292"/>
      <c r="Q79" s="292"/>
      <c r="R79" s="292"/>
      <c r="S79" s="292"/>
      <c r="T79" s="1179"/>
      <c r="U79" s="1180" t="e">
        <f t="shared" ref="U79:U80" ca="1" si="1">IF(INDIRECT($Z$9&amp;"!"&amp;"A"&amp;ROW(),1)=T79,"ok",INDIRECT($Z$9&amp;"!"&amp;"A"&amp;ROW(),1))</f>
        <v>#REF!</v>
      </c>
      <c r="V79" s="344"/>
      <c r="W79" s="344"/>
      <c r="X79" s="344"/>
      <c r="Y79" s="360"/>
      <c r="Z79" s="360"/>
      <c r="AA79" s="360"/>
      <c r="AB79" s="360"/>
    </row>
    <row r="80" spans="1:213">
      <c r="A80" s="1181" t="s">
        <v>364</v>
      </c>
      <c r="B80" s="322"/>
      <c r="C80" s="1182"/>
      <c r="D80" s="1182"/>
      <c r="E80" s="1183"/>
      <c r="F80" s="337"/>
      <c r="G80" s="1184"/>
      <c r="H80" s="1185"/>
      <c r="I80" s="1183"/>
      <c r="J80" s="1185"/>
      <c r="K80" s="1183"/>
      <c r="L80" s="1183"/>
      <c r="M80" s="337"/>
      <c r="N80" s="1184"/>
      <c r="S80" s="337"/>
      <c r="U80" s="1180" t="e">
        <f t="shared" ca="1" si="1"/>
        <v>#REF!</v>
      </c>
      <c r="V80" s="344"/>
      <c r="W80" s="344"/>
      <c r="X80" s="344"/>
      <c r="Y80" s="360"/>
      <c r="Z80" s="360"/>
      <c r="AA80" s="360"/>
      <c r="AB80" s="360"/>
    </row>
    <row r="81" spans="1:24" s="1187" customFormat="1">
      <c r="A81" s="1791" t="s">
        <v>34</v>
      </c>
      <c r="B81" s="1793" t="s">
        <v>73</v>
      </c>
      <c r="C81" s="1793" t="s">
        <v>114</v>
      </c>
      <c r="D81" s="1661" t="s">
        <v>316</v>
      </c>
      <c r="E81" s="1661"/>
      <c r="F81" s="1661"/>
      <c r="G81" s="1661" t="s">
        <v>317</v>
      </c>
      <c r="H81" s="1661"/>
      <c r="I81" s="1661"/>
      <c r="J81" s="1795" t="s">
        <v>38</v>
      </c>
      <c r="K81" s="1796"/>
      <c r="L81" s="1797" t="s">
        <v>63</v>
      </c>
      <c r="M81" s="1798"/>
      <c r="N81" s="1186"/>
    </row>
    <row r="82" spans="1:24" s="1190" customFormat="1" ht="31.5">
      <c r="A82" s="1792"/>
      <c r="B82" s="1794"/>
      <c r="C82" s="1794"/>
      <c r="D82" s="245" t="s">
        <v>89</v>
      </c>
      <c r="E82" s="245" t="s">
        <v>35</v>
      </c>
      <c r="F82" s="245" t="s">
        <v>318</v>
      </c>
      <c r="G82" s="245" t="s">
        <v>22</v>
      </c>
      <c r="H82" s="245" t="s">
        <v>35</v>
      </c>
      <c r="I82" s="245" t="s">
        <v>318</v>
      </c>
      <c r="J82" s="1188" t="s">
        <v>22</v>
      </c>
      <c r="K82" s="245" t="s">
        <v>35</v>
      </c>
      <c r="L82" s="245" t="s">
        <v>36</v>
      </c>
      <c r="M82" s="245" t="s">
        <v>37</v>
      </c>
      <c r="N82" s="1189"/>
    </row>
    <row r="83" spans="1:24" s="1190" customFormat="1">
      <c r="A83" s="898" t="s">
        <v>117</v>
      </c>
      <c r="B83" s="307"/>
      <c r="C83" s="307"/>
      <c r="D83" s="245"/>
      <c r="E83" s="245"/>
      <c r="F83" s="245"/>
      <c r="G83" s="245"/>
      <c r="H83" s="245"/>
      <c r="I83" s="245"/>
      <c r="J83" s="1188"/>
      <c r="K83" s="245"/>
      <c r="L83" s="245"/>
      <c r="M83" s="245"/>
      <c r="N83" s="1191"/>
    </row>
    <row r="84" spans="1:24" s="1190" customFormat="1">
      <c r="A84" s="1192" t="s">
        <v>115</v>
      </c>
      <c r="B84" s="1193"/>
      <c r="C84" s="1193"/>
      <c r="D84" s="132"/>
      <c r="E84" s="133"/>
      <c r="F84" s="133"/>
      <c r="G84" s="1194"/>
      <c r="H84" s="135"/>
      <c r="I84" s="133"/>
      <c r="J84" s="1195"/>
      <c r="K84" s="135"/>
      <c r="L84" s="135"/>
      <c r="M84" s="137"/>
      <c r="N84" s="1196"/>
    </row>
    <row r="85" spans="1:24" s="1190" customFormat="1">
      <c r="A85" s="1197" t="s">
        <v>116</v>
      </c>
      <c r="B85" s="1198"/>
      <c r="C85" s="1198"/>
      <c r="D85" s="140"/>
      <c r="E85" s="141"/>
      <c r="F85" s="141"/>
      <c r="G85" s="140"/>
      <c r="H85" s="141"/>
      <c r="I85" s="141"/>
      <c r="J85" s="1199"/>
      <c r="K85" s="141"/>
      <c r="L85" s="141"/>
      <c r="M85" s="141"/>
      <c r="N85" s="1200"/>
    </row>
    <row r="86" spans="1:24" s="1190" customFormat="1">
      <c r="A86" s="1201" t="s">
        <v>118</v>
      </c>
      <c r="B86" s="1201"/>
      <c r="C86" s="1201"/>
      <c r="D86" s="1201"/>
      <c r="E86" s="133"/>
      <c r="F86" s="133"/>
      <c r="G86" s="132"/>
      <c r="H86" s="133"/>
      <c r="I86" s="133"/>
      <c r="J86" s="1202"/>
      <c r="K86" s="133"/>
      <c r="L86" s="133"/>
      <c r="M86" s="133"/>
      <c r="N86" s="1203"/>
    </row>
    <row r="87" spans="1:24" s="1206" customFormat="1">
      <c r="A87" s="1204" t="s">
        <v>45</v>
      </c>
      <c r="B87" s="1197"/>
      <c r="C87" s="1197"/>
      <c r="D87" s="1197"/>
      <c r="E87" s="141"/>
      <c r="F87" s="141"/>
      <c r="G87" s="140"/>
      <c r="H87" s="141"/>
      <c r="I87" s="141"/>
      <c r="J87" s="1199"/>
      <c r="K87" s="141"/>
      <c r="L87" s="141"/>
      <c r="M87" s="141"/>
      <c r="N87" s="1205"/>
    </row>
    <row r="88" spans="1:24" s="1190" customFormat="1">
      <c r="A88" s="1201" t="s">
        <v>119</v>
      </c>
      <c r="B88" s="1201"/>
      <c r="C88" s="1201"/>
      <c r="D88" s="1201"/>
      <c r="E88" s="133"/>
      <c r="F88" s="133"/>
      <c r="G88" s="132"/>
      <c r="H88" s="133"/>
      <c r="I88" s="133"/>
      <c r="J88" s="1202"/>
      <c r="K88" s="133"/>
      <c r="L88" s="133"/>
      <c r="M88" s="133"/>
      <c r="N88" s="1207"/>
    </row>
    <row r="89" spans="1:24" s="1190" customFormat="1">
      <c r="A89" s="1204" t="s">
        <v>45</v>
      </c>
      <c r="B89" s="1197"/>
      <c r="C89" s="1197"/>
      <c r="D89" s="1197"/>
      <c r="E89" s="141"/>
      <c r="F89" s="141"/>
      <c r="G89" s="140"/>
      <c r="H89" s="141"/>
      <c r="I89" s="141"/>
      <c r="J89" s="1199"/>
      <c r="K89" s="141"/>
      <c r="L89" s="141"/>
      <c r="M89" s="141"/>
      <c r="N89" s="1208"/>
    </row>
    <row r="90" spans="1:24" s="1211" customFormat="1" ht="15">
      <c r="A90" s="1209"/>
      <c r="B90" s="1209"/>
      <c r="C90" s="1210"/>
      <c r="D90" s="1210"/>
      <c r="E90" s="1210"/>
      <c r="F90" s="1210"/>
      <c r="G90" s="1210"/>
      <c r="H90" s="1210"/>
      <c r="I90" s="1210"/>
      <c r="J90" s="1210"/>
      <c r="K90" s="1210"/>
      <c r="L90" s="1210"/>
      <c r="M90" s="1210"/>
      <c r="N90" s="1210"/>
    </row>
    <row r="91" spans="1:24" s="1211" customFormat="1">
      <c r="A91" s="1212" t="s">
        <v>319</v>
      </c>
      <c r="B91" s="1213"/>
      <c r="C91" s="1210"/>
      <c r="D91" s="1210"/>
      <c r="E91" s="1210"/>
      <c r="F91" s="1210"/>
      <c r="G91" s="1210"/>
      <c r="H91" s="1210"/>
      <c r="I91" s="1210"/>
      <c r="J91" s="1210"/>
      <c r="K91" s="1210"/>
      <c r="L91" s="1210"/>
      <c r="M91" s="1210"/>
      <c r="N91" s="1210"/>
    </row>
    <row r="92" spans="1:24" s="1211" customFormat="1">
      <c r="A92" s="1214" t="s">
        <v>50</v>
      </c>
      <c r="B92" s="1209"/>
      <c r="C92" s="1210"/>
      <c r="D92" s="1210"/>
      <c r="E92" s="1210"/>
      <c r="F92" s="1210"/>
      <c r="G92" s="1210"/>
      <c r="H92" s="1210"/>
      <c r="I92" s="1210"/>
      <c r="J92" s="1210"/>
      <c r="K92" s="1210"/>
      <c r="L92" s="1210"/>
      <c r="M92" s="1210"/>
      <c r="N92" s="1210"/>
    </row>
    <row r="93" spans="1:24" s="1211" customFormat="1">
      <c r="A93" s="1214" t="s">
        <v>51</v>
      </c>
      <c r="B93" s="1209"/>
      <c r="C93" s="1210"/>
      <c r="D93" s="1210"/>
      <c r="E93" s="1210"/>
      <c r="F93" s="1210"/>
      <c r="G93" s="1210"/>
      <c r="H93" s="1210"/>
      <c r="I93" s="1210"/>
      <c r="J93" s="1210"/>
      <c r="K93" s="1210"/>
      <c r="L93" s="1210"/>
      <c r="M93" s="1210"/>
      <c r="N93" s="1210"/>
    </row>
    <row r="94" spans="1:24" s="1211" customFormat="1">
      <c r="A94" s="1215" t="s">
        <v>52</v>
      </c>
      <c r="B94" s="1209"/>
      <c r="C94" s="1210"/>
      <c r="D94" s="1210"/>
      <c r="E94" s="1210"/>
      <c r="F94" s="1210"/>
      <c r="G94" s="1210"/>
      <c r="H94" s="1210"/>
      <c r="I94" s="1210"/>
      <c r="J94" s="1210"/>
      <c r="K94" s="1210"/>
      <c r="L94" s="1210"/>
      <c r="M94" s="1210"/>
      <c r="N94" s="1210"/>
    </row>
    <row r="95" spans="1:24" s="1211" customFormat="1" ht="15">
      <c r="A95" s="1209"/>
      <c r="B95" s="1213"/>
      <c r="C95" s="1210"/>
      <c r="D95" s="1210"/>
      <c r="E95" s="1210"/>
      <c r="F95" s="1210"/>
      <c r="G95" s="1210"/>
      <c r="H95" s="1210"/>
      <c r="I95" s="1210"/>
      <c r="J95" s="1210"/>
      <c r="K95" s="1210"/>
      <c r="L95" s="1210"/>
      <c r="M95" s="1210"/>
      <c r="N95" s="1210"/>
    </row>
    <row r="96" spans="1:24">
      <c r="A96" s="1839" t="s">
        <v>365</v>
      </c>
      <c r="B96" s="1839"/>
      <c r="C96" s="1839"/>
      <c r="D96" s="1839"/>
      <c r="E96" s="1839"/>
      <c r="F96" s="1839"/>
      <c r="G96" s="690"/>
      <c r="H96" s="690"/>
      <c r="I96" s="690"/>
      <c r="J96" s="690"/>
      <c r="K96" s="690"/>
      <c r="L96" s="690"/>
      <c r="M96" s="690"/>
      <c r="N96" s="690"/>
      <c r="O96" s="690"/>
      <c r="P96" s="690"/>
      <c r="Q96" s="690"/>
      <c r="R96" s="1216"/>
      <c r="S96" s="1216"/>
      <c r="T96" s="866"/>
      <c r="U96" s="1180" t="e">
        <f t="shared" ref="U96" ca="1" si="2">IF(INDIRECT($Z$9&amp;"!"&amp;"A"&amp;ROW(),1)=T96,"ok",INDIRECT($Z$9&amp;"!"&amp;"A"&amp;ROW(),1))</f>
        <v>#REF!</v>
      </c>
      <c r="V96" s="344"/>
      <c r="W96" s="344"/>
      <c r="X96" s="344"/>
    </row>
    <row r="97" spans="1:19" s="1220" customFormat="1" ht="31.5">
      <c r="A97" s="1840" t="s">
        <v>26</v>
      </c>
      <c r="B97" s="1841"/>
      <c r="C97" s="1217" t="s">
        <v>27</v>
      </c>
      <c r="D97" s="1218" t="s">
        <v>39</v>
      </c>
      <c r="E97" s="1840" t="s">
        <v>32</v>
      </c>
      <c r="F97" s="1841"/>
      <c r="G97" s="1840" t="s">
        <v>28</v>
      </c>
      <c r="H97" s="1841"/>
      <c r="I97" s="1840" t="s">
        <v>30</v>
      </c>
      <c r="J97" s="1841"/>
      <c r="K97" s="1219"/>
      <c r="L97" s="1842"/>
      <c r="M97" s="1842"/>
      <c r="N97" s="1219"/>
      <c r="O97" s="1219"/>
      <c r="P97" s="1153"/>
      <c r="Q97" s="1153"/>
      <c r="R97" s="1153"/>
      <c r="S97" s="1153"/>
    </row>
    <row r="98" spans="1:19" s="1220" customFormat="1">
      <c r="A98" s="1853" t="s">
        <v>320</v>
      </c>
      <c r="B98" s="1844"/>
      <c r="C98" s="307"/>
      <c r="D98" s="244"/>
      <c r="E98" s="1847"/>
      <c r="F98" s="1848"/>
      <c r="G98" s="1843"/>
      <c r="H98" s="1844"/>
      <c r="I98" s="1845"/>
      <c r="J98" s="1846"/>
      <c r="K98" s="1219"/>
      <c r="L98" s="1221"/>
      <c r="M98" s="1221"/>
      <c r="N98" s="1219"/>
      <c r="O98" s="1219"/>
      <c r="P98" s="1153"/>
      <c r="Q98" s="1153"/>
      <c r="R98" s="1153"/>
      <c r="S98" s="1153"/>
    </row>
    <row r="99" spans="1:19" s="1220" customFormat="1">
      <c r="A99" s="1843" t="s">
        <v>321</v>
      </c>
      <c r="B99" s="1844"/>
      <c r="C99" s="307"/>
      <c r="D99" s="244"/>
      <c r="E99" s="1847"/>
      <c r="F99" s="1848"/>
      <c r="G99" s="1849"/>
      <c r="H99" s="1844"/>
      <c r="I99" s="1850"/>
      <c r="J99" s="1851"/>
      <c r="K99" s="1219"/>
      <c r="L99" s="1221"/>
      <c r="M99" s="1221"/>
      <c r="N99" s="1219"/>
      <c r="O99" s="1219"/>
      <c r="P99" s="1153"/>
      <c r="Q99" s="1153"/>
      <c r="R99" s="1153"/>
      <c r="S99" s="1153"/>
    </row>
    <row r="100" spans="1:19">
      <c r="A100" s="1847" t="s">
        <v>322</v>
      </c>
      <c r="B100" s="1844"/>
      <c r="C100" s="1222"/>
      <c r="D100" s="1222"/>
      <c r="E100" s="1849"/>
      <c r="F100" s="1848"/>
      <c r="G100" s="1849"/>
      <c r="H100" s="1844"/>
      <c r="I100" s="1845"/>
      <c r="J100" s="1846"/>
      <c r="K100" s="1223"/>
      <c r="L100" s="1852"/>
      <c r="M100" s="1852"/>
      <c r="N100" s="1223"/>
      <c r="O100" s="1223"/>
      <c r="P100" s="1153"/>
      <c r="Q100" s="1153"/>
      <c r="R100" s="1153"/>
      <c r="S100" s="1153"/>
    </row>
    <row r="101" spans="1:19">
      <c r="A101" s="1224"/>
      <c r="B101" s="1224"/>
      <c r="C101" s="1223"/>
      <c r="D101" s="1223"/>
      <c r="E101" s="1225"/>
      <c r="F101" s="1225"/>
      <c r="G101" s="1226"/>
      <c r="H101" s="1226"/>
      <c r="I101" s="1226"/>
      <c r="J101" s="1226"/>
      <c r="K101" s="1223"/>
      <c r="L101" s="1226"/>
      <c r="M101" s="1226"/>
      <c r="N101" s="1223"/>
      <c r="O101" s="1223"/>
      <c r="P101" s="1153"/>
      <c r="Q101" s="1153"/>
      <c r="R101" s="1153"/>
      <c r="S101" s="1153"/>
    </row>
    <row r="102" spans="1:19">
      <c r="A102" s="360"/>
      <c r="B102" s="361"/>
      <c r="C102" s="36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</row>
    <row r="103" spans="1:19" ht="16.5">
      <c r="A103" s="362"/>
      <c r="B103" s="362"/>
      <c r="C103" s="362"/>
      <c r="D103" s="362"/>
      <c r="E103" s="362"/>
      <c r="F103" s="1690" t="s">
        <v>323</v>
      </c>
      <c r="G103" s="1690"/>
      <c r="H103" s="1690"/>
      <c r="I103" s="1690"/>
      <c r="J103" s="363"/>
      <c r="K103" s="363"/>
      <c r="L103" s="363"/>
      <c r="M103" s="363"/>
      <c r="N103" s="363"/>
      <c r="O103" s="363"/>
      <c r="P103" s="363"/>
      <c r="Q103" s="363"/>
      <c r="R103" s="363"/>
      <c r="S103" s="360"/>
    </row>
    <row r="104" spans="1:19">
      <c r="A104" s="860"/>
      <c r="B104" s="361"/>
      <c r="C104" s="860"/>
      <c r="E104" s="365"/>
      <c r="F104" s="1688" t="s">
        <v>33</v>
      </c>
      <c r="G104" s="1688"/>
      <c r="H104" s="1688"/>
      <c r="I104" s="1688"/>
      <c r="J104" s="289"/>
      <c r="K104" s="289"/>
      <c r="L104" s="289"/>
      <c r="M104" s="289"/>
      <c r="N104" s="289"/>
      <c r="O104" s="289"/>
      <c r="P104" s="289"/>
      <c r="Q104" s="289"/>
      <c r="R104" s="360"/>
      <c r="S104" s="360"/>
    </row>
    <row r="105" spans="1:19">
      <c r="A105" s="360"/>
      <c r="B105" s="361"/>
      <c r="C105" s="364"/>
      <c r="D105" s="364"/>
      <c r="E105" s="365"/>
      <c r="F105" s="1688" t="s">
        <v>25</v>
      </c>
      <c r="G105" s="1688"/>
      <c r="H105" s="1688"/>
      <c r="I105" s="1688"/>
      <c r="J105" s="289"/>
      <c r="K105" s="289"/>
      <c r="L105" s="289"/>
      <c r="M105" s="289"/>
      <c r="N105" s="289"/>
      <c r="O105" s="289"/>
      <c r="P105" s="289"/>
      <c r="Q105" s="289"/>
      <c r="R105" s="360"/>
      <c r="S105" s="360"/>
    </row>
    <row r="106" spans="1:19">
      <c r="A106" s="1674"/>
      <c r="B106" s="1674"/>
      <c r="C106" s="1674"/>
      <c r="D106" s="1674"/>
      <c r="E106" s="366"/>
      <c r="F106" s="367"/>
      <c r="G106" s="1674"/>
      <c r="H106" s="1674"/>
      <c r="I106" s="1674"/>
      <c r="J106" s="1674"/>
      <c r="K106" s="360"/>
      <c r="L106" s="360"/>
      <c r="M106" s="360"/>
      <c r="N106" s="360"/>
      <c r="O106" s="360"/>
      <c r="P106" s="360"/>
      <c r="Q106" s="360"/>
      <c r="R106" s="360"/>
      <c r="S106" s="360"/>
    </row>
    <row r="107" spans="1:19">
      <c r="A107" s="1675"/>
      <c r="B107" s="1675"/>
      <c r="C107" s="1675"/>
      <c r="D107" s="1675"/>
      <c r="E107" s="366"/>
      <c r="F107" s="367"/>
      <c r="G107" s="1674"/>
      <c r="H107" s="1674"/>
      <c r="I107" s="1674"/>
      <c r="J107" s="1674"/>
      <c r="K107" s="360"/>
      <c r="L107" s="360"/>
      <c r="M107" s="360"/>
      <c r="N107" s="360"/>
      <c r="O107" s="360"/>
      <c r="P107" s="360"/>
      <c r="Q107" s="360"/>
      <c r="R107" s="360"/>
      <c r="S107" s="360"/>
    </row>
    <row r="108" spans="1:19">
      <c r="A108" s="360"/>
      <c r="B108" s="361"/>
      <c r="C108" s="364"/>
      <c r="D108" s="364"/>
      <c r="E108" s="365"/>
      <c r="F108" s="365"/>
      <c r="G108" s="364"/>
      <c r="H108" s="364"/>
      <c r="I108" s="364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</row>
    <row r="109" spans="1:19" ht="16.5">
      <c r="A109" s="360"/>
      <c r="B109" s="361"/>
      <c r="C109" s="360"/>
      <c r="D109" s="860"/>
      <c r="E109" s="860"/>
      <c r="F109" s="860"/>
      <c r="G109" s="860"/>
      <c r="H109" s="860"/>
      <c r="I109" s="860"/>
      <c r="J109" s="860"/>
      <c r="K109" s="338"/>
      <c r="L109" s="338"/>
      <c r="M109" s="360"/>
      <c r="N109" s="360"/>
      <c r="O109" s="363"/>
      <c r="P109" s="363"/>
      <c r="Q109" s="363"/>
      <c r="R109" s="363"/>
      <c r="S109" s="360"/>
    </row>
    <row r="110" spans="1:19">
      <c r="A110" s="360"/>
      <c r="B110" s="361"/>
      <c r="C110" s="360"/>
      <c r="D110" s="860"/>
      <c r="E110" s="860"/>
      <c r="F110" s="860"/>
      <c r="G110" s="860"/>
      <c r="H110" s="860"/>
      <c r="I110" s="860"/>
      <c r="J110" s="860"/>
      <c r="K110" s="338"/>
      <c r="L110" s="338"/>
      <c r="M110" s="360"/>
      <c r="N110" s="360"/>
      <c r="O110" s="360"/>
      <c r="P110" s="360"/>
      <c r="Q110" s="360"/>
      <c r="R110" s="360"/>
      <c r="S110" s="360"/>
    </row>
    <row r="111" spans="1:19">
      <c r="A111" s="360"/>
      <c r="B111" s="361"/>
      <c r="C111" s="360"/>
      <c r="D111" s="860"/>
      <c r="E111" s="860"/>
      <c r="F111" s="860"/>
      <c r="G111" s="860"/>
      <c r="H111" s="860"/>
      <c r="I111" s="860"/>
      <c r="J111" s="860"/>
      <c r="K111" s="338"/>
      <c r="L111" s="338"/>
      <c r="M111" s="360"/>
      <c r="N111" s="360"/>
      <c r="O111" s="360"/>
      <c r="P111" s="360"/>
      <c r="Q111" s="360"/>
      <c r="R111" s="360"/>
      <c r="S111" s="360"/>
    </row>
    <row r="112" spans="1:19">
      <c r="I112" s="260"/>
      <c r="K112" s="338"/>
      <c r="L112" s="338"/>
    </row>
    <row r="64819" spans="9:19">
      <c r="I64819" s="260"/>
      <c r="N64819" s="260"/>
      <c r="P64819" s="1689"/>
      <c r="Q64819" s="1689"/>
      <c r="R64819" s="1689"/>
      <c r="S64819" s="1689"/>
    </row>
  </sheetData>
  <mergeCells count="67">
    <mergeCell ref="P64819:S64819"/>
    <mergeCell ref="K1:L1"/>
    <mergeCell ref="F104:I104"/>
    <mergeCell ref="F105:I105"/>
    <mergeCell ref="A106:D106"/>
    <mergeCell ref="G106:J106"/>
    <mergeCell ref="A107:D107"/>
    <mergeCell ref="G107:J107"/>
    <mergeCell ref="A100:B100"/>
    <mergeCell ref="E100:F100"/>
    <mergeCell ref="G100:H100"/>
    <mergeCell ref="I100:J100"/>
    <mergeCell ref="L100:M100"/>
    <mergeCell ref="F103:I103"/>
    <mergeCell ref="A98:B98"/>
    <mergeCell ref="E98:F98"/>
    <mergeCell ref="G98:H98"/>
    <mergeCell ref="I98:J98"/>
    <mergeCell ref="A99:B99"/>
    <mergeCell ref="E99:F99"/>
    <mergeCell ref="G99:H99"/>
    <mergeCell ref="I99:J99"/>
    <mergeCell ref="L81:M81"/>
    <mergeCell ref="A96:F96"/>
    <mergeCell ref="A97:B97"/>
    <mergeCell ref="E97:F97"/>
    <mergeCell ref="G97:H97"/>
    <mergeCell ref="I97:J97"/>
    <mergeCell ref="L97:M97"/>
    <mergeCell ref="A64:J64"/>
    <mergeCell ref="A66:J66"/>
    <mergeCell ref="J68:K68"/>
    <mergeCell ref="A81:A82"/>
    <mergeCell ref="B81:B82"/>
    <mergeCell ref="C81:C82"/>
    <mergeCell ref="D81:F81"/>
    <mergeCell ref="G81:I81"/>
    <mergeCell ref="J81:K81"/>
    <mergeCell ref="A63:E63"/>
    <mergeCell ref="A39:B39"/>
    <mergeCell ref="C39:F39"/>
    <mergeCell ref="G39:G41"/>
    <mergeCell ref="H39:J41"/>
    <mergeCell ref="A40:A41"/>
    <mergeCell ref="B40:B41"/>
    <mergeCell ref="C40:C41"/>
    <mergeCell ref="D40:F40"/>
    <mergeCell ref="H42:H50"/>
    <mergeCell ref="I42:I50"/>
    <mergeCell ref="J42:J50"/>
    <mergeCell ref="A51:A52"/>
    <mergeCell ref="A62:J62"/>
    <mergeCell ref="P9:P10"/>
    <mergeCell ref="Q9:Q10"/>
    <mergeCell ref="U9:W9"/>
    <mergeCell ref="A25:A26"/>
    <mergeCell ref="B25:C25"/>
    <mergeCell ref="D25:E25"/>
    <mergeCell ref="F25:G25"/>
    <mergeCell ref="H25:H26"/>
    <mergeCell ref="A2:D2"/>
    <mergeCell ref="A3:D3"/>
    <mergeCell ref="A5:M5"/>
    <mergeCell ref="A9:A10"/>
    <mergeCell ref="B9:E9"/>
    <mergeCell ref="F9:I9"/>
    <mergeCell ref="J9:M9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4798"/>
  <sheetViews>
    <sheetView workbookViewId="0">
      <selection activeCell="L6" sqref="L6"/>
    </sheetView>
  </sheetViews>
  <sheetFormatPr defaultColWidth="9" defaultRowHeight="15.75"/>
  <cols>
    <col min="1" max="1" width="21.875" style="260" customWidth="1"/>
    <col min="2" max="2" width="10.25" style="345" customWidth="1"/>
    <col min="3" max="3" width="18.875" style="260" customWidth="1"/>
    <col min="4" max="4" width="9.625" style="260" customWidth="1"/>
    <col min="5" max="5" width="9.125" style="260" customWidth="1"/>
    <col min="6" max="6" width="11.125" style="260" customWidth="1"/>
    <col min="7" max="7" width="9.875" style="260" customWidth="1"/>
    <col min="8" max="8" width="9.25" style="260" customWidth="1"/>
    <col min="9" max="9" width="8.875" style="338" customWidth="1"/>
    <col min="10" max="10" width="11.625" style="260" customWidth="1"/>
    <col min="11" max="11" width="9" style="260" customWidth="1"/>
    <col min="12" max="12" width="8.625" style="260" customWidth="1"/>
    <col min="13" max="13" width="9.25" style="260" customWidth="1"/>
    <col min="14" max="14" width="8.75" style="339" customWidth="1"/>
    <col min="15" max="15" width="7.875" style="260" customWidth="1"/>
    <col min="16" max="16" width="6.75" style="260" hidden="1" customWidth="1"/>
    <col min="17" max="17" width="12.5" style="260" customWidth="1"/>
    <col min="18" max="18" width="9.625" style="260" customWidth="1"/>
    <col min="19" max="19" width="10" style="260" customWidth="1"/>
    <col min="20" max="20" width="14.75" style="260" customWidth="1"/>
    <col min="21" max="16384" width="9" style="260"/>
  </cols>
  <sheetData>
    <row r="1" spans="1:23" ht="41.25" customHeight="1">
      <c r="H1" s="1971"/>
      <c r="I1" s="1971"/>
      <c r="J1" s="1971"/>
      <c r="K1" s="1970"/>
      <c r="L1" s="1970"/>
    </row>
    <row r="2" spans="1:23">
      <c r="A2" s="1700" t="s">
        <v>19</v>
      </c>
      <c r="B2" s="1700"/>
      <c r="C2" s="1700"/>
      <c r="D2" s="1700"/>
      <c r="H2" s="860" t="s">
        <v>18</v>
      </c>
    </row>
    <row r="3" spans="1:23">
      <c r="A3" s="1658" t="s">
        <v>328</v>
      </c>
      <c r="B3" s="1659"/>
      <c r="C3" s="1659"/>
      <c r="D3" s="1659"/>
      <c r="H3" s="340" t="s">
        <v>14</v>
      </c>
    </row>
    <row r="4" spans="1:23">
      <c r="A4" s="341"/>
      <c r="B4" s="341"/>
      <c r="C4" s="341"/>
      <c r="D4" s="341"/>
      <c r="H4" s="340"/>
    </row>
    <row r="5" spans="1:23" ht="18.75">
      <c r="A5" s="1660" t="s">
        <v>336</v>
      </c>
      <c r="B5" s="1660"/>
      <c r="C5" s="1660"/>
      <c r="D5" s="1660"/>
      <c r="E5" s="1660"/>
      <c r="F5" s="1660"/>
      <c r="G5" s="1660"/>
      <c r="H5" s="1660"/>
      <c r="I5" s="1660"/>
      <c r="J5" s="1660"/>
      <c r="K5" s="1660"/>
      <c r="L5" s="1660"/>
      <c r="M5" s="1660"/>
      <c r="N5" s="342"/>
      <c r="O5" s="342"/>
      <c r="P5" s="342"/>
      <c r="Q5" s="342"/>
      <c r="R5" s="342"/>
      <c r="S5" s="342"/>
    </row>
    <row r="6" spans="1:23">
      <c r="A6" s="246"/>
      <c r="B6" s="860"/>
    </row>
    <row r="7" spans="1:23">
      <c r="A7" s="246" t="s">
        <v>68</v>
      </c>
      <c r="B7" s="860"/>
      <c r="J7" s="343"/>
      <c r="T7" s="344"/>
    </row>
    <row r="8" spans="1:23">
      <c r="J8" s="287"/>
      <c r="K8" s="368"/>
    </row>
    <row r="9" spans="1:23" s="4" customFormat="1" ht="19.5" customHeight="1">
      <c r="A9" s="1854" t="s">
        <v>9</v>
      </c>
      <c r="B9" s="1855" t="s">
        <v>112</v>
      </c>
      <c r="C9" s="1855"/>
      <c r="D9" s="1855"/>
      <c r="E9" s="1855"/>
      <c r="F9" s="1856" t="s">
        <v>60</v>
      </c>
      <c r="G9" s="1857"/>
      <c r="H9" s="1857"/>
      <c r="I9" s="1858"/>
      <c r="L9" s="877"/>
      <c r="M9" s="27"/>
      <c r="N9" s="27"/>
      <c r="O9" s="27"/>
      <c r="P9" s="1775"/>
      <c r="Q9" s="1775"/>
      <c r="R9" s="27"/>
      <c r="S9" s="27"/>
      <c r="T9" s="7"/>
      <c r="U9" s="1859" t="s">
        <v>64</v>
      </c>
      <c r="V9" s="1860"/>
      <c r="W9" s="1861"/>
    </row>
    <row r="10" spans="1:23" s="13" customFormat="1" ht="47.25">
      <c r="A10" s="1854"/>
      <c r="B10" s="42" t="s">
        <v>65</v>
      </c>
      <c r="C10" s="244" t="s">
        <v>257</v>
      </c>
      <c r="D10" s="843" t="s">
        <v>59</v>
      </c>
      <c r="E10" s="42" t="s">
        <v>16</v>
      </c>
      <c r="F10" s="644" t="s">
        <v>72</v>
      </c>
      <c r="G10" s="244" t="s">
        <v>257</v>
      </c>
      <c r="H10" s="644" t="s">
        <v>16</v>
      </c>
      <c r="I10" s="843" t="s">
        <v>59</v>
      </c>
      <c r="L10" s="847"/>
      <c r="N10" s="77"/>
      <c r="O10" s="77"/>
      <c r="P10" s="1775"/>
      <c r="Q10" s="1775"/>
      <c r="R10" s="836"/>
      <c r="S10" s="836"/>
      <c r="U10" s="42" t="s">
        <v>65</v>
      </c>
      <c r="V10" s="644" t="s">
        <v>66</v>
      </c>
      <c r="W10" s="644" t="s">
        <v>67</v>
      </c>
    </row>
    <row r="11" spans="1:23" s="856" customFormat="1">
      <c r="A11" s="373" t="s">
        <v>157</v>
      </c>
      <c r="B11" s="374"/>
      <c r="C11" s="375"/>
      <c r="D11" s="376"/>
      <c r="E11" s="375"/>
      <c r="F11" s="376"/>
      <c r="G11" s="66"/>
      <c r="H11" s="377"/>
      <c r="I11" s="378"/>
      <c r="L11" s="59"/>
      <c r="N11" s="59"/>
      <c r="O11" s="38"/>
      <c r="P11" s="59"/>
      <c r="Q11" s="70"/>
      <c r="R11" s="19"/>
      <c r="S11" s="70"/>
      <c r="U11" s="75"/>
      <c r="V11" s="75"/>
      <c r="W11" s="75"/>
    </row>
    <row r="12" spans="1:23" s="856" customFormat="1">
      <c r="A12" s="373" t="s">
        <v>166</v>
      </c>
      <c r="B12" s="374"/>
      <c r="C12" s="375"/>
      <c r="D12" s="376"/>
      <c r="E12" s="375"/>
      <c r="F12" s="376"/>
      <c r="G12" s="379"/>
      <c r="H12" s="377"/>
      <c r="I12" s="380"/>
      <c r="L12" s="59"/>
      <c r="N12" s="59"/>
      <c r="O12" s="38"/>
      <c r="P12" s="59"/>
      <c r="Q12" s="70"/>
      <c r="R12" s="19"/>
      <c r="S12" s="70"/>
      <c r="U12" s="75"/>
      <c r="V12" s="75"/>
      <c r="W12" s="75"/>
    </row>
    <row r="13" spans="1:23" s="856" customFormat="1">
      <c r="A13" s="381" t="s">
        <v>40</v>
      </c>
      <c r="B13" s="382"/>
      <c r="C13" s="382"/>
      <c r="D13" s="383"/>
      <c r="E13" s="382"/>
      <c r="F13" s="383"/>
      <c r="G13" s="375"/>
      <c r="H13" s="384"/>
      <c r="I13" s="385"/>
      <c r="L13" s="386">
        <v>2900</v>
      </c>
      <c r="M13" s="387">
        <v>560</v>
      </c>
      <c r="N13" s="59"/>
      <c r="O13" s="38"/>
      <c r="P13" s="59"/>
      <c r="Q13" s="70"/>
      <c r="R13" s="19"/>
      <c r="S13" s="70"/>
      <c r="U13" s="388">
        <f>+L13</f>
        <v>2900</v>
      </c>
      <c r="V13" s="75"/>
      <c r="W13" s="20">
        <f t="shared" ref="W13:W19" si="0">+M13</f>
        <v>560</v>
      </c>
    </row>
    <row r="14" spans="1:23" s="160" customFormat="1">
      <c r="A14" s="389" t="s">
        <v>167</v>
      </c>
      <c r="B14" s="66"/>
      <c r="C14" s="379"/>
      <c r="D14" s="390"/>
      <c r="E14" s="379"/>
      <c r="F14" s="390"/>
      <c r="G14" s="391"/>
      <c r="H14" s="392"/>
      <c r="I14" s="385"/>
      <c r="L14" s="386"/>
      <c r="M14" s="393">
        <f>+SUM(M15:M18)</f>
        <v>114</v>
      </c>
      <c r="N14" s="63"/>
      <c r="O14" s="107"/>
      <c r="P14" s="63"/>
      <c r="Q14" s="78"/>
      <c r="R14" s="11"/>
      <c r="S14" s="78"/>
      <c r="U14" s="20"/>
      <c r="V14" s="20"/>
      <c r="W14" s="20">
        <f t="shared" si="0"/>
        <v>114</v>
      </c>
    </row>
    <row r="15" spans="1:23" s="53" customFormat="1">
      <c r="A15" s="394" t="s">
        <v>158</v>
      </c>
      <c r="B15" s="395"/>
      <c r="C15" s="396"/>
      <c r="D15" s="376"/>
      <c r="E15" s="396"/>
      <c r="F15" s="376"/>
      <c r="G15" s="397"/>
      <c r="H15" s="398"/>
      <c r="I15" s="399"/>
      <c r="L15" s="400"/>
      <c r="M15" s="401">
        <v>94</v>
      </c>
      <c r="N15" s="79"/>
      <c r="O15" s="80"/>
      <c r="P15" s="79"/>
      <c r="Q15" s="73"/>
      <c r="R15" s="72"/>
      <c r="S15" s="73"/>
      <c r="U15" s="87"/>
      <c r="V15" s="87"/>
      <c r="W15" s="20">
        <f t="shared" si="0"/>
        <v>94</v>
      </c>
    </row>
    <row r="16" spans="1:23" s="53" customFormat="1">
      <c r="A16" s="394" t="s">
        <v>159</v>
      </c>
      <c r="B16" s="395"/>
      <c r="C16" s="396"/>
      <c r="D16" s="376"/>
      <c r="E16" s="396"/>
      <c r="F16" s="376"/>
      <c r="G16" s="397"/>
      <c r="H16" s="398"/>
      <c r="I16" s="399"/>
      <c r="L16" s="400"/>
      <c r="M16" s="401">
        <v>20</v>
      </c>
      <c r="N16" s="79"/>
      <c r="O16" s="80"/>
      <c r="P16" s="79"/>
      <c r="Q16" s="73"/>
      <c r="R16" s="72"/>
      <c r="S16" s="73"/>
      <c r="U16" s="87"/>
      <c r="V16" s="87"/>
      <c r="W16" s="20">
        <f t="shared" si="0"/>
        <v>20</v>
      </c>
    </row>
    <row r="17" spans="1:74" s="53" customFormat="1">
      <c r="A17" s="394" t="s">
        <v>160</v>
      </c>
      <c r="B17" s="395"/>
      <c r="C17" s="396"/>
      <c r="D17" s="376"/>
      <c r="E17" s="396"/>
      <c r="F17" s="376"/>
      <c r="G17" s="397"/>
      <c r="H17" s="398"/>
      <c r="I17" s="399"/>
      <c r="L17" s="400"/>
      <c r="M17" s="401"/>
      <c r="N17" s="79"/>
      <c r="O17" s="80"/>
      <c r="P17" s="79"/>
      <c r="Q17" s="73"/>
      <c r="R17" s="72"/>
      <c r="S17" s="73"/>
      <c r="U17" s="87"/>
      <c r="V17" s="87"/>
      <c r="W17" s="20">
        <f t="shared" si="0"/>
        <v>0</v>
      </c>
    </row>
    <row r="18" spans="1:74" s="856" customFormat="1">
      <c r="A18" s="402" t="s">
        <v>161</v>
      </c>
      <c r="B18" s="374"/>
      <c r="C18" s="375"/>
      <c r="D18" s="403"/>
      <c r="E18" s="375"/>
      <c r="F18" s="403"/>
      <c r="G18" s="404"/>
      <c r="H18" s="405"/>
      <c r="I18" s="406"/>
      <c r="L18" s="386"/>
      <c r="M18" s="387"/>
      <c r="N18" s="59"/>
      <c r="O18" s="38"/>
      <c r="P18" s="59"/>
      <c r="Q18" s="70"/>
      <c r="R18" s="19"/>
      <c r="S18" s="38"/>
      <c r="U18" s="75"/>
      <c r="V18" s="75"/>
      <c r="W18" s="20">
        <f t="shared" si="0"/>
        <v>0</v>
      </c>
    </row>
    <row r="19" spans="1:74" s="13" customFormat="1">
      <c r="A19" s="407" t="s">
        <v>17</v>
      </c>
      <c r="B19" s="408"/>
      <c r="C19" s="408"/>
      <c r="D19" s="408"/>
      <c r="E19" s="408"/>
      <c r="F19" s="408"/>
      <c r="G19" s="409"/>
      <c r="H19" s="410"/>
      <c r="I19" s="411"/>
      <c r="L19" s="412"/>
      <c r="M19" s="413">
        <f>+M14+M13</f>
        <v>674</v>
      </c>
      <c r="N19" s="11"/>
      <c r="O19" s="78"/>
      <c r="P19" s="11"/>
      <c r="Q19" s="78"/>
      <c r="R19" s="11"/>
      <c r="S19" s="11"/>
      <c r="U19" s="86"/>
      <c r="V19" s="86"/>
      <c r="W19" s="20">
        <f t="shared" si="0"/>
        <v>674</v>
      </c>
    </row>
    <row r="20" spans="1:74" s="13" customFormat="1">
      <c r="A20" s="637"/>
      <c r="B20" s="1246"/>
      <c r="C20" s="1246"/>
      <c r="D20" s="1246"/>
      <c r="E20" s="1246"/>
      <c r="F20" s="1246"/>
      <c r="G20" s="10"/>
      <c r="H20" s="1247"/>
      <c r="I20" s="1248"/>
      <c r="L20" s="412"/>
      <c r="M20" s="413"/>
      <c r="N20" s="11"/>
      <c r="O20" s="78"/>
      <c r="P20" s="11"/>
      <c r="Q20" s="78"/>
      <c r="R20" s="11"/>
      <c r="S20" s="11"/>
      <c r="U20" s="147"/>
      <c r="V20" s="147"/>
      <c r="W20" s="452"/>
    </row>
    <row r="21" spans="1:74" s="13" customFormat="1">
      <c r="A21" s="9" t="s">
        <v>69</v>
      </c>
      <c r="B21" s="1246"/>
      <c r="C21" s="1246"/>
      <c r="D21" s="1246"/>
      <c r="E21" s="1246"/>
      <c r="F21" s="1246"/>
      <c r="G21" s="10"/>
      <c r="H21" s="1247"/>
      <c r="I21" s="1248"/>
      <c r="L21" s="412"/>
      <c r="M21" s="413"/>
      <c r="N21" s="11"/>
      <c r="O21" s="78"/>
      <c r="P21" s="11"/>
      <c r="Q21" s="78"/>
      <c r="R21" s="11"/>
      <c r="S21" s="11"/>
      <c r="U21" s="147"/>
      <c r="V21" s="147"/>
      <c r="W21" s="452"/>
    </row>
    <row r="22" spans="1:74" ht="18.75">
      <c r="A22" s="875" t="s">
        <v>306</v>
      </c>
      <c r="B22" s="291"/>
      <c r="C22" s="292"/>
      <c r="D22" s="292"/>
      <c r="E22" s="292"/>
      <c r="F22" s="292"/>
      <c r="G22" s="292"/>
      <c r="H22" s="287"/>
      <c r="I22" s="297"/>
      <c r="J22" s="290"/>
      <c r="K22" s="293"/>
      <c r="L22" s="293"/>
      <c r="M22" s="293"/>
      <c r="N22" s="293"/>
      <c r="O22" s="293"/>
      <c r="P22" s="293"/>
      <c r="Q22" s="293"/>
      <c r="R22" s="294"/>
      <c r="S22" s="294"/>
      <c r="T22" s="295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/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</row>
    <row r="23" spans="1:74" ht="50.25" customHeight="1">
      <c r="A23" s="1668" t="s">
        <v>9</v>
      </c>
      <c r="B23" s="1670" t="s">
        <v>301</v>
      </c>
      <c r="C23" s="1670"/>
      <c r="D23" s="1671" t="s">
        <v>262</v>
      </c>
      <c r="E23" s="1671"/>
      <c r="F23" s="1670" t="s">
        <v>16</v>
      </c>
      <c r="G23" s="1670"/>
      <c r="H23" s="1672" t="s">
        <v>240</v>
      </c>
      <c r="I23" s="74"/>
      <c r="J23" s="831"/>
      <c r="K23" s="831"/>
      <c r="L23" s="74"/>
      <c r="M23" s="74"/>
      <c r="N23" s="293"/>
      <c r="O23" s="293"/>
      <c r="P23" s="293"/>
      <c r="Q23" s="293"/>
      <c r="R23" s="294"/>
      <c r="S23" s="294"/>
      <c r="T23" s="295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</row>
    <row r="24" spans="1:74" ht="48">
      <c r="A24" s="1669"/>
      <c r="B24" s="647" t="s">
        <v>89</v>
      </c>
      <c r="C24" s="647" t="s">
        <v>90</v>
      </c>
      <c r="D24" s="647" t="s">
        <v>263</v>
      </c>
      <c r="E24" s="647" t="s">
        <v>264</v>
      </c>
      <c r="F24" s="647" t="s">
        <v>89</v>
      </c>
      <c r="G24" s="647" t="s">
        <v>90</v>
      </c>
      <c r="H24" s="1673"/>
      <c r="I24" s="702"/>
      <c r="J24" s="702"/>
      <c r="K24" s="702"/>
      <c r="L24" s="702"/>
      <c r="M24" s="702"/>
      <c r="N24" s="293"/>
      <c r="O24" s="293"/>
      <c r="P24" s="293"/>
      <c r="Q24" s="293"/>
      <c r="R24" s="294"/>
      <c r="S24" s="294"/>
      <c r="T24" s="295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</row>
    <row r="25" spans="1:74" ht="18.75">
      <c r="A25" s="893" t="s">
        <v>329</v>
      </c>
      <c r="B25" s="1229">
        <f>+B11</f>
        <v>0</v>
      </c>
      <c r="C25" s="1230"/>
      <c r="D25" s="1231"/>
      <c r="E25" s="1232"/>
      <c r="F25" s="1229"/>
      <c r="G25" s="1229"/>
      <c r="H25" s="1233"/>
      <c r="I25" s="702"/>
      <c r="J25" s="702"/>
      <c r="K25" s="702"/>
      <c r="L25" s="1234">
        <v>13.742629999999998</v>
      </c>
      <c r="M25" s="1234">
        <v>-147.10065108896003</v>
      </c>
      <c r="N25" s="293"/>
      <c r="O25" s="293"/>
      <c r="P25" s="293"/>
      <c r="Q25" s="293"/>
      <c r="R25" s="294"/>
      <c r="S25" s="294"/>
      <c r="T25" s="295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/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</row>
    <row r="26" spans="1:74" ht="18.75">
      <c r="A26" s="253" t="s">
        <v>337</v>
      </c>
      <c r="B26" s="1235"/>
      <c r="C26" s="1236"/>
      <c r="D26" s="1235"/>
      <c r="E26" s="1235"/>
      <c r="F26" s="1235"/>
      <c r="G26" s="1237"/>
      <c r="H26" s="1235"/>
      <c r="I26" s="702"/>
      <c r="J26" s="702"/>
      <c r="K26" s="702"/>
      <c r="L26" s="1234"/>
      <c r="M26" s="1234">
        <f>50.32+195.26</f>
        <v>245.57999999999998</v>
      </c>
      <c r="N26" s="293"/>
      <c r="O26" s="293"/>
      <c r="P26" s="293"/>
      <c r="Q26" s="293"/>
      <c r="R26" s="294"/>
      <c r="S26" s="294"/>
      <c r="T26" s="295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/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</row>
    <row r="27" spans="1:74" s="271" customFormat="1" ht="19.5">
      <c r="A27" s="253" t="s">
        <v>338</v>
      </c>
      <c r="B27" s="298"/>
      <c r="C27" s="300"/>
      <c r="D27" s="300"/>
      <c r="E27" s="300"/>
      <c r="F27" s="298"/>
      <c r="G27" s="300"/>
      <c r="H27" s="300"/>
      <c r="I27" s="833"/>
      <c r="J27" s="832"/>
      <c r="K27" s="833"/>
      <c r="L27" s="1238"/>
      <c r="M27" s="1238"/>
      <c r="N27" s="301"/>
      <c r="O27" s="301"/>
      <c r="P27" s="301"/>
      <c r="Q27" s="301"/>
      <c r="R27" s="297"/>
      <c r="S27" s="297"/>
      <c r="T27" s="302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3"/>
      <c r="AL27" s="303"/>
      <c r="AM27" s="303"/>
      <c r="AN27" s="303"/>
      <c r="AO27" s="303"/>
      <c r="AP27" s="303"/>
      <c r="AQ27" s="303"/>
      <c r="AR27" s="303"/>
      <c r="AS27" s="303"/>
      <c r="AT27" s="303"/>
      <c r="AU27" s="303"/>
      <c r="AV27" s="303"/>
      <c r="AW27" s="303"/>
      <c r="AX27" s="303"/>
      <c r="AY27" s="303"/>
      <c r="AZ27" s="303"/>
      <c r="BA27" s="303"/>
      <c r="BB27" s="303"/>
      <c r="BC27" s="303"/>
      <c r="BD27" s="303"/>
      <c r="BE27" s="303"/>
      <c r="BF27" s="303"/>
      <c r="BG27" s="303"/>
      <c r="BH27" s="303"/>
      <c r="BI27" s="303"/>
      <c r="BJ27" s="303"/>
      <c r="BK27" s="303"/>
      <c r="BL27" s="303"/>
      <c r="BM27" s="303"/>
      <c r="BN27" s="303"/>
      <c r="BO27" s="303"/>
      <c r="BP27" s="303"/>
      <c r="BQ27" s="303"/>
      <c r="BR27" s="303"/>
      <c r="BS27" s="303"/>
      <c r="BT27" s="303"/>
      <c r="BU27" s="303"/>
      <c r="BV27" s="303"/>
    </row>
    <row r="28" spans="1:74" ht="18.75">
      <c r="A28" s="277" t="s">
        <v>17</v>
      </c>
      <c r="B28" s="701">
        <f t="shared" ref="B28:H28" si="1">+SUM(B25:B27)</f>
        <v>0</v>
      </c>
      <c r="C28" s="701"/>
      <c r="D28" s="305"/>
      <c r="E28" s="305"/>
      <c r="F28" s="701"/>
      <c r="G28" s="701"/>
      <c r="H28" s="305">
        <f t="shared" si="1"/>
        <v>0</v>
      </c>
      <c r="I28" s="834"/>
      <c r="J28" s="834"/>
      <c r="K28" s="834"/>
      <c r="L28" s="1239"/>
      <c r="M28" s="1239">
        <v>2000</v>
      </c>
      <c r="N28" s="293"/>
      <c r="O28" s="293"/>
      <c r="P28" s="293"/>
      <c r="Q28" s="293"/>
      <c r="R28" s="294"/>
      <c r="S28" s="294"/>
      <c r="T28" s="295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</row>
    <row r="29" spans="1:74" ht="18.75">
      <c r="A29" s="290"/>
      <c r="B29" s="291"/>
      <c r="C29" s="292"/>
      <c r="D29" s="292"/>
      <c r="E29" s="292"/>
      <c r="F29" s="292"/>
      <c r="G29" s="292"/>
      <c r="H29" s="287"/>
      <c r="I29" s="297"/>
      <c r="J29" s="290"/>
      <c r="K29" s="293"/>
      <c r="L29" s="293"/>
      <c r="M29" s="293"/>
      <c r="N29" s="293"/>
      <c r="O29" s="293"/>
      <c r="P29" s="293"/>
      <c r="Q29" s="293"/>
      <c r="R29" s="294"/>
      <c r="S29" s="294"/>
      <c r="T29" s="295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/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</row>
    <row r="30" spans="1:74" ht="18.75">
      <c r="A30" s="308" t="s">
        <v>339</v>
      </c>
      <c r="B30" s="291"/>
      <c r="C30" s="292"/>
      <c r="D30" s="292"/>
      <c r="E30" s="292"/>
      <c r="F30" s="292"/>
      <c r="G30" s="292"/>
      <c r="H30" s="292"/>
      <c r="I30" s="692"/>
      <c r="J30" s="297"/>
      <c r="K30" s="293"/>
      <c r="L30" s="293"/>
      <c r="M30" s="293"/>
      <c r="N30" s="293"/>
      <c r="O30" s="293"/>
      <c r="P30" s="293"/>
      <c r="Q30" s="293"/>
      <c r="R30" s="294"/>
      <c r="S30" s="294"/>
      <c r="T30" s="295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/>
      <c r="AH30" s="296"/>
      <c r="AI30" s="296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</row>
    <row r="31" spans="1:74" ht="18.75">
      <c r="A31" s="290"/>
      <c r="B31" s="291"/>
      <c r="C31" s="292"/>
      <c r="D31" s="292"/>
      <c r="E31" s="292"/>
      <c r="F31" s="292"/>
      <c r="G31" s="292"/>
      <c r="H31" s="292"/>
      <c r="I31" s="692"/>
      <c r="J31" s="297"/>
      <c r="K31" s="293"/>
      <c r="L31" s="293"/>
      <c r="M31" s="293"/>
      <c r="N31" s="293"/>
      <c r="O31" s="293"/>
      <c r="P31" s="293"/>
      <c r="Q31" s="293"/>
      <c r="R31" s="294"/>
      <c r="S31" s="294"/>
      <c r="T31" s="295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/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</row>
    <row r="32" spans="1:74" s="6" customFormat="1" ht="18.75">
      <c r="A32" s="1672" t="s">
        <v>9</v>
      </c>
      <c r="B32" s="1733" t="s">
        <v>162</v>
      </c>
      <c r="C32" s="1742"/>
      <c r="D32" s="1742"/>
      <c r="E32" s="1734"/>
      <c r="F32" s="74"/>
      <c r="G32" s="74"/>
      <c r="H32" s="74"/>
      <c r="I32" s="74"/>
      <c r="J32" s="74"/>
      <c r="K32" s="93"/>
      <c r="L32" s="93"/>
      <c r="M32" s="93"/>
      <c r="N32" s="93"/>
      <c r="O32" s="93"/>
      <c r="P32" s="93"/>
      <c r="Q32" s="93"/>
      <c r="R32" s="93"/>
      <c r="S32" s="93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</row>
    <row r="33" spans="1:74" s="6" customFormat="1" ht="94.5">
      <c r="A33" s="1673"/>
      <c r="B33" s="843" t="s">
        <v>340</v>
      </c>
      <c r="C33" s="244" t="s">
        <v>257</v>
      </c>
      <c r="D33" s="843" t="s">
        <v>163</v>
      </c>
      <c r="E33" s="853" t="s">
        <v>8</v>
      </c>
      <c r="F33" s="847"/>
      <c r="G33" s="847"/>
      <c r="H33" s="847"/>
      <c r="I33" s="847"/>
      <c r="J33" s="847"/>
      <c r="K33" s="93"/>
      <c r="L33" s="93"/>
      <c r="M33" s="93"/>
      <c r="N33" s="93"/>
      <c r="O33" s="93"/>
      <c r="P33" s="93"/>
      <c r="Q33" s="93"/>
      <c r="R33" s="93"/>
      <c r="S33" s="93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</row>
    <row r="34" spans="1:74" s="6" customFormat="1" ht="18.75">
      <c r="A34" s="424" t="s">
        <v>164</v>
      </c>
      <c r="B34" s="425"/>
      <c r="C34" s="426"/>
      <c r="D34" s="426"/>
      <c r="E34" s="426"/>
      <c r="F34" s="427"/>
      <c r="G34" s="427"/>
      <c r="H34" s="427"/>
      <c r="I34" s="427"/>
      <c r="J34" s="427"/>
      <c r="K34" s="93"/>
      <c r="L34" s="93"/>
      <c r="M34" s="93"/>
      <c r="N34" s="93"/>
      <c r="O34" s="93"/>
      <c r="P34" s="93"/>
      <c r="Q34" s="93"/>
      <c r="R34" s="93"/>
      <c r="S34" s="93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</row>
    <row r="35" spans="1:74" s="6" customFormat="1" ht="18.75" customHeight="1">
      <c r="A35" s="97" t="s">
        <v>165</v>
      </c>
      <c r="B35" s="428"/>
      <c r="C35" s="67"/>
      <c r="D35" s="67"/>
      <c r="E35" s="1259"/>
      <c r="F35" s="429"/>
      <c r="G35" s="429"/>
      <c r="H35" s="1249"/>
      <c r="I35" s="1249"/>
      <c r="J35" s="1153"/>
      <c r="K35" s="93"/>
      <c r="L35" s="93"/>
      <c r="M35" s="93"/>
      <c r="N35" s="93"/>
      <c r="O35" s="93"/>
      <c r="P35" s="93"/>
      <c r="Q35" s="93"/>
      <c r="R35" s="93"/>
      <c r="S35" s="93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</row>
    <row r="36" spans="1:74" s="6" customFormat="1" ht="18.75">
      <c r="A36" s="21" t="s">
        <v>13</v>
      </c>
      <c r="B36" s="430"/>
      <c r="C36" s="431"/>
      <c r="D36" s="52"/>
      <c r="E36" s="52">
        <f>SUM(E34:E35)</f>
        <v>0</v>
      </c>
      <c r="F36" s="432"/>
      <c r="G36" s="432"/>
      <c r="H36" s="1249"/>
      <c r="I36" s="1249"/>
      <c r="J36" s="1153"/>
      <c r="K36" s="93"/>
      <c r="L36" s="93"/>
      <c r="M36" s="93"/>
      <c r="N36" s="93"/>
      <c r="O36" s="93"/>
      <c r="P36" s="93"/>
      <c r="Q36" s="93"/>
      <c r="R36" s="93"/>
      <c r="S36" s="93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</row>
    <row r="37" spans="1:74" s="310" customFormat="1">
      <c r="A37" s="1254"/>
      <c r="B37" s="1255"/>
      <c r="C37" s="678"/>
      <c r="D37" s="672"/>
      <c r="E37" s="1252"/>
      <c r="F37" s="1250"/>
      <c r="G37" s="1250"/>
      <c r="H37" s="1249"/>
      <c r="I37" s="1249"/>
      <c r="J37" s="1153"/>
    </row>
    <row r="38" spans="1:74" s="51" customFormat="1">
      <c r="A38" s="857" t="s">
        <v>107</v>
      </c>
      <c r="B38" s="50"/>
      <c r="C38" s="56"/>
      <c r="D38" s="57"/>
      <c r="E38" s="56"/>
      <c r="F38" s="57"/>
      <c r="G38" s="56"/>
      <c r="H38" s="55"/>
      <c r="I38" s="24"/>
      <c r="J38" s="54"/>
      <c r="K38" s="12"/>
      <c r="L38" s="12"/>
      <c r="M38" s="55"/>
      <c r="N38" s="24"/>
      <c r="O38" s="55"/>
      <c r="P38" s="24"/>
      <c r="Q38" s="24"/>
      <c r="R38" s="24"/>
      <c r="S38" s="24"/>
      <c r="T38" s="49"/>
    </row>
    <row r="39" spans="1:74" s="51" customFormat="1" ht="22.5" customHeight="1">
      <c r="A39" s="1778" t="s">
        <v>129</v>
      </c>
      <c r="B39" s="1779"/>
      <c r="C39" s="1780"/>
      <c r="D39" s="1778" t="s">
        <v>108</v>
      </c>
      <c r="E39" s="1779"/>
      <c r="F39" s="1780"/>
      <c r="H39" s="434"/>
      <c r="I39" s="422"/>
      <c r="M39" s="55"/>
      <c r="N39" s="24"/>
      <c r="O39" s="55"/>
      <c r="P39" s="24"/>
      <c r="Q39" s="24"/>
      <c r="R39" s="24"/>
      <c r="S39" s="24"/>
      <c r="T39" s="49"/>
    </row>
    <row r="40" spans="1:74" s="51" customFormat="1" ht="47.25">
      <c r="A40" s="843" t="s">
        <v>71</v>
      </c>
      <c r="B40" s="852" t="s">
        <v>10</v>
      </c>
      <c r="C40" s="852" t="s">
        <v>109</v>
      </c>
      <c r="D40" s="843" t="s">
        <v>71</v>
      </c>
      <c r="E40" s="852" t="s">
        <v>10</v>
      </c>
      <c r="F40" s="852" t="s">
        <v>109</v>
      </c>
      <c r="H40" s="435"/>
      <c r="I40" s="422"/>
      <c r="M40" s="55"/>
      <c r="N40" s="24"/>
      <c r="O40" s="55"/>
      <c r="P40" s="24"/>
      <c r="Q40" s="24"/>
      <c r="R40" s="24"/>
      <c r="S40" s="24"/>
      <c r="T40" s="49"/>
    </row>
    <row r="41" spans="1:74" s="51" customFormat="1" ht="21.75" customHeight="1">
      <c r="A41" s="312" t="s">
        <v>45</v>
      </c>
      <c r="B41" s="312"/>
      <c r="C41" s="312"/>
      <c r="D41" s="352"/>
      <c r="E41" s="352"/>
      <c r="F41" s="313"/>
      <c r="H41" s="54"/>
      <c r="I41" s="54"/>
      <c r="M41" s="55"/>
      <c r="N41" s="24"/>
      <c r="O41" s="55"/>
      <c r="P41" s="24"/>
      <c r="Q41" s="24"/>
      <c r="R41" s="24"/>
      <c r="S41" s="24"/>
      <c r="T41" s="49"/>
    </row>
    <row r="42" spans="1:74" s="51" customFormat="1" ht="31.5" customHeight="1">
      <c r="A42" s="316" t="s">
        <v>21</v>
      </c>
      <c r="B42" s="317"/>
      <c r="C42" s="318"/>
      <c r="D42" s="319"/>
      <c r="E42" s="319"/>
      <c r="F42" s="317"/>
      <c r="H42" s="229"/>
      <c r="I42" s="229"/>
      <c r="M42" s="55"/>
      <c r="N42" s="24"/>
      <c r="O42" s="55"/>
      <c r="P42" s="24"/>
      <c r="Q42" s="24"/>
      <c r="R42" s="24"/>
      <c r="S42" s="24"/>
      <c r="T42" s="49"/>
    </row>
    <row r="43" spans="1:74" s="310" customFormat="1">
      <c r="A43" s="1254"/>
      <c r="B43" s="1255"/>
      <c r="C43" s="1256"/>
      <c r="D43" s="672"/>
      <c r="E43" s="1252"/>
      <c r="F43" s="1252"/>
      <c r="G43" s="1252"/>
      <c r="H43" s="1249"/>
      <c r="I43" s="1249"/>
      <c r="J43" s="1153"/>
    </row>
    <row r="44" spans="1:74" s="311" customFormat="1">
      <c r="A44" s="308"/>
      <c r="B44" s="309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</row>
    <row r="45" spans="1:74">
      <c r="A45" s="9" t="s">
        <v>268</v>
      </c>
      <c r="B45" s="860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</row>
    <row r="46" spans="1:74">
      <c r="A46" s="76" t="s">
        <v>313</v>
      </c>
      <c r="B46" s="76"/>
      <c r="C46" s="76"/>
      <c r="D46" s="76"/>
      <c r="E46" s="76"/>
      <c r="F46" s="76"/>
      <c r="G46" s="76"/>
      <c r="H46" s="76"/>
      <c r="I46" s="76"/>
      <c r="J46" s="76"/>
      <c r="K46" s="289"/>
      <c r="L46" s="289"/>
      <c r="M46" s="289"/>
      <c r="N46" s="289"/>
      <c r="O46" s="289"/>
      <c r="P46" s="289"/>
      <c r="Q46" s="289"/>
      <c r="R46" s="289"/>
      <c r="S46" s="289"/>
    </row>
    <row r="47" spans="1:74">
      <c r="A47" s="1862" t="s">
        <v>341</v>
      </c>
      <c r="B47" s="1862"/>
      <c r="C47" s="1862"/>
      <c r="D47" s="1862"/>
      <c r="E47" s="1862"/>
      <c r="F47" s="76"/>
      <c r="G47" s="76"/>
      <c r="H47" s="76"/>
      <c r="I47" s="76"/>
      <c r="J47" s="76"/>
      <c r="K47" s="289"/>
      <c r="L47" s="289"/>
      <c r="M47" s="289"/>
      <c r="N47" s="289"/>
      <c r="O47" s="289"/>
      <c r="P47" s="289"/>
      <c r="Q47" s="289"/>
      <c r="R47" s="289"/>
      <c r="S47" s="289"/>
    </row>
    <row r="48" spans="1:74">
      <c r="A48" s="160" t="s">
        <v>315</v>
      </c>
      <c r="B48" s="856"/>
      <c r="C48" s="1002"/>
      <c r="D48" s="1002"/>
      <c r="E48" s="1002"/>
      <c r="F48" s="856"/>
      <c r="G48" s="856"/>
      <c r="H48" s="856"/>
      <c r="I48" s="856"/>
      <c r="J48" s="856"/>
      <c r="K48" s="289"/>
      <c r="L48" s="289"/>
      <c r="M48" s="289"/>
      <c r="N48" s="289"/>
      <c r="O48" s="289"/>
      <c r="P48" s="289"/>
      <c r="Q48" s="289"/>
      <c r="R48" s="289"/>
      <c r="S48" s="289"/>
    </row>
    <row r="49" spans="1:213">
      <c r="A49" s="160"/>
      <c r="B49" s="856"/>
      <c r="C49" s="1002"/>
      <c r="D49" s="1002"/>
      <c r="E49" s="1002"/>
      <c r="F49" s="856"/>
      <c r="G49" s="856"/>
      <c r="H49" s="856"/>
      <c r="I49" s="856"/>
      <c r="J49" s="856"/>
      <c r="K49" s="289"/>
      <c r="L49" s="289"/>
      <c r="M49" s="289"/>
      <c r="N49" s="289"/>
      <c r="O49" s="289"/>
      <c r="P49" s="289"/>
      <c r="Q49" s="289"/>
      <c r="R49" s="289"/>
      <c r="S49" s="289"/>
    </row>
    <row r="50" spans="1:213" ht="18.75" customHeight="1">
      <c r="A50" s="288" t="s">
        <v>342</v>
      </c>
      <c r="B50" s="288"/>
      <c r="C50" s="35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</row>
    <row r="51" spans="1:213" s="866" customFormat="1" ht="45.75" customHeight="1">
      <c r="A51" s="861" t="s">
        <v>9</v>
      </c>
      <c r="B51" s="245" t="s">
        <v>20</v>
      </c>
      <c r="C51" s="245" t="s">
        <v>42</v>
      </c>
      <c r="D51" s="245" t="s">
        <v>43</v>
      </c>
      <c r="E51" s="861" t="s">
        <v>8</v>
      </c>
      <c r="G51" s="323"/>
      <c r="H51" s="323"/>
      <c r="I51" s="323"/>
      <c r="J51" s="1691"/>
      <c r="K51" s="1691"/>
      <c r="L51" s="865"/>
      <c r="M51" s="864"/>
      <c r="N51" s="864"/>
      <c r="O51" s="321"/>
      <c r="P51" s="321"/>
      <c r="Q51" s="321"/>
      <c r="R51" s="321"/>
      <c r="T51" s="324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6"/>
      <c r="EO51" s="356"/>
      <c r="EP51" s="356"/>
      <c r="EQ51" s="356"/>
      <c r="ER51" s="356"/>
      <c r="ES51" s="356"/>
      <c r="ET51" s="356"/>
      <c r="EU51" s="356"/>
      <c r="EV51" s="356"/>
      <c r="EW51" s="356"/>
      <c r="EX51" s="356"/>
      <c r="EY51" s="356"/>
      <c r="EZ51" s="356"/>
      <c r="FA51" s="356"/>
      <c r="FB51" s="356"/>
      <c r="FC51" s="356"/>
      <c r="FD51" s="356"/>
      <c r="FE51" s="356"/>
      <c r="FF51" s="356"/>
      <c r="FG51" s="356"/>
      <c r="FH51" s="356"/>
      <c r="FI51" s="356"/>
      <c r="FJ51" s="356"/>
      <c r="FK51" s="356"/>
      <c r="FL51" s="356"/>
      <c r="FM51" s="356"/>
      <c r="FN51" s="356"/>
      <c r="FO51" s="356"/>
      <c r="FP51" s="356"/>
      <c r="FQ51" s="356"/>
      <c r="FR51" s="356"/>
      <c r="FS51" s="356"/>
      <c r="FT51" s="356"/>
      <c r="FU51" s="356"/>
      <c r="FV51" s="356"/>
      <c r="FW51" s="356"/>
      <c r="FX51" s="356"/>
      <c r="FY51" s="356"/>
      <c r="FZ51" s="356"/>
      <c r="GA51" s="356"/>
      <c r="GB51" s="356"/>
      <c r="GC51" s="356"/>
      <c r="GD51" s="356"/>
      <c r="GE51" s="356"/>
      <c r="GF51" s="356"/>
      <c r="GG51" s="356"/>
      <c r="GH51" s="356"/>
      <c r="GI51" s="356"/>
      <c r="GJ51" s="356"/>
      <c r="GK51" s="356"/>
      <c r="GL51" s="356"/>
      <c r="GM51" s="356"/>
      <c r="GN51" s="356"/>
      <c r="GO51" s="356"/>
      <c r="GP51" s="356"/>
      <c r="GQ51" s="356"/>
      <c r="GR51" s="356"/>
      <c r="GS51" s="356"/>
      <c r="GT51" s="356"/>
      <c r="GU51" s="356"/>
      <c r="GV51" s="356"/>
      <c r="GW51" s="356"/>
      <c r="GX51" s="356"/>
      <c r="GY51" s="356"/>
      <c r="GZ51" s="356"/>
      <c r="HA51" s="356"/>
      <c r="HB51" s="356"/>
      <c r="HC51" s="356"/>
      <c r="HD51" s="356"/>
      <c r="HE51" s="356"/>
    </row>
    <row r="52" spans="1:213" s="866" customFormat="1" ht="15.75" customHeight="1">
      <c r="A52" s="335" t="s">
        <v>331</v>
      </c>
      <c r="B52" s="331"/>
      <c r="C52" s="330"/>
      <c r="D52" s="258"/>
      <c r="E52" s="330"/>
      <c r="G52" s="262"/>
      <c r="H52" s="262"/>
      <c r="I52" s="332"/>
      <c r="J52" s="333"/>
      <c r="K52" s="262"/>
      <c r="L52" s="262"/>
      <c r="M52" s="259"/>
      <c r="N52" s="259"/>
      <c r="O52" s="334"/>
      <c r="P52" s="334"/>
      <c r="Q52" s="334"/>
      <c r="R52" s="334"/>
    </row>
    <row r="53" spans="1:213" s="866" customFormat="1" ht="15.75" customHeight="1">
      <c r="A53" s="893" t="s">
        <v>12</v>
      </c>
      <c r="B53" s="331"/>
      <c r="C53" s="330"/>
      <c r="D53" s="258"/>
      <c r="E53" s="330"/>
      <c r="G53" s="262"/>
      <c r="H53" s="262"/>
      <c r="I53" s="332"/>
      <c r="J53" s="333"/>
      <c r="K53" s="262"/>
      <c r="L53" s="262"/>
      <c r="M53" s="259"/>
      <c r="N53" s="259"/>
      <c r="O53" s="334"/>
      <c r="P53" s="334"/>
      <c r="Q53" s="334"/>
      <c r="R53" s="334"/>
    </row>
    <row r="54" spans="1:213" s="866" customFormat="1" ht="15.75" customHeight="1">
      <c r="A54" s="253" t="s">
        <v>158</v>
      </c>
      <c r="B54" s="331"/>
      <c r="C54" s="330"/>
      <c r="D54" s="44"/>
      <c r="E54" s="330"/>
      <c r="G54" s="262"/>
      <c r="H54" s="262"/>
      <c r="I54" s="332"/>
      <c r="J54" s="333"/>
      <c r="K54" s="262"/>
      <c r="L54" s="262"/>
      <c r="M54" s="259"/>
      <c r="N54" s="259"/>
      <c r="O54" s="334"/>
      <c r="P54" s="334"/>
      <c r="Q54" s="334"/>
      <c r="R54" s="334"/>
    </row>
    <row r="55" spans="1:213" s="866" customFormat="1" ht="15.75" customHeight="1">
      <c r="A55" s="253" t="s">
        <v>159</v>
      </c>
      <c r="B55" s="326"/>
      <c r="C55" s="330"/>
      <c r="D55" s="196"/>
      <c r="E55" s="330"/>
      <c r="G55" s="262"/>
      <c r="H55" s="262"/>
      <c r="I55" s="332"/>
      <c r="J55" s="333"/>
      <c r="K55" s="262"/>
      <c r="L55" s="262"/>
      <c r="M55" s="259"/>
      <c r="N55" s="259"/>
      <c r="O55" s="334"/>
      <c r="P55" s="334"/>
      <c r="Q55" s="334"/>
      <c r="R55" s="334"/>
    </row>
    <row r="56" spans="1:213" s="866" customFormat="1" ht="15.75" customHeight="1">
      <c r="A56" s="277" t="s">
        <v>17</v>
      </c>
      <c r="B56" s="305"/>
      <c r="C56" s="278"/>
      <c r="D56" s="414">
        <f>+SUM(D53:D55)</f>
        <v>0</v>
      </c>
      <c r="E56" s="278"/>
      <c r="G56" s="250"/>
      <c r="H56" s="250"/>
      <c r="I56" s="336"/>
      <c r="J56" s="250"/>
      <c r="K56" s="250"/>
      <c r="L56" s="250"/>
      <c r="M56" s="248"/>
      <c r="N56" s="248"/>
      <c r="O56" s="285"/>
      <c r="P56" s="285"/>
      <c r="Q56" s="285"/>
      <c r="R56" s="285"/>
      <c r="T56" s="337"/>
    </row>
    <row r="57" spans="1:213" s="866" customFormat="1" ht="6.75" customHeight="1">
      <c r="A57" s="357"/>
      <c r="B57" s="357"/>
      <c r="C57" s="358"/>
      <c r="D57" s="358"/>
      <c r="E57" s="358"/>
      <c r="F57" s="358"/>
      <c r="G57" s="358"/>
      <c r="H57" s="358"/>
      <c r="I57" s="358"/>
      <c r="J57" s="358"/>
      <c r="K57" s="358"/>
      <c r="L57" s="358"/>
      <c r="M57" s="358"/>
      <c r="N57" s="358"/>
      <c r="O57" s="358"/>
      <c r="P57" s="358"/>
      <c r="Q57" s="358"/>
      <c r="R57" s="359"/>
      <c r="S57" s="359"/>
      <c r="T57" s="337"/>
    </row>
    <row r="58" spans="1:213" s="6" customFormat="1" ht="8.25" customHeight="1">
      <c r="A58" s="211"/>
      <c r="B58" s="212"/>
      <c r="C58" s="19"/>
      <c r="D58" s="206"/>
      <c r="E58" s="207"/>
      <c r="F58" s="207"/>
      <c r="G58" s="15"/>
      <c r="H58" s="208"/>
      <c r="I58" s="209"/>
      <c r="J58" s="209"/>
      <c r="K58" s="209"/>
      <c r="L58" s="209"/>
      <c r="M58" s="19"/>
      <c r="N58" s="17"/>
      <c r="O58" s="17"/>
      <c r="P58" s="17"/>
      <c r="Q58" s="17"/>
      <c r="R58" s="17"/>
      <c r="S58" s="17"/>
      <c r="T58" s="210"/>
      <c r="U58" s="154" t="e">
        <f t="shared" ref="U58:U59" ca="1" si="2">IF(INDIRECT($Z$9&amp;"!"&amp;"A"&amp;ROW(),1)=T58,"ok",INDIRECT($Z$9&amp;"!"&amp;"A"&amp;ROW(),1))</f>
        <v>#REF!</v>
      </c>
      <c r="V58" s="181"/>
      <c r="W58" s="181"/>
      <c r="X58" s="181"/>
      <c r="Y58" s="854"/>
      <c r="Z58" s="854"/>
      <c r="AA58" s="854"/>
      <c r="AB58" s="854"/>
    </row>
    <row r="59" spans="1:213" s="6" customFormat="1">
      <c r="A59" s="91" t="s">
        <v>343</v>
      </c>
      <c r="B59" s="844"/>
      <c r="C59" s="118"/>
      <c r="D59" s="118"/>
      <c r="E59" s="213"/>
      <c r="F59" s="26"/>
      <c r="G59" s="36"/>
      <c r="H59" s="214"/>
      <c r="I59" s="213"/>
      <c r="J59" s="214"/>
      <c r="K59" s="213"/>
      <c r="L59" s="213"/>
      <c r="M59" s="26"/>
      <c r="N59" s="36"/>
      <c r="S59" s="26"/>
      <c r="U59" s="154" t="e">
        <f t="shared" ca="1" si="2"/>
        <v>#REF!</v>
      </c>
      <c r="V59" s="181"/>
      <c r="W59" s="181"/>
      <c r="X59" s="181"/>
      <c r="Y59" s="854"/>
      <c r="Z59" s="854"/>
      <c r="AA59" s="854"/>
      <c r="AB59" s="854"/>
    </row>
    <row r="60" spans="1:213" s="127" customFormat="1" ht="33.75" customHeight="1">
      <c r="A60" s="1772" t="s">
        <v>34</v>
      </c>
      <c r="B60" s="1672" t="s">
        <v>73</v>
      </c>
      <c r="C60" s="1672" t="s">
        <v>114</v>
      </c>
      <c r="D60" s="1863" t="s">
        <v>316</v>
      </c>
      <c r="E60" s="1863"/>
      <c r="F60" s="1863"/>
      <c r="G60" s="1863" t="s">
        <v>317</v>
      </c>
      <c r="H60" s="1863"/>
      <c r="I60" s="1863"/>
      <c r="J60" s="1864" t="s">
        <v>38</v>
      </c>
      <c r="K60" s="1865"/>
      <c r="L60" s="1733" t="s">
        <v>63</v>
      </c>
      <c r="M60" s="1734"/>
      <c r="N60" s="235"/>
    </row>
    <row r="61" spans="1:213" s="129" customFormat="1" ht="47.25">
      <c r="A61" s="1774"/>
      <c r="B61" s="1673"/>
      <c r="C61" s="1673"/>
      <c r="D61" s="644" t="s">
        <v>89</v>
      </c>
      <c r="E61" s="644" t="s">
        <v>35</v>
      </c>
      <c r="F61" s="644" t="s">
        <v>318</v>
      </c>
      <c r="G61" s="644" t="s">
        <v>22</v>
      </c>
      <c r="H61" s="644" t="s">
        <v>35</v>
      </c>
      <c r="I61" s="644" t="s">
        <v>318</v>
      </c>
      <c r="J61" s="128" t="s">
        <v>22</v>
      </c>
      <c r="K61" s="644" t="s">
        <v>35</v>
      </c>
      <c r="L61" s="644" t="s">
        <v>36</v>
      </c>
      <c r="M61" s="644" t="s">
        <v>37</v>
      </c>
      <c r="N61" s="231"/>
    </row>
    <row r="62" spans="1:213" s="129" customFormat="1">
      <c r="A62" s="89" t="s">
        <v>117</v>
      </c>
      <c r="B62" s="839"/>
      <c r="C62" s="839"/>
      <c r="D62" s="644"/>
      <c r="E62" s="644"/>
      <c r="F62" s="644"/>
      <c r="G62" s="644"/>
      <c r="H62" s="644"/>
      <c r="I62" s="644"/>
      <c r="J62" s="128"/>
      <c r="K62" s="644"/>
      <c r="L62" s="644"/>
      <c r="M62" s="644"/>
      <c r="N62" s="232"/>
    </row>
    <row r="63" spans="1:213" s="129" customFormat="1">
      <c r="A63" s="130" t="s">
        <v>115</v>
      </c>
      <c r="B63" s="131"/>
      <c r="C63" s="131"/>
      <c r="D63" s="132"/>
      <c r="E63" s="133"/>
      <c r="F63" s="133"/>
      <c r="G63" s="134"/>
      <c r="H63" s="135"/>
      <c r="I63" s="133"/>
      <c r="J63" s="136"/>
      <c r="K63" s="135"/>
      <c r="L63" s="135"/>
      <c r="M63" s="137"/>
      <c r="N63" s="1196"/>
    </row>
    <row r="64" spans="1:213" s="129" customFormat="1">
      <c r="A64" s="138" t="s">
        <v>116</v>
      </c>
      <c r="B64" s="139"/>
      <c r="C64" s="139"/>
      <c r="D64" s="140"/>
      <c r="E64" s="141"/>
      <c r="F64" s="141"/>
      <c r="G64" s="140"/>
      <c r="H64" s="141"/>
      <c r="I64" s="141"/>
      <c r="J64" s="142"/>
      <c r="K64" s="141"/>
      <c r="L64" s="141"/>
      <c r="M64" s="141"/>
      <c r="N64" s="1200"/>
    </row>
    <row r="65" spans="1:24" s="129" customFormat="1">
      <c r="A65" s="143" t="s">
        <v>118</v>
      </c>
      <c r="B65" s="143"/>
      <c r="C65" s="143"/>
      <c r="D65" s="143"/>
      <c r="E65" s="133"/>
      <c r="F65" s="133"/>
      <c r="G65" s="132"/>
      <c r="H65" s="133"/>
      <c r="I65" s="133"/>
      <c r="J65" s="144"/>
      <c r="K65" s="133"/>
      <c r="L65" s="133"/>
      <c r="M65" s="133"/>
      <c r="N65" s="1203"/>
    </row>
    <row r="66" spans="1:24" s="198" customFormat="1">
      <c r="A66" s="145" t="s">
        <v>45</v>
      </c>
      <c r="B66" s="138"/>
      <c r="C66" s="138"/>
      <c r="D66" s="138"/>
      <c r="E66" s="141"/>
      <c r="F66" s="141"/>
      <c r="G66" s="140"/>
      <c r="H66" s="141"/>
      <c r="I66" s="141"/>
      <c r="J66" s="142"/>
      <c r="K66" s="141"/>
      <c r="L66" s="141"/>
      <c r="M66" s="141"/>
      <c r="N66" s="1205"/>
    </row>
    <row r="67" spans="1:24" s="129" customFormat="1">
      <c r="A67" s="143" t="s">
        <v>119</v>
      </c>
      <c r="B67" s="143"/>
      <c r="C67" s="143"/>
      <c r="D67" s="143"/>
      <c r="E67" s="133"/>
      <c r="F67" s="133"/>
      <c r="G67" s="132"/>
      <c r="H67" s="133"/>
      <c r="I67" s="133"/>
      <c r="J67" s="144"/>
      <c r="K67" s="133"/>
      <c r="L67" s="133"/>
      <c r="M67" s="133"/>
      <c r="N67" s="233"/>
    </row>
    <row r="68" spans="1:24" s="129" customFormat="1">
      <c r="A68" s="145" t="s">
        <v>45</v>
      </c>
      <c r="B68" s="138"/>
      <c r="C68" s="138"/>
      <c r="D68" s="138"/>
      <c r="E68" s="141"/>
      <c r="F68" s="141"/>
      <c r="G68" s="140"/>
      <c r="H68" s="141"/>
      <c r="I68" s="141"/>
      <c r="J68" s="142"/>
      <c r="K68" s="141"/>
      <c r="L68" s="141"/>
      <c r="M68" s="141"/>
      <c r="N68" s="234"/>
    </row>
    <row r="69" spans="1:24" s="204" customFormat="1" ht="15">
      <c r="A69" s="215"/>
      <c r="B69" s="215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</row>
    <row r="70" spans="1:24" s="204" customFormat="1">
      <c r="A70" s="236" t="s">
        <v>332</v>
      </c>
      <c r="B70" s="217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</row>
    <row r="71" spans="1:24" s="204" customFormat="1">
      <c r="A71" s="237" t="s">
        <v>50</v>
      </c>
      <c r="B71" s="215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</row>
    <row r="72" spans="1:24" s="204" customFormat="1">
      <c r="A72" s="237" t="s">
        <v>51</v>
      </c>
      <c r="B72" s="215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</row>
    <row r="73" spans="1:24" s="204" customFormat="1">
      <c r="A73" s="238" t="s">
        <v>52</v>
      </c>
      <c r="B73" s="215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</row>
    <row r="74" spans="1:24" s="204" customFormat="1" ht="15">
      <c r="A74" s="215"/>
      <c r="B74" s="217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</row>
    <row r="75" spans="1:24" s="6" customFormat="1">
      <c r="A75" s="1692" t="s">
        <v>53</v>
      </c>
      <c r="B75" s="1692"/>
      <c r="C75" s="1692"/>
      <c r="D75" s="1692"/>
      <c r="E75" s="1692"/>
      <c r="F75" s="1692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9"/>
      <c r="S75" s="219"/>
      <c r="T75" s="856"/>
      <c r="U75" s="154" t="e">
        <f t="shared" ref="U75" ca="1" si="3">IF(INDIRECT($Z$9&amp;"!"&amp;"A"&amp;ROW(),1)=T75,"ok",INDIRECT($Z$9&amp;"!"&amp;"A"&amp;ROW(),1))</f>
        <v>#REF!</v>
      </c>
      <c r="V75" s="181"/>
      <c r="W75" s="181"/>
      <c r="X75" s="181"/>
    </row>
    <row r="76" spans="1:24" s="4" customFormat="1" ht="47.25">
      <c r="A76" s="1866" t="s">
        <v>26</v>
      </c>
      <c r="B76" s="1867"/>
      <c r="C76" s="1241" t="s">
        <v>27</v>
      </c>
      <c r="D76" s="638" t="s">
        <v>39</v>
      </c>
      <c r="E76" s="1866" t="s">
        <v>32</v>
      </c>
      <c r="F76" s="1867"/>
      <c r="G76" s="1866" t="s">
        <v>28</v>
      </c>
      <c r="H76" s="1867"/>
      <c r="I76" s="1866" t="s">
        <v>30</v>
      </c>
      <c r="J76" s="1867"/>
      <c r="K76" s="122"/>
      <c r="L76" s="1676"/>
      <c r="M76" s="1676"/>
      <c r="N76" s="122"/>
      <c r="O76" s="122"/>
      <c r="P76" s="74"/>
      <c r="Q76" s="74"/>
      <c r="R76" s="74"/>
      <c r="S76" s="74"/>
    </row>
    <row r="77" spans="1:24" s="6" customFormat="1">
      <c r="A77" s="1677" t="s">
        <v>113</v>
      </c>
      <c r="B77" s="1756"/>
      <c r="C77" s="123"/>
      <c r="D77" s="123"/>
      <c r="E77" s="1679"/>
      <c r="F77" s="1869"/>
      <c r="G77" s="1681"/>
      <c r="H77" s="1682"/>
      <c r="I77" s="1681"/>
      <c r="J77" s="1682"/>
      <c r="K77" s="124"/>
      <c r="L77" s="1685"/>
      <c r="M77" s="1685"/>
      <c r="N77" s="124"/>
      <c r="O77" s="124"/>
      <c r="P77" s="74"/>
      <c r="Q77" s="74"/>
      <c r="R77" s="74"/>
      <c r="S77" s="74"/>
    </row>
    <row r="78" spans="1:24" s="6" customFormat="1">
      <c r="A78" s="371"/>
      <c r="B78" s="371"/>
      <c r="C78" s="124"/>
      <c r="D78" s="124"/>
      <c r="E78" s="372"/>
      <c r="F78" s="372"/>
      <c r="G78" s="841"/>
      <c r="H78" s="841"/>
      <c r="I78" s="841"/>
      <c r="J78" s="841"/>
      <c r="K78" s="124"/>
      <c r="L78" s="841"/>
      <c r="M78" s="841"/>
      <c r="N78" s="124"/>
      <c r="O78" s="124"/>
      <c r="P78" s="74"/>
      <c r="Q78" s="74"/>
      <c r="R78" s="74"/>
      <c r="S78" s="74"/>
    </row>
    <row r="79" spans="1:24">
      <c r="A79" s="360"/>
      <c r="B79" s="361"/>
      <c r="C79" s="36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</row>
    <row r="80" spans="1:24" ht="16.5">
      <c r="A80" s="362"/>
      <c r="B80" s="362"/>
      <c r="C80" s="362"/>
      <c r="D80" s="362"/>
      <c r="E80" s="362"/>
      <c r="F80" s="1690" t="s">
        <v>333</v>
      </c>
      <c r="G80" s="1690"/>
      <c r="H80" s="1690"/>
      <c r="I80" s="1690"/>
      <c r="J80" s="363"/>
      <c r="K80" s="363"/>
      <c r="L80" s="363"/>
      <c r="M80" s="363"/>
      <c r="N80" s="363"/>
      <c r="O80" s="363"/>
      <c r="P80" s="363"/>
      <c r="Q80" s="363"/>
      <c r="R80" s="363"/>
      <c r="S80" s="360"/>
    </row>
    <row r="81" spans="1:19">
      <c r="A81" s="855" t="s">
        <v>54</v>
      </c>
      <c r="B81" s="361"/>
      <c r="C81" s="860"/>
      <c r="E81" s="365"/>
      <c r="F81" s="1688" t="s">
        <v>33</v>
      </c>
      <c r="G81" s="1688"/>
      <c r="H81" s="1688"/>
      <c r="I81" s="1688"/>
      <c r="J81" s="289"/>
      <c r="K81" s="289"/>
      <c r="L81" s="289"/>
      <c r="M81" s="289"/>
      <c r="N81" s="289"/>
      <c r="O81" s="289"/>
      <c r="P81" s="289"/>
      <c r="Q81" s="289"/>
      <c r="R81" s="360"/>
      <c r="S81" s="360"/>
    </row>
    <row r="82" spans="1:19">
      <c r="A82" s="360"/>
      <c r="B82" s="361"/>
      <c r="C82" s="364"/>
      <c r="D82" s="364"/>
      <c r="E82" s="365"/>
      <c r="F82" s="1688" t="s">
        <v>25</v>
      </c>
      <c r="G82" s="1688"/>
      <c r="H82" s="1688"/>
      <c r="I82" s="1688"/>
      <c r="J82" s="289"/>
      <c r="K82" s="289"/>
      <c r="L82" s="289"/>
      <c r="M82" s="289"/>
      <c r="N82" s="289"/>
      <c r="O82" s="289"/>
      <c r="P82" s="289"/>
      <c r="Q82" s="289"/>
      <c r="R82" s="360"/>
      <c r="S82" s="360"/>
    </row>
    <row r="83" spans="1:19">
      <c r="A83" s="360"/>
      <c r="B83" s="361"/>
      <c r="C83" s="364"/>
      <c r="D83" s="364"/>
      <c r="E83" s="365"/>
      <c r="F83" s="860"/>
      <c r="G83" s="860"/>
      <c r="H83" s="860"/>
      <c r="I83" s="860"/>
      <c r="J83" s="289"/>
      <c r="K83" s="289"/>
      <c r="L83" s="289"/>
      <c r="M83" s="289"/>
      <c r="N83" s="289"/>
      <c r="O83" s="289"/>
      <c r="P83" s="289"/>
      <c r="Q83" s="289"/>
      <c r="R83" s="360"/>
      <c r="S83" s="360"/>
    </row>
    <row r="84" spans="1:19">
      <c r="A84" s="360"/>
      <c r="B84" s="361"/>
      <c r="C84" s="364"/>
      <c r="D84" s="364"/>
      <c r="E84" s="365"/>
      <c r="F84" s="860"/>
      <c r="G84" s="860"/>
      <c r="H84" s="860"/>
      <c r="I84" s="860"/>
      <c r="J84" s="289"/>
      <c r="K84" s="289"/>
      <c r="L84" s="289"/>
      <c r="M84" s="289"/>
      <c r="N84" s="289"/>
      <c r="O84" s="289"/>
      <c r="P84" s="289"/>
      <c r="Q84" s="289"/>
      <c r="R84" s="360"/>
      <c r="S84" s="360"/>
    </row>
    <row r="85" spans="1:19">
      <c r="A85" s="1674"/>
      <c r="B85" s="1674"/>
      <c r="C85" s="1674"/>
      <c r="D85" s="1674"/>
      <c r="E85" s="366"/>
      <c r="F85" s="367"/>
      <c r="G85" s="1674"/>
      <c r="H85" s="1674"/>
      <c r="I85" s="1674"/>
      <c r="J85" s="1674"/>
      <c r="K85" s="360"/>
      <c r="L85" s="360"/>
      <c r="M85" s="360"/>
      <c r="N85" s="360"/>
      <c r="O85" s="360"/>
      <c r="P85" s="360"/>
      <c r="Q85" s="360"/>
      <c r="R85" s="360"/>
      <c r="S85" s="360"/>
    </row>
    <row r="86" spans="1:19">
      <c r="A86" s="1675"/>
      <c r="B86" s="1675"/>
      <c r="C86" s="1675"/>
      <c r="D86" s="1675"/>
      <c r="E86" s="366"/>
      <c r="F86" s="367"/>
      <c r="G86" s="1674"/>
      <c r="H86" s="1674"/>
      <c r="I86" s="1674"/>
      <c r="J86" s="1674"/>
      <c r="K86" s="360"/>
      <c r="L86" s="360"/>
      <c r="M86" s="360"/>
      <c r="N86" s="360"/>
      <c r="O86" s="360"/>
      <c r="P86" s="360"/>
      <c r="Q86" s="360"/>
      <c r="R86" s="360"/>
      <c r="S86" s="360"/>
    </row>
    <row r="87" spans="1:19" s="296" customFormat="1" ht="18.75">
      <c r="A87" s="1242" t="s">
        <v>334</v>
      </c>
      <c r="B87" s="1242"/>
      <c r="C87" s="1243"/>
      <c r="D87" s="1243"/>
      <c r="E87" s="1244"/>
      <c r="F87" s="1868" t="s">
        <v>335</v>
      </c>
      <c r="G87" s="1868"/>
      <c r="H87" s="1868"/>
      <c r="I87" s="1868"/>
      <c r="J87" s="1245"/>
      <c r="K87" s="1245"/>
      <c r="L87" s="1245"/>
      <c r="M87" s="1245"/>
      <c r="N87" s="1245"/>
      <c r="O87" s="1245"/>
      <c r="P87" s="1245"/>
      <c r="Q87" s="1245"/>
      <c r="R87" s="1245"/>
      <c r="S87" s="1245"/>
    </row>
    <row r="88" spans="1:19" ht="16.5">
      <c r="A88" s="360"/>
      <c r="B88" s="361"/>
      <c r="C88" s="360"/>
      <c r="D88" s="860"/>
      <c r="E88" s="860"/>
      <c r="F88" s="860"/>
      <c r="G88" s="860"/>
      <c r="H88" s="860"/>
      <c r="I88" s="860"/>
      <c r="J88" s="860"/>
      <c r="K88" s="338"/>
      <c r="L88" s="338"/>
      <c r="M88" s="360"/>
      <c r="N88" s="360"/>
      <c r="O88" s="363"/>
      <c r="P88" s="363"/>
      <c r="Q88" s="363"/>
      <c r="R88" s="363"/>
      <c r="S88" s="360"/>
    </row>
    <row r="89" spans="1:19">
      <c r="A89" s="360"/>
      <c r="B89" s="361"/>
      <c r="C89" s="360"/>
      <c r="D89" s="860"/>
      <c r="E89" s="860"/>
      <c r="F89" s="860"/>
      <c r="G89" s="860"/>
      <c r="H89" s="860"/>
      <c r="I89" s="860"/>
      <c r="J89" s="860"/>
      <c r="K89" s="338"/>
      <c r="L89" s="338"/>
      <c r="M89" s="360"/>
      <c r="N89" s="360"/>
      <c r="O89" s="360"/>
      <c r="P89" s="360"/>
      <c r="Q89" s="360"/>
      <c r="R89" s="360"/>
      <c r="S89" s="360"/>
    </row>
    <row r="90" spans="1:19">
      <c r="A90" s="360"/>
      <c r="B90" s="361"/>
      <c r="C90" s="360"/>
      <c r="D90" s="860"/>
      <c r="E90" s="860"/>
      <c r="F90" s="860"/>
      <c r="G90" s="860"/>
      <c r="H90" s="860"/>
      <c r="I90" s="860"/>
      <c r="J90" s="860"/>
      <c r="K90" s="338"/>
      <c r="L90" s="338"/>
      <c r="M90" s="360"/>
      <c r="N90" s="360"/>
      <c r="O90" s="360"/>
      <c r="P90" s="360"/>
      <c r="Q90" s="360"/>
      <c r="R90" s="360"/>
      <c r="S90" s="360"/>
    </row>
    <row r="91" spans="1:19">
      <c r="I91" s="260"/>
      <c r="K91" s="338"/>
      <c r="L91" s="338"/>
    </row>
    <row r="64798" spans="9:19">
      <c r="I64798" s="260"/>
      <c r="N64798" s="260"/>
      <c r="P64798" s="1689"/>
      <c r="Q64798" s="1689"/>
      <c r="R64798" s="1689"/>
      <c r="S64798" s="1689"/>
    </row>
  </sheetData>
  <mergeCells count="49">
    <mergeCell ref="H1:J1"/>
    <mergeCell ref="F87:I87"/>
    <mergeCell ref="P64798:S64798"/>
    <mergeCell ref="K1:L1"/>
    <mergeCell ref="A32:A33"/>
    <mergeCell ref="B32:E32"/>
    <mergeCell ref="A39:C39"/>
    <mergeCell ref="D39:F39"/>
    <mergeCell ref="F81:I81"/>
    <mergeCell ref="F82:I82"/>
    <mergeCell ref="A85:D85"/>
    <mergeCell ref="G85:J85"/>
    <mergeCell ref="A86:D86"/>
    <mergeCell ref="G86:J86"/>
    <mergeCell ref="A77:B77"/>
    <mergeCell ref="E77:F77"/>
    <mergeCell ref="G77:H77"/>
    <mergeCell ref="I77:J77"/>
    <mergeCell ref="L77:M77"/>
    <mergeCell ref="F80:I80"/>
    <mergeCell ref="J60:K60"/>
    <mergeCell ref="L60:M60"/>
    <mergeCell ref="A75:F75"/>
    <mergeCell ref="A76:B76"/>
    <mergeCell ref="E76:F76"/>
    <mergeCell ref="G76:H76"/>
    <mergeCell ref="I76:J76"/>
    <mergeCell ref="L76:M76"/>
    <mergeCell ref="A47:E47"/>
    <mergeCell ref="J51:K51"/>
    <mergeCell ref="A60:A61"/>
    <mergeCell ref="B60:B61"/>
    <mergeCell ref="C60:C61"/>
    <mergeCell ref="D60:F60"/>
    <mergeCell ref="G60:I60"/>
    <mergeCell ref="P9:P10"/>
    <mergeCell ref="Q9:Q10"/>
    <mergeCell ref="U9:W9"/>
    <mergeCell ref="A23:A24"/>
    <mergeCell ref="B23:C23"/>
    <mergeCell ref="D23:E23"/>
    <mergeCell ref="F23:G23"/>
    <mergeCell ref="H23:H24"/>
    <mergeCell ref="A2:D2"/>
    <mergeCell ref="A3:D3"/>
    <mergeCell ref="A5:M5"/>
    <mergeCell ref="A9:A10"/>
    <mergeCell ref="B9:E9"/>
    <mergeCell ref="F9:I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789"/>
  <sheetViews>
    <sheetView workbookViewId="0">
      <selection activeCell="K8" sqref="K8"/>
    </sheetView>
  </sheetViews>
  <sheetFormatPr defaultRowHeight="15.75"/>
  <cols>
    <col min="1" max="1" width="24.5" style="260" customWidth="1"/>
    <col min="2" max="2" width="9" style="345"/>
    <col min="3" max="3" width="12.875" style="260" customWidth="1"/>
    <col min="4" max="4" width="12" style="260" customWidth="1"/>
    <col min="5" max="5" width="11.625" style="260" customWidth="1"/>
    <col min="6" max="6" width="9" style="260"/>
    <col min="7" max="7" width="15" style="260" customWidth="1"/>
    <col min="8" max="8" width="11.125" style="260" customWidth="1"/>
    <col min="9" max="9" width="11.25" style="338" customWidth="1"/>
    <col min="10" max="13" width="9" style="260"/>
    <col min="14" max="14" width="9" style="339"/>
    <col min="15" max="16384" width="9" style="260"/>
  </cols>
  <sheetData>
    <row r="1" spans="1:24" ht="43.5" customHeight="1">
      <c r="G1" s="1971"/>
      <c r="H1" s="1971"/>
      <c r="I1" s="1971"/>
      <c r="J1" s="1970"/>
      <c r="K1" s="1970"/>
    </row>
    <row r="2" spans="1:24">
      <c r="A2" s="1700" t="s">
        <v>19</v>
      </c>
      <c r="B2" s="1700"/>
      <c r="C2" s="1700"/>
      <c r="D2" s="1700"/>
      <c r="H2" s="860" t="s">
        <v>18</v>
      </c>
    </row>
    <row r="3" spans="1:24">
      <c r="A3" s="1870" t="s">
        <v>179</v>
      </c>
      <c r="B3" s="1659"/>
      <c r="C3" s="1659"/>
      <c r="D3" s="1659"/>
      <c r="H3" s="340" t="s">
        <v>14</v>
      </c>
    </row>
    <row r="4" spans="1:24">
      <c r="A4" s="341"/>
      <c r="B4" s="341"/>
      <c r="C4" s="341"/>
      <c r="D4" s="341"/>
      <c r="H4" s="340"/>
    </row>
    <row r="5" spans="1:24" ht="18.75">
      <c r="A5" s="1660" t="s">
        <v>344</v>
      </c>
      <c r="B5" s="1660"/>
      <c r="C5" s="1660"/>
      <c r="D5" s="1660"/>
      <c r="E5" s="1660"/>
      <c r="F5" s="1660"/>
      <c r="G5" s="1660"/>
      <c r="H5" s="1660"/>
      <c r="I5" s="1660"/>
      <c r="J5" s="1660"/>
      <c r="K5" s="1660"/>
      <c r="L5" s="1660"/>
      <c r="M5" s="1660"/>
      <c r="N5" s="342"/>
      <c r="O5" s="342"/>
      <c r="P5" s="342"/>
      <c r="Q5" s="342"/>
      <c r="R5" s="342"/>
      <c r="S5" s="342"/>
    </row>
    <row r="6" spans="1:24">
      <c r="A6" s="246"/>
      <c r="B6" s="860"/>
    </row>
    <row r="7" spans="1:24">
      <c r="A7" s="246" t="s">
        <v>68</v>
      </c>
      <c r="B7" s="860"/>
      <c r="J7" s="343"/>
      <c r="T7" s="344"/>
    </row>
    <row r="8" spans="1:24">
      <c r="J8" s="287"/>
      <c r="K8" s="368"/>
    </row>
    <row r="9" spans="1:24" ht="22.5" customHeight="1">
      <c r="A9" s="1661" t="s">
        <v>9</v>
      </c>
      <c r="B9" s="1778" t="s">
        <v>112</v>
      </c>
      <c r="C9" s="1779"/>
      <c r="D9" s="1779"/>
      <c r="E9" s="1780"/>
      <c r="F9" s="1778" t="s">
        <v>141</v>
      </c>
      <c r="G9" s="1779"/>
      <c r="H9" s="1779"/>
      <c r="I9" s="1780"/>
      <c r="N9" s="1260"/>
      <c r="O9" s="1260"/>
      <c r="P9" s="1261"/>
      <c r="Q9" s="1262"/>
      <c r="R9" s="1262"/>
      <c r="S9" s="1262"/>
      <c r="T9" s="1263"/>
      <c r="U9" s="1665"/>
      <c r="V9" s="1666"/>
      <c r="W9" s="1667"/>
    </row>
    <row r="10" spans="1:24" s="246" customFormat="1" ht="47.25">
      <c r="A10" s="1661"/>
      <c r="B10" s="42" t="s">
        <v>65</v>
      </c>
      <c r="C10" s="843" t="s">
        <v>257</v>
      </c>
      <c r="D10" s="42" t="s">
        <v>16</v>
      </c>
      <c r="E10" s="843" t="s">
        <v>59</v>
      </c>
      <c r="F10" s="644" t="s">
        <v>72</v>
      </c>
      <c r="G10" s="843" t="s">
        <v>257</v>
      </c>
      <c r="H10" s="644" t="s">
        <v>16</v>
      </c>
      <c r="I10" s="843" t="s">
        <v>59</v>
      </c>
      <c r="N10" s="1264"/>
      <c r="O10" s="1264"/>
      <c r="P10" s="1265"/>
      <c r="Q10" s="1264"/>
      <c r="R10" s="1265"/>
      <c r="S10" s="1265"/>
      <c r="T10" s="1266"/>
      <c r="U10" s="243"/>
      <c r="V10" s="245"/>
      <c r="W10" s="245"/>
    </row>
    <row r="11" spans="1:24" s="856" customFormat="1">
      <c r="A11" s="117" t="s">
        <v>81</v>
      </c>
      <c r="B11" s="179"/>
      <c r="C11" s="439"/>
      <c r="D11" s="440"/>
      <c r="E11" s="441"/>
      <c r="F11" s="437"/>
      <c r="G11" s="442"/>
      <c r="H11" s="75"/>
      <c r="I11" s="75"/>
      <c r="M11" s="438"/>
      <c r="O11" s="59"/>
      <c r="P11" s="38"/>
      <c r="Q11" s="59"/>
      <c r="R11" s="70"/>
      <c r="S11" s="19"/>
      <c r="T11" s="70"/>
      <c r="V11" s="116">
        <f>V12+V13</f>
        <v>30000</v>
      </c>
      <c r="W11" s="75"/>
      <c r="X11" s="443">
        <v>1020</v>
      </c>
    </row>
    <row r="12" spans="1:24" s="856" customFormat="1">
      <c r="A12" s="444" t="s">
        <v>61</v>
      </c>
      <c r="B12" s="445"/>
      <c r="C12" s="445"/>
      <c r="D12" s="446"/>
      <c r="E12" s="447"/>
      <c r="F12" s="448"/>
      <c r="G12" s="449"/>
      <c r="H12" s="75"/>
      <c r="I12" s="75"/>
      <c r="M12" s="438"/>
      <c r="O12" s="59"/>
      <c r="P12" s="38"/>
      <c r="Q12" s="59"/>
      <c r="R12" s="70"/>
      <c r="S12" s="19"/>
      <c r="T12" s="70"/>
      <c r="V12" s="37">
        <v>10000</v>
      </c>
      <c r="W12" s="75"/>
      <c r="X12" s="443"/>
    </row>
    <row r="13" spans="1:24" s="856" customFormat="1">
      <c r="A13" s="444" t="s">
        <v>62</v>
      </c>
      <c r="B13" s="445"/>
      <c r="C13" s="445"/>
      <c r="D13" s="446"/>
      <c r="E13" s="447"/>
      <c r="F13" s="448"/>
      <c r="G13" s="449"/>
      <c r="H13" s="75"/>
      <c r="I13" s="75"/>
      <c r="M13" s="438"/>
      <c r="O13" s="59"/>
      <c r="P13" s="38"/>
      <c r="Q13" s="59"/>
      <c r="R13" s="70"/>
      <c r="S13" s="19"/>
      <c r="T13" s="70"/>
      <c r="V13" s="37">
        <v>20000</v>
      </c>
      <c r="W13" s="75"/>
      <c r="X13" s="443"/>
    </row>
    <row r="14" spans="1:24" s="160" customFormat="1">
      <c r="A14" s="89" t="s">
        <v>349</v>
      </c>
      <c r="B14" s="230"/>
      <c r="C14" s="439"/>
      <c r="D14" s="450"/>
      <c r="E14" s="436"/>
      <c r="F14" s="436"/>
      <c r="G14" s="442"/>
      <c r="H14" s="20"/>
      <c r="I14" s="20"/>
      <c r="M14" s="438"/>
      <c r="O14" s="63"/>
      <c r="P14" s="107"/>
      <c r="Q14" s="63"/>
      <c r="R14" s="78"/>
      <c r="S14" s="11"/>
      <c r="T14" s="78"/>
      <c r="V14" s="20"/>
      <c r="W14" s="20"/>
      <c r="X14" s="443">
        <v>10</v>
      </c>
    </row>
    <row r="15" spans="1:24" s="246" customFormat="1">
      <c r="A15" s="307" t="s">
        <v>17</v>
      </c>
      <c r="B15" s="312"/>
      <c r="C15" s="312"/>
      <c r="D15" s="1272"/>
      <c r="E15" s="312"/>
      <c r="F15" s="1269"/>
      <c r="G15" s="1271"/>
      <c r="H15" s="1269"/>
      <c r="I15" s="1273"/>
      <c r="N15" s="250"/>
      <c r="O15" s="249"/>
      <c r="P15" s="250"/>
      <c r="Q15" s="249"/>
      <c r="R15" s="250"/>
      <c r="S15" s="250"/>
      <c r="U15" s="252"/>
      <c r="V15" s="252"/>
      <c r="W15" s="252"/>
    </row>
    <row r="16" spans="1:24" s="289" customFormat="1">
      <c r="A16" s="897"/>
      <c r="B16" s="281"/>
      <c r="C16" s="282"/>
      <c r="D16" s="283"/>
      <c r="E16" s="282"/>
      <c r="F16" s="283"/>
      <c r="G16" s="282"/>
      <c r="H16" s="284"/>
      <c r="I16" s="285"/>
      <c r="J16" s="286"/>
      <c r="K16" s="287"/>
      <c r="L16" s="287"/>
      <c r="M16" s="284"/>
      <c r="N16" s="285"/>
      <c r="O16" s="284"/>
      <c r="P16" s="285"/>
      <c r="Q16" s="285"/>
      <c r="R16" s="285"/>
      <c r="S16" s="285"/>
      <c r="T16" s="288"/>
    </row>
    <row r="17" spans="1:74" s="289" customFormat="1">
      <c r="A17" s="897"/>
      <c r="B17" s="281"/>
      <c r="C17" s="282"/>
      <c r="D17" s="283"/>
      <c r="E17" s="282"/>
      <c r="F17" s="283"/>
      <c r="G17" s="282"/>
      <c r="H17" s="284"/>
      <c r="I17" s="285"/>
      <c r="J17" s="286"/>
      <c r="K17" s="287"/>
      <c r="L17" s="287"/>
      <c r="M17" s="284"/>
      <c r="N17" s="285"/>
      <c r="O17" s="284"/>
      <c r="P17" s="285"/>
      <c r="Q17" s="285"/>
      <c r="R17" s="285"/>
      <c r="S17" s="285"/>
      <c r="T17" s="288"/>
    </row>
    <row r="18" spans="1:74" ht="18.75">
      <c r="A18" s="290" t="s">
        <v>69</v>
      </c>
      <c r="B18" s="291"/>
      <c r="C18" s="292"/>
      <c r="D18" s="292"/>
      <c r="E18" s="292"/>
      <c r="F18" s="292"/>
      <c r="G18" s="292"/>
      <c r="I18" s="260"/>
      <c r="J18" s="290"/>
      <c r="K18" s="293"/>
      <c r="L18" s="293"/>
      <c r="M18" s="293"/>
      <c r="N18" s="293"/>
      <c r="O18" s="293"/>
      <c r="P18" s="293"/>
      <c r="Q18" s="293"/>
      <c r="R18" s="294"/>
      <c r="S18" s="294"/>
      <c r="T18" s="295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6"/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</row>
    <row r="19" spans="1:74" ht="18.75">
      <c r="A19" s="875" t="s">
        <v>306</v>
      </c>
      <c r="B19" s="291"/>
      <c r="C19" s="292"/>
      <c r="D19" s="292"/>
      <c r="E19" s="292"/>
      <c r="F19" s="292"/>
      <c r="G19" s="292"/>
      <c r="H19" s="287"/>
      <c r="I19" s="297"/>
      <c r="J19" s="290"/>
      <c r="K19" s="293"/>
      <c r="L19" s="293"/>
      <c r="M19" s="293"/>
      <c r="N19" s="293"/>
      <c r="O19" s="293"/>
      <c r="P19" s="293"/>
      <c r="Q19" s="293"/>
      <c r="R19" s="294"/>
      <c r="S19" s="294"/>
      <c r="T19" s="295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6"/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</row>
    <row r="20" spans="1:74" ht="37.5" customHeight="1">
      <c r="A20" s="1668" t="s">
        <v>9</v>
      </c>
      <c r="B20" s="1670" t="s">
        <v>301</v>
      </c>
      <c r="C20" s="1670"/>
      <c r="D20" s="1671" t="s">
        <v>262</v>
      </c>
      <c r="E20" s="1671"/>
      <c r="F20" s="1670" t="s">
        <v>16</v>
      </c>
      <c r="G20" s="1670"/>
      <c r="H20" s="1672" t="s">
        <v>240</v>
      </c>
      <c r="I20" s="74"/>
      <c r="J20" s="831"/>
      <c r="K20" s="831"/>
      <c r="L20" s="74"/>
      <c r="M20" s="74"/>
      <c r="N20" s="293"/>
      <c r="O20" s="293"/>
      <c r="P20" s="293"/>
      <c r="Q20" s="293"/>
      <c r="R20" s="294"/>
      <c r="S20" s="294"/>
      <c r="T20" s="295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6"/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</row>
    <row r="21" spans="1:74" ht="31.5">
      <c r="A21" s="1669"/>
      <c r="B21" s="843" t="s">
        <v>89</v>
      </c>
      <c r="C21" s="843" t="s">
        <v>90</v>
      </c>
      <c r="D21" s="843" t="s">
        <v>263</v>
      </c>
      <c r="E21" s="843" t="s">
        <v>264</v>
      </c>
      <c r="F21" s="843" t="s">
        <v>89</v>
      </c>
      <c r="G21" s="843" t="s">
        <v>90</v>
      </c>
      <c r="H21" s="1673"/>
      <c r="I21" s="702"/>
      <c r="J21" s="702"/>
      <c r="K21" s="702"/>
      <c r="L21" s="702"/>
      <c r="M21" s="702"/>
      <c r="N21" s="293"/>
      <c r="O21" s="293"/>
      <c r="P21" s="293"/>
      <c r="Q21" s="293"/>
      <c r="R21" s="294"/>
      <c r="S21" s="294"/>
      <c r="T21" s="295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/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</row>
    <row r="22" spans="1:74" ht="18.75">
      <c r="A22" s="1158" t="s">
        <v>185</v>
      </c>
      <c r="B22" s="1274"/>
      <c r="C22" s="1274"/>
      <c r="D22" s="1274"/>
      <c r="E22" s="1274"/>
      <c r="F22" s="1274"/>
      <c r="G22" s="1274"/>
      <c r="H22" s="1274"/>
      <c r="I22" s="702"/>
      <c r="J22" s="702"/>
      <c r="K22" s="702"/>
      <c r="L22" s="702"/>
      <c r="M22" s="702"/>
      <c r="N22" s="293"/>
      <c r="O22" s="293"/>
      <c r="P22" s="293"/>
      <c r="Q22" s="293"/>
      <c r="R22" s="294"/>
      <c r="S22" s="294"/>
      <c r="T22" s="295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/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</row>
    <row r="23" spans="1:74" ht="18.75">
      <c r="A23" s="1268" t="s">
        <v>91</v>
      </c>
      <c r="B23" s="1275"/>
      <c r="C23" s="1275"/>
      <c r="D23" s="1275"/>
      <c r="E23" s="1275"/>
      <c r="F23" s="1275"/>
      <c r="G23" s="1275"/>
      <c r="H23" s="1275"/>
      <c r="I23" s="702"/>
      <c r="J23" s="702"/>
      <c r="K23" s="702"/>
      <c r="L23" s="702"/>
      <c r="M23" s="702"/>
      <c r="N23" s="293"/>
      <c r="O23" s="293"/>
      <c r="P23" s="293"/>
      <c r="Q23" s="293"/>
      <c r="R23" s="294"/>
      <c r="S23" s="294"/>
      <c r="T23" s="295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</row>
    <row r="24" spans="1:74" ht="18.75">
      <c r="A24" s="1276" t="s">
        <v>92</v>
      </c>
      <c r="B24" s="1275"/>
      <c r="C24" s="1275"/>
      <c r="D24" s="1275"/>
      <c r="E24" s="1275"/>
      <c r="F24" s="1275"/>
      <c r="G24" s="1275"/>
      <c r="H24" s="1275"/>
      <c r="I24" s="702"/>
      <c r="J24" s="702"/>
      <c r="K24" s="702"/>
      <c r="L24" s="702"/>
      <c r="M24" s="702"/>
      <c r="N24" s="293"/>
      <c r="O24" s="293"/>
      <c r="P24" s="293"/>
      <c r="Q24" s="293"/>
      <c r="R24" s="294"/>
      <c r="S24" s="294"/>
      <c r="T24" s="295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</row>
    <row r="25" spans="1:74" s="271" customFormat="1" ht="19.5">
      <c r="A25" s="1277" t="s">
        <v>94</v>
      </c>
      <c r="B25" s="1278"/>
      <c r="C25" s="1279"/>
      <c r="D25" s="1354"/>
      <c r="E25" s="1354"/>
      <c r="F25" s="1278"/>
      <c r="G25" s="1279"/>
      <c r="H25" s="1280"/>
      <c r="I25" s="833"/>
      <c r="J25" s="832"/>
      <c r="K25" s="833"/>
      <c r="L25" s="833"/>
      <c r="M25" s="833"/>
      <c r="N25" s="301"/>
      <c r="O25" s="301"/>
      <c r="P25" s="301"/>
      <c r="Q25" s="301"/>
      <c r="R25" s="297"/>
      <c r="S25" s="297"/>
      <c r="T25" s="302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03"/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03"/>
      <c r="AU25" s="303"/>
      <c r="AV25" s="303"/>
      <c r="AW25" s="303"/>
      <c r="AX25" s="303"/>
      <c r="AY25" s="303"/>
      <c r="AZ25" s="303"/>
      <c r="BA25" s="303"/>
      <c r="BB25" s="303"/>
      <c r="BC25" s="303"/>
      <c r="BD25" s="303"/>
      <c r="BE25" s="303"/>
      <c r="BF25" s="303"/>
      <c r="BG25" s="303"/>
      <c r="BH25" s="303"/>
      <c r="BI25" s="303"/>
      <c r="BJ25" s="303"/>
      <c r="BK25" s="303"/>
      <c r="BL25" s="303"/>
      <c r="BM25" s="303"/>
      <c r="BN25" s="303"/>
      <c r="BO25" s="303"/>
      <c r="BP25" s="303"/>
      <c r="BQ25" s="303"/>
      <c r="BR25" s="303"/>
      <c r="BS25" s="303"/>
      <c r="BT25" s="303"/>
      <c r="BU25" s="303"/>
      <c r="BV25" s="303"/>
    </row>
    <row r="26" spans="1:74" ht="18.75">
      <c r="A26" s="307" t="s">
        <v>17</v>
      </c>
      <c r="B26" s="1281"/>
      <c r="C26" s="1282"/>
      <c r="D26" s="1354"/>
      <c r="E26" s="1354"/>
      <c r="F26" s="1281"/>
      <c r="G26" s="1282"/>
      <c r="H26" s="1283"/>
      <c r="I26" s="1284"/>
      <c r="J26" s="834"/>
      <c r="K26" s="834"/>
      <c r="L26" s="834"/>
      <c r="M26" s="834"/>
      <c r="N26" s="293"/>
      <c r="O26" s="293"/>
      <c r="P26" s="293"/>
      <c r="Q26" s="293"/>
      <c r="R26" s="294"/>
      <c r="S26" s="294"/>
      <c r="T26" s="295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/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</row>
    <row r="27" spans="1:74" ht="18.75">
      <c r="A27" s="290"/>
      <c r="B27" s="291"/>
      <c r="C27" s="292"/>
      <c r="D27" s="292"/>
      <c r="E27" s="292"/>
      <c r="F27" s="292"/>
      <c r="G27" s="292"/>
      <c r="H27" s="287"/>
      <c r="I27" s="297"/>
      <c r="J27" s="290"/>
      <c r="K27" s="293"/>
      <c r="L27" s="293"/>
      <c r="M27" s="293"/>
      <c r="N27" s="293"/>
      <c r="O27" s="293"/>
      <c r="P27" s="293"/>
      <c r="Q27" s="293"/>
      <c r="R27" s="294"/>
      <c r="S27" s="294"/>
      <c r="T27" s="295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/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</row>
    <row r="28" spans="1:74" ht="18.75">
      <c r="A28" s="309" t="s">
        <v>242</v>
      </c>
      <c r="B28" s="291"/>
      <c r="C28" s="292"/>
      <c r="D28" s="292"/>
      <c r="E28" s="292"/>
      <c r="F28" s="292"/>
      <c r="G28" s="292"/>
      <c r="H28" s="292"/>
      <c r="I28" s="692"/>
      <c r="J28" s="297"/>
      <c r="K28" s="293"/>
      <c r="L28" s="293"/>
      <c r="M28" s="293"/>
      <c r="N28" s="293"/>
      <c r="O28" s="293"/>
      <c r="P28" s="293"/>
      <c r="Q28" s="293"/>
      <c r="R28" s="294"/>
      <c r="S28" s="294"/>
      <c r="T28" s="295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</row>
    <row r="29" spans="1:74" ht="18.75">
      <c r="A29" s="290"/>
      <c r="B29" s="291"/>
      <c r="C29" s="292"/>
      <c r="D29" s="292"/>
      <c r="E29" s="292"/>
      <c r="F29" s="292"/>
      <c r="G29" s="292"/>
      <c r="H29" s="292"/>
      <c r="I29" s="692"/>
      <c r="J29" s="297"/>
      <c r="K29" s="293"/>
      <c r="L29" s="293"/>
      <c r="M29" s="293"/>
      <c r="N29" s="293"/>
      <c r="O29" s="293"/>
      <c r="P29" s="293"/>
      <c r="Q29" s="293"/>
      <c r="R29" s="294"/>
      <c r="S29" s="294"/>
      <c r="T29" s="295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/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</row>
    <row r="30" spans="1:74" s="311" customFormat="1" ht="22.5" customHeight="1">
      <c r="A30" s="1817" t="s">
        <v>350</v>
      </c>
      <c r="B30" s="1818"/>
      <c r="C30" s="1797" t="s">
        <v>208</v>
      </c>
      <c r="D30" s="1819"/>
      <c r="E30" s="1819"/>
      <c r="F30" s="1798"/>
      <c r="G30" s="1793" t="s">
        <v>209</v>
      </c>
      <c r="H30" s="1822" t="s">
        <v>345</v>
      </c>
      <c r="I30" s="1823"/>
      <c r="J30" s="1824"/>
      <c r="K30" s="310"/>
      <c r="L30" s="310"/>
      <c r="M30" s="310"/>
    </row>
    <row r="31" spans="1:74" s="311" customFormat="1">
      <c r="A31" s="1791" t="s">
        <v>211</v>
      </c>
      <c r="B31" s="1793" t="s">
        <v>89</v>
      </c>
      <c r="C31" s="1791" t="s">
        <v>211</v>
      </c>
      <c r="D31" s="1797" t="s">
        <v>212</v>
      </c>
      <c r="E31" s="1819"/>
      <c r="F31" s="1798"/>
      <c r="G31" s="1820"/>
      <c r="H31" s="1825"/>
      <c r="I31" s="1826"/>
      <c r="J31" s="1827"/>
      <c r="K31" s="310"/>
      <c r="L31" s="310"/>
      <c r="M31" s="310"/>
    </row>
    <row r="32" spans="1:74" s="311" customFormat="1">
      <c r="A32" s="1792"/>
      <c r="B32" s="1794"/>
      <c r="C32" s="1792"/>
      <c r="D32" s="863" t="s">
        <v>21</v>
      </c>
      <c r="E32" s="863" t="s">
        <v>213</v>
      </c>
      <c r="F32" s="863" t="s">
        <v>214</v>
      </c>
      <c r="G32" s="1872"/>
      <c r="H32" s="1828"/>
      <c r="I32" s="1829"/>
      <c r="J32" s="1830"/>
      <c r="K32" s="310"/>
      <c r="L32" s="310"/>
      <c r="M32" s="310"/>
    </row>
    <row r="33" spans="1:13" s="311" customFormat="1" ht="51.75" customHeight="1">
      <c r="A33" s="1285" t="s">
        <v>215</v>
      </c>
      <c r="B33" s="650"/>
      <c r="C33" s="887" t="s">
        <v>227</v>
      </c>
      <c r="D33" s="1286"/>
      <c r="E33" s="1286"/>
      <c r="F33" s="1286"/>
      <c r="G33" s="1287"/>
      <c r="H33" s="1831" t="s">
        <v>216</v>
      </c>
      <c r="I33" s="1831" t="s">
        <v>217</v>
      </c>
      <c r="J33" s="1793" t="s">
        <v>218</v>
      </c>
      <c r="K33" s="310"/>
      <c r="L33" s="310"/>
      <c r="M33" s="310"/>
    </row>
    <row r="34" spans="1:13" s="311" customFormat="1">
      <c r="A34" s="1268" t="s">
        <v>228</v>
      </c>
      <c r="B34" s="1288"/>
      <c r="C34" s="1267" t="s">
        <v>229</v>
      </c>
      <c r="D34" s="1289"/>
      <c r="E34" s="1290"/>
      <c r="F34" s="1291"/>
      <c r="G34" s="1291"/>
      <c r="H34" s="1832"/>
      <c r="I34" s="1832"/>
      <c r="J34" s="1820"/>
      <c r="K34" s="310"/>
      <c r="L34" s="310"/>
      <c r="M34" s="310"/>
    </row>
    <row r="35" spans="1:13" s="311" customFormat="1" ht="36" customHeight="1">
      <c r="A35" s="1276" t="s">
        <v>230</v>
      </c>
      <c r="B35" s="1288"/>
      <c r="C35" s="1267" t="s">
        <v>231</v>
      </c>
      <c r="D35" s="1289"/>
      <c r="E35" s="1290"/>
      <c r="F35" s="1291"/>
      <c r="G35" s="1291"/>
      <c r="H35" s="1832"/>
      <c r="I35" s="1832"/>
      <c r="J35" s="1820"/>
      <c r="K35" s="310"/>
      <c r="L35" s="310"/>
      <c r="M35" s="310"/>
    </row>
    <row r="36" spans="1:13" s="311" customFormat="1">
      <c r="A36" s="1268" t="s">
        <v>307</v>
      </c>
      <c r="B36" s="1288"/>
      <c r="C36" s="1292" t="s">
        <v>232</v>
      </c>
      <c r="D36" s="1289"/>
      <c r="E36" s="1289"/>
      <c r="F36" s="1293"/>
      <c r="G36" s="1291"/>
      <c r="H36" s="1832"/>
      <c r="I36" s="1832"/>
      <c r="J36" s="1820"/>
      <c r="K36" s="310"/>
      <c r="L36" s="310"/>
      <c r="M36" s="310"/>
    </row>
    <row r="37" spans="1:13" s="311" customFormat="1">
      <c r="A37" s="1294" t="s">
        <v>111</v>
      </c>
      <c r="B37" s="1288"/>
      <c r="C37" s="1295" t="s">
        <v>99</v>
      </c>
      <c r="D37" s="1289"/>
      <c r="E37" s="1289"/>
      <c r="F37" s="1293"/>
      <c r="G37" s="1291"/>
      <c r="H37" s="1832"/>
      <c r="I37" s="1832"/>
      <c r="J37" s="1820"/>
      <c r="K37" s="310"/>
      <c r="L37" s="310"/>
      <c r="M37" s="310"/>
    </row>
    <row r="38" spans="1:13" s="311" customFormat="1">
      <c r="A38" s="1296"/>
      <c r="B38" s="1297"/>
      <c r="C38" s="1298"/>
      <c r="D38" s="1299"/>
      <c r="E38" s="1299"/>
      <c r="F38" s="1300"/>
      <c r="G38" s="1301"/>
      <c r="H38" s="1832"/>
      <c r="I38" s="1832"/>
      <c r="J38" s="1820"/>
      <c r="K38" s="310"/>
      <c r="L38" s="310"/>
      <c r="M38" s="310"/>
    </row>
    <row r="39" spans="1:13" s="311" customFormat="1">
      <c r="A39" s="1285" t="s">
        <v>233</v>
      </c>
      <c r="B39" s="650"/>
      <c r="C39" s="1302" t="s">
        <v>330</v>
      </c>
      <c r="D39" s="1303"/>
      <c r="E39" s="1303">
        <f>E40+E41</f>
        <v>0</v>
      </c>
      <c r="F39" s="1303">
        <f>F40+F41</f>
        <v>0</v>
      </c>
      <c r="G39" s="1304"/>
      <c r="H39" s="1832"/>
      <c r="I39" s="1832"/>
      <c r="J39" s="1820"/>
      <c r="K39" s="310"/>
      <c r="L39" s="310"/>
      <c r="M39" s="310"/>
    </row>
    <row r="40" spans="1:13" s="311" customFormat="1">
      <c r="A40" s="1268" t="s">
        <v>219</v>
      </c>
      <c r="B40" s="1288"/>
      <c r="C40" s="1268" t="s">
        <v>220</v>
      </c>
      <c r="D40" s="1289"/>
      <c r="E40" s="1290"/>
      <c r="F40" s="1290"/>
      <c r="G40" s="1290"/>
      <c r="H40" s="1832"/>
      <c r="I40" s="1832"/>
      <c r="J40" s="1820"/>
      <c r="K40" s="310"/>
      <c r="L40" s="310"/>
      <c r="M40" s="310"/>
    </row>
    <row r="41" spans="1:13" s="311" customFormat="1" ht="34.5" customHeight="1">
      <c r="A41" s="1305" t="s">
        <v>221</v>
      </c>
      <c r="B41" s="1297"/>
      <c r="C41" s="1268" t="s">
        <v>234</v>
      </c>
      <c r="D41" s="1289"/>
      <c r="E41" s="1290"/>
      <c r="F41" s="1290"/>
      <c r="G41" s="1306"/>
      <c r="H41" s="1833"/>
      <c r="I41" s="1833"/>
      <c r="J41" s="1794"/>
      <c r="K41" s="310"/>
      <c r="L41" s="310"/>
      <c r="M41" s="310"/>
    </row>
    <row r="42" spans="1:13" s="311" customFormat="1">
      <c r="A42" s="1791" t="s">
        <v>222</v>
      </c>
      <c r="B42" s="1307"/>
      <c r="C42" s="307" t="s">
        <v>222</v>
      </c>
      <c r="D42" s="1308">
        <f>D33+D36+D39</f>
        <v>0</v>
      </c>
      <c r="E42" s="1308"/>
      <c r="F42" s="1308"/>
      <c r="G42" s="1308">
        <f>B42-D42</f>
        <v>0</v>
      </c>
      <c r="H42" s="1308">
        <v>0</v>
      </c>
      <c r="I42" s="1309"/>
      <c r="J42" s="1309">
        <f>I42-H42</f>
        <v>0</v>
      </c>
      <c r="K42" s="310"/>
      <c r="L42" s="310"/>
      <c r="M42" s="310"/>
    </row>
    <row r="43" spans="1:13" s="311" customFormat="1">
      <c r="A43" s="1792"/>
      <c r="B43" s="1310" t="s">
        <v>223</v>
      </c>
      <c r="C43" s="1311"/>
      <c r="D43" s="1312" t="s">
        <v>224</v>
      </c>
      <c r="E43" s="1313"/>
      <c r="F43" s="1313"/>
      <c r="G43" s="1314" t="s">
        <v>235</v>
      </c>
      <c r="H43" s="1311"/>
      <c r="I43" s="1315"/>
      <c r="J43" s="1315" t="s">
        <v>225</v>
      </c>
      <c r="K43" s="310"/>
      <c r="L43" s="310"/>
      <c r="M43" s="310"/>
    </row>
    <row r="44" spans="1:13" s="311" customFormat="1">
      <c r="A44" s="320"/>
      <c r="B44" s="1257"/>
      <c r="C44" s="1178"/>
      <c r="D44" s="1258"/>
      <c r="E44" s="679"/>
      <c r="F44" s="679"/>
      <c r="G44" s="1251"/>
      <c r="H44" s="1178"/>
      <c r="I44" s="1253"/>
      <c r="J44" s="1253"/>
      <c r="K44" s="310"/>
      <c r="L44" s="310"/>
      <c r="M44" s="310"/>
    </row>
    <row r="45" spans="1:13" s="311" customFormat="1">
      <c r="A45" s="1316" t="s">
        <v>226</v>
      </c>
      <c r="B45" s="1317"/>
      <c r="C45" s="320"/>
      <c r="D45" s="320"/>
      <c r="E45" s="1318"/>
      <c r="F45" s="1318"/>
      <c r="G45" s="1319"/>
      <c r="H45" s="310"/>
      <c r="I45" s="1320"/>
      <c r="J45" s="1321"/>
      <c r="K45" s="310"/>
      <c r="L45" s="310"/>
      <c r="M45" s="310"/>
    </row>
    <row r="46" spans="1:13" s="311" customFormat="1">
      <c r="A46" s="321" t="s">
        <v>236</v>
      </c>
      <c r="B46" s="1322">
        <f>G42</f>
        <v>0</v>
      </c>
      <c r="C46" s="1323" t="s">
        <v>156</v>
      </c>
      <c r="D46" s="1873"/>
      <c r="E46" s="1873"/>
      <c r="F46" s="1873"/>
      <c r="G46" s="1873"/>
      <c r="H46" s="1873"/>
      <c r="I46" s="1873"/>
      <c r="J46" s="1873"/>
      <c r="K46" s="310"/>
      <c r="L46" s="310"/>
      <c r="M46" s="310"/>
    </row>
    <row r="47" spans="1:13" s="311" customFormat="1" ht="42" customHeight="1">
      <c r="A47" s="1153" t="s">
        <v>237</v>
      </c>
      <c r="B47" s="1324">
        <v>0</v>
      </c>
      <c r="C47" s="310" t="s">
        <v>238</v>
      </c>
      <c r="D47" s="1325"/>
      <c r="E47" s="1326"/>
      <c r="F47" s="1319"/>
      <c r="G47" s="310"/>
      <c r="H47" s="310"/>
      <c r="I47" s="1320"/>
      <c r="J47" s="1321"/>
      <c r="K47" s="310"/>
      <c r="L47" s="310"/>
      <c r="M47" s="310"/>
    </row>
    <row r="48" spans="1:13" s="311" customFormat="1">
      <c r="A48" s="321" t="s">
        <v>239</v>
      </c>
      <c r="B48" s="1327">
        <f>IF(B47&gt;=0,0,B47)</f>
        <v>0</v>
      </c>
      <c r="C48" s="310" t="s">
        <v>156</v>
      </c>
      <c r="D48" s="310"/>
      <c r="E48" s="310"/>
      <c r="F48" s="310"/>
      <c r="G48" s="310"/>
      <c r="H48" s="310"/>
      <c r="I48" s="1328"/>
      <c r="J48" s="1321"/>
      <c r="K48" s="310"/>
      <c r="L48" s="310"/>
      <c r="M48" s="310"/>
    </row>
    <row r="49" spans="1:213" ht="18.75">
      <c r="A49" s="697" t="s">
        <v>346</v>
      </c>
      <c r="B49" s="698"/>
      <c r="C49" s="310"/>
      <c r="D49" s="310"/>
      <c r="E49" s="310"/>
      <c r="F49" s="310"/>
      <c r="G49" s="310"/>
      <c r="H49" s="310"/>
      <c r="I49" s="1328"/>
      <c r="J49" s="1321"/>
      <c r="K49" s="290"/>
      <c r="L49" s="1329"/>
      <c r="M49" s="1329"/>
      <c r="N49" s="1329"/>
      <c r="O49" s="1329"/>
      <c r="P49" s="1329"/>
      <c r="Q49" s="1329"/>
      <c r="R49" s="294"/>
      <c r="S49" s="294"/>
      <c r="T49" s="295"/>
      <c r="U49" s="296"/>
      <c r="V49" s="296"/>
      <c r="W49" s="296"/>
      <c r="X49" s="296"/>
      <c r="Y49" s="296"/>
      <c r="Z49" s="296"/>
      <c r="AA49" s="296"/>
      <c r="AB49" s="296"/>
      <c r="AC49" s="296"/>
      <c r="AD49" s="296"/>
      <c r="AE49" s="296"/>
      <c r="AF49" s="296"/>
      <c r="AG49" s="296"/>
      <c r="AH49" s="296"/>
      <c r="AI49" s="296"/>
      <c r="AJ49" s="296"/>
      <c r="AK49" s="296"/>
      <c r="AL49" s="296"/>
      <c r="AM49" s="296"/>
      <c r="AN49" s="296"/>
      <c r="AO49" s="296"/>
      <c r="AP49" s="296"/>
      <c r="AQ49" s="296"/>
      <c r="AR49" s="296"/>
      <c r="AS49" s="296"/>
      <c r="AT49" s="296"/>
      <c r="AU49" s="296"/>
      <c r="AV49" s="296"/>
      <c r="AW49" s="296"/>
      <c r="AX49" s="296"/>
      <c r="AY49" s="296"/>
      <c r="AZ49" s="296"/>
      <c r="BA49" s="296"/>
      <c r="BB49" s="296"/>
      <c r="BC49" s="296"/>
      <c r="BD49" s="296"/>
      <c r="BE49" s="296"/>
      <c r="BF49" s="296"/>
      <c r="BG49" s="296"/>
      <c r="BH49" s="296"/>
      <c r="BI49" s="296"/>
      <c r="BJ49" s="296"/>
      <c r="BK49" s="296"/>
      <c r="BL49" s="296"/>
      <c r="BM49" s="296"/>
      <c r="BN49" s="296"/>
      <c r="BO49" s="296"/>
      <c r="BP49" s="296"/>
      <c r="BQ49" s="296"/>
      <c r="BR49" s="296"/>
      <c r="BS49" s="296"/>
      <c r="BT49" s="296"/>
      <c r="BU49" s="296"/>
      <c r="BV49" s="296"/>
    </row>
    <row r="50" spans="1:213" ht="41.25" customHeight="1">
      <c r="A50" s="699" t="s">
        <v>347</v>
      </c>
      <c r="B50" s="1330">
        <f>D39</f>
        <v>0</v>
      </c>
      <c r="C50" s="1182"/>
      <c r="D50" s="1182"/>
      <c r="E50" s="1182"/>
      <c r="F50" s="310"/>
      <c r="G50" s="310"/>
      <c r="H50" s="310"/>
      <c r="I50" s="1328"/>
      <c r="J50" s="1321"/>
      <c r="K50" s="290"/>
      <c r="L50" s="1329"/>
      <c r="M50" s="1329"/>
      <c r="N50" s="1329"/>
      <c r="O50" s="1329"/>
      <c r="P50" s="1329"/>
      <c r="Q50" s="1329"/>
      <c r="R50" s="294"/>
      <c r="S50" s="294"/>
      <c r="T50" s="295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6"/>
      <c r="AL50" s="296"/>
      <c r="AM50" s="296"/>
      <c r="AN50" s="296"/>
      <c r="AO50" s="296"/>
      <c r="AP50" s="296"/>
      <c r="AQ50" s="296"/>
      <c r="AR50" s="296"/>
      <c r="AS50" s="296"/>
      <c r="AT50" s="296"/>
      <c r="AU50" s="296"/>
      <c r="AV50" s="296"/>
      <c r="AW50" s="296"/>
      <c r="AX50" s="296"/>
      <c r="AY50" s="296"/>
      <c r="AZ50" s="296"/>
      <c r="BA50" s="296"/>
      <c r="BB50" s="296"/>
      <c r="BC50" s="296"/>
      <c r="BD50" s="296"/>
      <c r="BE50" s="296"/>
      <c r="BF50" s="296"/>
      <c r="BG50" s="296"/>
      <c r="BH50" s="296"/>
      <c r="BI50" s="296"/>
      <c r="BJ50" s="296"/>
      <c r="BK50" s="296"/>
      <c r="BL50" s="296"/>
      <c r="BM50" s="296"/>
      <c r="BN50" s="296"/>
      <c r="BO50" s="296"/>
      <c r="BP50" s="296"/>
      <c r="BQ50" s="296"/>
      <c r="BR50" s="296"/>
      <c r="BS50" s="296"/>
      <c r="BT50" s="296"/>
      <c r="BU50" s="296"/>
      <c r="BV50" s="296"/>
    </row>
    <row r="51" spans="1:213" ht="9" customHeight="1">
      <c r="A51" s="1331"/>
      <c r="B51" s="1332"/>
      <c r="C51" s="1871"/>
      <c r="D51" s="1871"/>
      <c r="E51" s="1871"/>
      <c r="F51" s="310"/>
      <c r="G51" s="310"/>
      <c r="H51" s="310"/>
      <c r="I51" s="1320"/>
      <c r="J51" s="1321"/>
      <c r="K51" s="292"/>
      <c r="L51" s="1333"/>
      <c r="M51" s="1333"/>
      <c r="N51" s="1333"/>
      <c r="O51" s="1333"/>
      <c r="P51" s="1333"/>
      <c r="Q51" s="1333"/>
      <c r="R51" s="294"/>
      <c r="S51" s="294"/>
      <c r="T51" s="295"/>
      <c r="U51" s="1334"/>
      <c r="V51" s="1334"/>
      <c r="W51" s="1334"/>
      <c r="X51" s="1334"/>
      <c r="Y51" s="1334"/>
      <c r="Z51" s="1334"/>
      <c r="AA51" s="1334"/>
      <c r="AB51" s="1334"/>
      <c r="AC51" s="1334"/>
      <c r="AD51" s="1334"/>
      <c r="AE51" s="1334"/>
      <c r="AF51" s="1334"/>
      <c r="AG51" s="1334"/>
      <c r="AH51" s="1334"/>
      <c r="AI51" s="1334"/>
      <c r="AJ51" s="1334"/>
      <c r="AK51" s="1334"/>
      <c r="AL51" s="1334"/>
      <c r="AM51" s="1334"/>
      <c r="AN51" s="1334"/>
      <c r="AO51" s="1334"/>
      <c r="AP51" s="1334"/>
      <c r="AQ51" s="1334"/>
      <c r="AR51" s="1334"/>
      <c r="AS51" s="1334"/>
      <c r="AT51" s="1334"/>
      <c r="AU51" s="1334"/>
      <c r="AV51" s="1334"/>
      <c r="AW51" s="1334"/>
      <c r="AX51" s="1334"/>
      <c r="AY51" s="1334"/>
      <c r="AZ51" s="1334"/>
      <c r="BA51" s="1334"/>
      <c r="BB51" s="1334"/>
      <c r="BC51" s="1334"/>
      <c r="BD51" s="1334"/>
      <c r="BE51" s="1334"/>
      <c r="BF51" s="1334"/>
      <c r="BG51" s="1334"/>
      <c r="BH51" s="1334"/>
      <c r="BI51" s="1334"/>
      <c r="BJ51" s="1334"/>
      <c r="BK51" s="1334"/>
      <c r="BL51" s="1334"/>
      <c r="BM51" s="1334"/>
      <c r="BN51" s="1334"/>
      <c r="BO51" s="1334"/>
      <c r="BP51" s="1334"/>
      <c r="BQ51" s="1334"/>
      <c r="BR51" s="1334"/>
      <c r="BS51" s="1334"/>
      <c r="BT51" s="1334"/>
      <c r="BU51" s="1334"/>
      <c r="BV51" s="1334"/>
    </row>
    <row r="52" spans="1:213" s="1337" customFormat="1">
      <c r="A52" s="23" t="s">
        <v>268</v>
      </c>
      <c r="B52" s="1335"/>
      <c r="C52" s="1336"/>
      <c r="D52" s="1336"/>
      <c r="E52" s="1336"/>
      <c r="F52" s="1336"/>
      <c r="G52" s="1336"/>
      <c r="H52" s="1336"/>
      <c r="I52" s="1336"/>
      <c r="J52" s="1336"/>
      <c r="K52" s="1336"/>
      <c r="L52" s="1336"/>
      <c r="M52" s="1336"/>
      <c r="N52" s="1336"/>
      <c r="O52" s="1336"/>
      <c r="P52" s="1336"/>
      <c r="Q52" s="1336"/>
      <c r="R52" s="1336"/>
      <c r="S52" s="1336"/>
    </row>
    <row r="53" spans="1:213">
      <c r="A53" s="875" t="s">
        <v>313</v>
      </c>
      <c r="B53" s="76"/>
      <c r="C53" s="76"/>
      <c r="D53" s="76"/>
      <c r="E53" s="76"/>
      <c r="F53" s="76"/>
      <c r="G53" s="76"/>
      <c r="H53" s="76"/>
      <c r="I53" s="76"/>
      <c r="J53" s="76"/>
      <c r="K53" s="289"/>
      <c r="L53" s="289"/>
      <c r="M53" s="289"/>
      <c r="N53" s="289"/>
      <c r="O53" s="289"/>
      <c r="P53" s="289"/>
      <c r="Q53" s="289"/>
      <c r="R53" s="289"/>
      <c r="S53" s="289"/>
    </row>
    <row r="54" spans="1:213" s="856" customFormat="1" ht="16.5">
      <c r="A54" s="1874" t="s">
        <v>351</v>
      </c>
      <c r="B54" s="1874"/>
      <c r="C54" s="1874"/>
      <c r="D54" s="1874"/>
      <c r="E54" s="1874"/>
      <c r="F54" s="1874"/>
      <c r="G54" s="1874"/>
      <c r="H54" s="1874"/>
      <c r="I54" s="1874"/>
      <c r="J54" s="1874"/>
      <c r="K54" s="121"/>
      <c r="L54" s="121"/>
      <c r="M54" s="466"/>
      <c r="N54" s="466"/>
      <c r="O54" s="121"/>
      <c r="P54" s="121"/>
      <c r="Q54" s="121"/>
      <c r="R54" s="121"/>
      <c r="S54" s="121"/>
      <c r="T54" s="121"/>
      <c r="U54" s="121"/>
    </row>
    <row r="55" spans="1:213">
      <c r="A55" s="1862" t="s">
        <v>314</v>
      </c>
      <c r="B55" s="1862"/>
      <c r="C55" s="1862"/>
      <c r="D55" s="1862"/>
      <c r="E55" s="1862"/>
      <c r="F55" s="76"/>
      <c r="G55" s="76"/>
      <c r="H55" s="76"/>
      <c r="I55" s="76"/>
      <c r="J55" s="76"/>
      <c r="K55" s="289"/>
      <c r="L55" s="289"/>
      <c r="M55" s="289"/>
      <c r="N55" s="289"/>
      <c r="O55" s="289"/>
      <c r="P55" s="289"/>
      <c r="Q55" s="289"/>
      <c r="R55" s="289"/>
      <c r="S55" s="289"/>
    </row>
    <row r="56" spans="1:213">
      <c r="A56" s="1240"/>
      <c r="B56" s="260"/>
      <c r="C56" s="76"/>
      <c r="D56" s="76"/>
      <c r="E56" s="76"/>
      <c r="F56" s="76"/>
      <c r="G56" s="76"/>
      <c r="H56" s="76"/>
      <c r="I56" s="76"/>
      <c r="J56" s="76"/>
      <c r="K56" s="289"/>
      <c r="L56" s="289"/>
      <c r="M56" s="289"/>
      <c r="N56" s="289"/>
      <c r="O56" s="289"/>
      <c r="P56" s="289"/>
      <c r="Q56" s="289"/>
      <c r="R56" s="289"/>
      <c r="S56" s="289"/>
    </row>
    <row r="57" spans="1:213">
      <c r="A57" s="160" t="s">
        <v>315</v>
      </c>
      <c r="B57" s="856"/>
      <c r="C57" s="1002"/>
      <c r="D57" s="1002"/>
      <c r="E57" s="1002"/>
      <c r="F57" s="856"/>
      <c r="G57" s="856"/>
      <c r="H57" s="856"/>
      <c r="I57" s="856"/>
      <c r="J57" s="856"/>
      <c r="K57" s="289"/>
      <c r="L57" s="289"/>
      <c r="M57" s="289"/>
      <c r="N57" s="289"/>
      <c r="O57" s="289"/>
      <c r="P57" s="289"/>
      <c r="Q57" s="289"/>
      <c r="R57" s="289"/>
      <c r="S57" s="289"/>
    </row>
    <row r="58" spans="1:213">
      <c r="A58" s="160" t="s">
        <v>353</v>
      </c>
      <c r="B58" s="260"/>
      <c r="C58" s="1002"/>
      <c r="D58" s="1002"/>
      <c r="E58" s="1002"/>
      <c r="F58" s="856"/>
      <c r="G58" s="856"/>
      <c r="H58" s="856"/>
      <c r="I58" s="856"/>
      <c r="J58" s="856"/>
      <c r="K58" s="289"/>
      <c r="L58" s="289"/>
      <c r="M58" s="289"/>
      <c r="N58" s="289"/>
      <c r="O58" s="289"/>
      <c r="P58" s="289"/>
      <c r="Q58" s="289"/>
      <c r="R58" s="289"/>
      <c r="S58" s="289"/>
    </row>
    <row r="59" spans="1:213" s="1337" customFormat="1">
      <c r="A59" s="306" t="s">
        <v>361</v>
      </c>
      <c r="B59" s="306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</row>
    <row r="60" spans="1:213" s="866" customFormat="1" ht="31.5">
      <c r="A60" s="861" t="s">
        <v>9</v>
      </c>
      <c r="B60" s="245" t="s">
        <v>20</v>
      </c>
      <c r="C60" s="245" t="s">
        <v>42</v>
      </c>
      <c r="D60" s="245" t="s">
        <v>43</v>
      </c>
      <c r="E60" s="861" t="s">
        <v>8</v>
      </c>
      <c r="G60" s="323"/>
      <c r="H60" s="323"/>
      <c r="I60" s="323"/>
      <c r="J60" s="1691"/>
      <c r="K60" s="1691"/>
      <c r="L60" s="865"/>
      <c r="M60" s="864"/>
      <c r="N60" s="864"/>
      <c r="O60" s="321"/>
      <c r="P60" s="321"/>
      <c r="Q60" s="321"/>
      <c r="R60" s="321"/>
      <c r="T60" s="324"/>
      <c r="U60" s="356"/>
      <c r="V60" s="356"/>
      <c r="W60" s="356"/>
      <c r="X60" s="356"/>
      <c r="Y60" s="356"/>
      <c r="Z60" s="356"/>
      <c r="AA60" s="356"/>
      <c r="AB60" s="356"/>
      <c r="AC60" s="356"/>
      <c r="AD60" s="356"/>
      <c r="AE60" s="356"/>
      <c r="AF60" s="356"/>
      <c r="AG60" s="356"/>
      <c r="AH60" s="356"/>
      <c r="AI60" s="356"/>
      <c r="AJ60" s="356"/>
      <c r="AK60" s="356"/>
      <c r="AL60" s="356"/>
      <c r="AM60" s="356"/>
      <c r="AN60" s="356"/>
      <c r="AO60" s="356"/>
      <c r="AP60" s="356"/>
      <c r="AQ60" s="356"/>
      <c r="AR60" s="356"/>
      <c r="AS60" s="356"/>
      <c r="AT60" s="356"/>
      <c r="AU60" s="356"/>
      <c r="AV60" s="356"/>
      <c r="AW60" s="356"/>
      <c r="AX60" s="356"/>
      <c r="AY60" s="356"/>
      <c r="AZ60" s="356"/>
      <c r="BA60" s="356"/>
      <c r="BB60" s="356"/>
      <c r="BC60" s="356"/>
      <c r="BD60" s="356"/>
      <c r="BE60" s="356"/>
      <c r="BF60" s="356"/>
      <c r="BG60" s="356"/>
      <c r="BH60" s="356"/>
      <c r="BI60" s="356"/>
      <c r="BJ60" s="356"/>
      <c r="BK60" s="356"/>
      <c r="BL60" s="356"/>
      <c r="BM60" s="356"/>
      <c r="BN60" s="356"/>
      <c r="BO60" s="356"/>
      <c r="BP60" s="356"/>
      <c r="BQ60" s="356"/>
      <c r="BR60" s="356"/>
      <c r="BS60" s="356"/>
      <c r="BT60" s="356"/>
      <c r="BU60" s="356"/>
      <c r="BV60" s="356"/>
      <c r="BW60" s="356"/>
      <c r="BX60" s="356"/>
      <c r="BY60" s="356"/>
      <c r="BZ60" s="356"/>
      <c r="CA60" s="356"/>
      <c r="CB60" s="356"/>
      <c r="CC60" s="356"/>
      <c r="CD60" s="356"/>
      <c r="CE60" s="356"/>
      <c r="CF60" s="356"/>
      <c r="CG60" s="356"/>
      <c r="CH60" s="356"/>
      <c r="CI60" s="356"/>
      <c r="CJ60" s="356"/>
      <c r="CK60" s="356"/>
      <c r="CL60" s="356"/>
      <c r="CM60" s="356"/>
      <c r="CN60" s="356"/>
      <c r="CO60" s="356"/>
      <c r="CP60" s="356"/>
      <c r="CQ60" s="356"/>
      <c r="CR60" s="356"/>
      <c r="CS60" s="356"/>
      <c r="CT60" s="356"/>
      <c r="CU60" s="356"/>
      <c r="CV60" s="356"/>
      <c r="CW60" s="356"/>
      <c r="CX60" s="356"/>
      <c r="CY60" s="356"/>
      <c r="CZ60" s="356"/>
      <c r="DA60" s="356"/>
      <c r="DB60" s="356"/>
      <c r="DC60" s="356"/>
      <c r="DD60" s="356"/>
      <c r="DE60" s="356"/>
      <c r="DF60" s="356"/>
      <c r="DG60" s="356"/>
      <c r="DH60" s="356"/>
      <c r="DI60" s="356"/>
      <c r="DJ60" s="356"/>
      <c r="DK60" s="356"/>
      <c r="DL60" s="356"/>
      <c r="DM60" s="356"/>
      <c r="DN60" s="356"/>
      <c r="DO60" s="356"/>
      <c r="DP60" s="356"/>
      <c r="DQ60" s="356"/>
      <c r="DR60" s="356"/>
      <c r="DS60" s="356"/>
      <c r="DT60" s="356"/>
      <c r="DU60" s="356"/>
      <c r="DV60" s="356"/>
      <c r="DW60" s="356"/>
      <c r="DX60" s="356"/>
      <c r="DY60" s="356"/>
      <c r="DZ60" s="356"/>
      <c r="EA60" s="356"/>
      <c r="EB60" s="356"/>
      <c r="EC60" s="356"/>
      <c r="ED60" s="356"/>
      <c r="EE60" s="356"/>
      <c r="EF60" s="356"/>
      <c r="EG60" s="356"/>
      <c r="EH60" s="356"/>
      <c r="EI60" s="356"/>
      <c r="EJ60" s="356"/>
      <c r="EK60" s="356"/>
      <c r="EL60" s="356"/>
      <c r="EM60" s="356"/>
      <c r="EN60" s="356"/>
      <c r="EO60" s="356"/>
      <c r="EP60" s="356"/>
      <c r="EQ60" s="356"/>
      <c r="ER60" s="356"/>
      <c r="ES60" s="356"/>
      <c r="ET60" s="356"/>
      <c r="EU60" s="356"/>
      <c r="EV60" s="356"/>
      <c r="EW60" s="356"/>
      <c r="EX60" s="356"/>
      <c r="EY60" s="356"/>
      <c r="EZ60" s="356"/>
      <c r="FA60" s="356"/>
      <c r="FB60" s="356"/>
      <c r="FC60" s="356"/>
      <c r="FD60" s="356"/>
      <c r="FE60" s="356"/>
      <c r="FF60" s="356"/>
      <c r="FG60" s="356"/>
      <c r="FH60" s="356"/>
      <c r="FI60" s="356"/>
      <c r="FJ60" s="356"/>
      <c r="FK60" s="356"/>
      <c r="FL60" s="356"/>
      <c r="FM60" s="356"/>
      <c r="FN60" s="356"/>
      <c r="FO60" s="356"/>
      <c r="FP60" s="356"/>
      <c r="FQ60" s="356"/>
      <c r="FR60" s="356"/>
      <c r="FS60" s="356"/>
      <c r="FT60" s="356"/>
      <c r="FU60" s="356"/>
      <c r="FV60" s="356"/>
      <c r="FW60" s="356"/>
      <c r="FX60" s="356"/>
      <c r="FY60" s="356"/>
      <c r="FZ60" s="356"/>
      <c r="GA60" s="356"/>
      <c r="GB60" s="356"/>
      <c r="GC60" s="356"/>
      <c r="GD60" s="356"/>
      <c r="GE60" s="356"/>
      <c r="GF60" s="356"/>
      <c r="GG60" s="356"/>
      <c r="GH60" s="356"/>
      <c r="GI60" s="356"/>
      <c r="GJ60" s="356"/>
      <c r="GK60" s="356"/>
      <c r="GL60" s="356"/>
      <c r="GM60" s="356"/>
      <c r="GN60" s="356"/>
      <c r="GO60" s="356"/>
      <c r="GP60" s="356"/>
      <c r="GQ60" s="356"/>
      <c r="GR60" s="356"/>
      <c r="GS60" s="356"/>
      <c r="GT60" s="356"/>
      <c r="GU60" s="356"/>
      <c r="GV60" s="356"/>
      <c r="GW60" s="356"/>
      <c r="GX60" s="356"/>
      <c r="GY60" s="356"/>
      <c r="GZ60" s="356"/>
      <c r="HA60" s="356"/>
      <c r="HB60" s="356"/>
      <c r="HC60" s="356"/>
      <c r="HD60" s="356"/>
      <c r="HE60" s="356"/>
    </row>
    <row r="61" spans="1:213" s="1174" customFormat="1">
      <c r="A61" s="1355" t="s">
        <v>352</v>
      </c>
      <c r="B61" s="1281"/>
      <c r="C61" s="1281"/>
      <c r="D61" s="1281"/>
      <c r="E61" s="312"/>
      <c r="G61" s="250"/>
      <c r="H61" s="250"/>
      <c r="I61" s="336"/>
      <c r="J61" s="1338"/>
      <c r="K61" s="250"/>
      <c r="L61" s="250"/>
      <c r="M61" s="248"/>
      <c r="N61" s="248"/>
      <c r="O61" s="285"/>
      <c r="P61" s="285"/>
      <c r="Q61" s="285"/>
      <c r="R61" s="285"/>
    </row>
    <row r="62" spans="1:213" s="866" customFormat="1">
      <c r="A62" s="1270" t="s">
        <v>91</v>
      </c>
      <c r="B62" s="1339"/>
      <c r="C62" s="314"/>
      <c r="D62" s="314"/>
      <c r="E62" s="314"/>
      <c r="G62" s="262"/>
      <c r="H62" s="262"/>
      <c r="I62" s="332"/>
      <c r="J62" s="333"/>
      <c r="K62" s="262"/>
      <c r="L62" s="262"/>
      <c r="M62" s="259"/>
      <c r="N62" s="259"/>
      <c r="O62" s="334"/>
      <c r="P62" s="334"/>
      <c r="Q62" s="334"/>
      <c r="R62" s="334"/>
    </row>
    <row r="63" spans="1:213" s="866" customFormat="1">
      <c r="A63" s="1270" t="s">
        <v>92</v>
      </c>
      <c r="B63" s="1339"/>
      <c r="C63" s="314"/>
      <c r="D63" s="314"/>
      <c r="E63" s="314"/>
      <c r="G63" s="262"/>
      <c r="H63" s="262"/>
      <c r="I63" s="332"/>
      <c r="J63" s="333"/>
      <c r="K63" s="262"/>
      <c r="L63" s="262"/>
      <c r="M63" s="259"/>
      <c r="N63" s="259"/>
      <c r="O63" s="334"/>
      <c r="P63" s="334"/>
      <c r="Q63" s="334"/>
      <c r="R63" s="334"/>
    </row>
    <row r="64" spans="1:213" s="311" customFormat="1">
      <c r="A64" s="307" t="s">
        <v>17</v>
      </c>
      <c r="B64" s="1281"/>
      <c r="C64" s="312"/>
      <c r="D64" s="1340"/>
      <c r="E64" s="312"/>
      <c r="G64" s="1341"/>
      <c r="H64" s="1341"/>
      <c r="I64" s="1342"/>
      <c r="J64" s="1341"/>
      <c r="K64" s="1341"/>
      <c r="L64" s="1341"/>
      <c r="M64" s="1343"/>
      <c r="N64" s="1343"/>
      <c r="O64" s="1341"/>
      <c r="P64" s="1341"/>
      <c r="Q64" s="1341"/>
      <c r="R64" s="1341"/>
      <c r="T64" s="1344"/>
    </row>
    <row r="65" spans="1:28" s="1349" customFormat="1" ht="24" customHeight="1">
      <c r="A65" s="1345"/>
      <c r="B65" s="1875"/>
      <c r="C65" s="1875"/>
      <c r="D65" s="1875"/>
      <c r="E65" s="1875"/>
      <c r="F65" s="1875"/>
      <c r="G65" s="1875"/>
      <c r="H65" s="1875"/>
      <c r="I65" s="1875"/>
      <c r="J65" s="1875"/>
      <c r="K65" s="1346"/>
      <c r="L65" s="1346"/>
      <c r="M65" s="1347"/>
      <c r="N65" s="1348"/>
      <c r="S65" s="1347"/>
      <c r="U65" s="1350"/>
      <c r="V65" s="1351"/>
      <c r="W65" s="1351"/>
      <c r="X65" s="1351"/>
      <c r="Y65" s="1352"/>
      <c r="Z65" s="1352"/>
      <c r="AA65" s="1352"/>
      <c r="AB65" s="1352"/>
    </row>
    <row r="66" spans="1:28" s="453" customFormat="1">
      <c r="A66" s="1876" t="s">
        <v>53</v>
      </c>
      <c r="B66" s="1876"/>
      <c r="C66" s="1876"/>
      <c r="D66" s="1876"/>
      <c r="E66" s="1876"/>
      <c r="F66" s="1876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101"/>
      <c r="S66" s="101"/>
      <c r="T66" s="88"/>
      <c r="U66" s="1353"/>
      <c r="V66" s="170"/>
      <c r="W66" s="170"/>
      <c r="X66" s="170"/>
    </row>
    <row r="67" spans="1:28" s="4" customFormat="1" ht="31.5">
      <c r="A67" s="1686" t="s">
        <v>26</v>
      </c>
      <c r="B67" s="1687"/>
      <c r="C67" s="69" t="s">
        <v>27</v>
      </c>
      <c r="D67" s="643" t="s">
        <v>39</v>
      </c>
      <c r="E67" s="1686" t="s">
        <v>32</v>
      </c>
      <c r="F67" s="1687"/>
      <c r="G67" s="1686" t="s">
        <v>28</v>
      </c>
      <c r="H67" s="1687"/>
      <c r="I67" s="1686" t="s">
        <v>30</v>
      </c>
      <c r="J67" s="1687"/>
      <c r="K67" s="122"/>
      <c r="L67" s="1676"/>
      <c r="M67" s="1676"/>
      <c r="N67" s="122"/>
      <c r="O67" s="122"/>
      <c r="P67" s="74"/>
      <c r="Q67" s="74"/>
      <c r="R67" s="74"/>
      <c r="S67" s="74"/>
    </row>
    <row r="68" spans="1:28" s="4" customFormat="1">
      <c r="A68" s="1877"/>
      <c r="B68" s="1878"/>
      <c r="C68" s="839"/>
      <c r="D68" s="843"/>
      <c r="E68" s="1879"/>
      <c r="F68" s="1880"/>
      <c r="G68" s="1681"/>
      <c r="H68" s="1682"/>
      <c r="I68" s="1681"/>
      <c r="J68" s="1682"/>
      <c r="K68" s="122"/>
      <c r="L68" s="842"/>
      <c r="M68" s="842"/>
      <c r="N68" s="122"/>
      <c r="O68" s="122"/>
      <c r="P68" s="74"/>
      <c r="Q68" s="74"/>
      <c r="R68" s="74"/>
      <c r="S68" s="74"/>
    </row>
    <row r="69" spans="1:28" s="4" customFormat="1">
      <c r="A69" s="1877"/>
      <c r="B69" s="1878"/>
      <c r="C69" s="839"/>
      <c r="D69" s="843"/>
      <c r="E69" s="1879"/>
      <c r="F69" s="1880"/>
      <c r="G69" s="1681"/>
      <c r="H69" s="1682"/>
      <c r="I69" s="1681"/>
      <c r="J69" s="1682"/>
      <c r="K69" s="122"/>
      <c r="L69" s="842"/>
      <c r="M69" s="842"/>
      <c r="N69" s="122"/>
      <c r="O69" s="122"/>
      <c r="P69" s="74"/>
      <c r="Q69" s="74"/>
      <c r="R69" s="74"/>
      <c r="S69" s="74"/>
    </row>
    <row r="70" spans="1:28" s="4" customFormat="1">
      <c r="A70" s="1877"/>
      <c r="B70" s="1878"/>
      <c r="C70" s="839"/>
      <c r="D70" s="843"/>
      <c r="E70" s="1881"/>
      <c r="F70" s="1882"/>
      <c r="G70" s="1681"/>
      <c r="H70" s="1682"/>
      <c r="I70" s="1681"/>
      <c r="J70" s="1682"/>
      <c r="K70" s="122"/>
      <c r="L70" s="842"/>
      <c r="M70" s="842"/>
      <c r="N70" s="122"/>
      <c r="O70" s="122"/>
      <c r="P70" s="74"/>
      <c r="Q70" s="74"/>
      <c r="R70" s="74"/>
      <c r="S70" s="74"/>
    </row>
    <row r="71" spans="1:28" s="6" customFormat="1">
      <c r="A71" s="1883"/>
      <c r="B71" s="1884"/>
      <c r="C71" s="123"/>
      <c r="D71" s="123"/>
      <c r="E71" s="1879"/>
      <c r="F71" s="1880"/>
      <c r="G71" s="1681"/>
      <c r="H71" s="1682"/>
      <c r="I71" s="1681"/>
      <c r="J71" s="1682"/>
      <c r="K71" s="124"/>
      <c r="L71" s="1685"/>
      <c r="M71" s="1685"/>
      <c r="N71" s="124"/>
      <c r="O71" s="124"/>
      <c r="P71" s="74"/>
      <c r="Q71" s="74"/>
      <c r="R71" s="74"/>
      <c r="S71" s="74"/>
    </row>
    <row r="72" spans="1:28">
      <c r="A72" s="360"/>
      <c r="B72" s="361"/>
      <c r="C72" s="36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</row>
    <row r="73" spans="1:28" ht="16.5">
      <c r="A73" s="362"/>
      <c r="B73" s="362"/>
      <c r="C73" s="362"/>
      <c r="D73" s="362"/>
      <c r="E73" s="362"/>
      <c r="F73" s="1690" t="s">
        <v>348</v>
      </c>
      <c r="G73" s="1690"/>
      <c r="H73" s="1690"/>
      <c r="I73" s="1690"/>
      <c r="J73" s="363"/>
      <c r="K73" s="363"/>
      <c r="L73" s="363"/>
      <c r="M73" s="363"/>
      <c r="N73" s="363"/>
      <c r="O73" s="363"/>
      <c r="P73" s="363"/>
      <c r="Q73" s="363"/>
      <c r="R73" s="363"/>
      <c r="S73" s="360"/>
    </row>
    <row r="74" spans="1:28">
      <c r="A74" s="855" t="s">
        <v>54</v>
      </c>
      <c r="B74" s="361"/>
      <c r="C74" s="860"/>
      <c r="E74" s="365"/>
      <c r="F74" s="1688" t="s">
        <v>33</v>
      </c>
      <c r="G74" s="1688"/>
      <c r="H74" s="1688"/>
      <c r="I74" s="1688"/>
      <c r="J74" s="289"/>
      <c r="K74" s="289"/>
      <c r="L74" s="289"/>
      <c r="M74" s="289"/>
      <c r="N74" s="289"/>
      <c r="O74" s="289"/>
      <c r="P74" s="289"/>
      <c r="Q74" s="289"/>
      <c r="R74" s="360"/>
      <c r="S74" s="360"/>
    </row>
    <row r="75" spans="1:28">
      <c r="A75" s="360"/>
      <c r="B75" s="361"/>
      <c r="C75" s="364"/>
      <c r="D75" s="364"/>
      <c r="E75" s="365"/>
      <c r="F75" s="1688" t="s">
        <v>25</v>
      </c>
      <c r="G75" s="1688"/>
      <c r="H75" s="1688"/>
      <c r="I75" s="1688"/>
      <c r="J75" s="289"/>
      <c r="K75" s="289"/>
      <c r="L75" s="289"/>
      <c r="M75" s="289"/>
      <c r="N75" s="289"/>
      <c r="O75" s="289"/>
      <c r="P75" s="289"/>
      <c r="Q75" s="289"/>
      <c r="R75" s="360"/>
      <c r="S75" s="360"/>
    </row>
    <row r="76" spans="1:28">
      <c r="A76" s="1674"/>
      <c r="B76" s="1674"/>
      <c r="C76" s="1674"/>
      <c r="D76" s="1674"/>
      <c r="E76" s="366"/>
      <c r="F76" s="367"/>
      <c r="G76" s="1674"/>
      <c r="H76" s="1674"/>
      <c r="I76" s="1674"/>
      <c r="J76" s="1674"/>
      <c r="K76" s="360"/>
      <c r="L76" s="360"/>
      <c r="M76" s="360"/>
      <c r="N76" s="360"/>
      <c r="O76" s="360"/>
      <c r="P76" s="360"/>
      <c r="Q76" s="360"/>
      <c r="R76" s="360"/>
      <c r="S76" s="360"/>
    </row>
    <row r="77" spans="1:28">
      <c r="A77" s="1675"/>
      <c r="B77" s="1675"/>
      <c r="C77" s="1675"/>
      <c r="D77" s="1675"/>
      <c r="E77" s="366"/>
      <c r="F77" s="367"/>
      <c r="G77" s="1674"/>
      <c r="H77" s="1674"/>
      <c r="I77" s="1674"/>
      <c r="J77" s="1674"/>
      <c r="K77" s="360"/>
      <c r="L77" s="360"/>
      <c r="M77" s="360"/>
      <c r="N77" s="360"/>
      <c r="O77" s="360"/>
      <c r="P77" s="360"/>
      <c r="Q77" s="360"/>
      <c r="R77" s="360"/>
      <c r="S77" s="360"/>
    </row>
    <row r="78" spans="1:28">
      <c r="A78" s="360"/>
      <c r="B78" s="361"/>
      <c r="C78" s="364"/>
      <c r="D78" s="364"/>
      <c r="E78" s="365"/>
      <c r="F78" s="365"/>
      <c r="G78" s="364"/>
      <c r="H78" s="364"/>
      <c r="I78" s="364"/>
      <c r="J78" s="360"/>
      <c r="K78" s="360"/>
      <c r="L78" s="360"/>
      <c r="M78" s="360"/>
      <c r="N78" s="360"/>
      <c r="O78" s="360"/>
      <c r="P78" s="360"/>
      <c r="Q78" s="360"/>
      <c r="R78" s="360"/>
      <c r="S78" s="360"/>
    </row>
    <row r="79" spans="1:28" ht="16.5">
      <c r="A79" s="360"/>
      <c r="B79" s="361"/>
      <c r="C79" s="360"/>
      <c r="D79" s="860"/>
      <c r="E79" s="860"/>
      <c r="F79" s="860"/>
      <c r="G79" s="860"/>
      <c r="H79" s="860"/>
      <c r="I79" s="860"/>
      <c r="J79" s="860"/>
      <c r="K79" s="338"/>
      <c r="L79" s="338"/>
      <c r="M79" s="360"/>
      <c r="N79" s="360"/>
      <c r="O79" s="363"/>
      <c r="P79" s="363"/>
      <c r="Q79" s="363"/>
      <c r="R79" s="363"/>
      <c r="S79" s="360"/>
    </row>
    <row r="80" spans="1:28">
      <c r="A80" s="360"/>
      <c r="B80" s="361"/>
      <c r="C80" s="360"/>
      <c r="D80" s="860"/>
      <c r="E80" s="860"/>
      <c r="F80" s="860"/>
      <c r="G80" s="860"/>
      <c r="H80" s="860"/>
      <c r="I80" s="860"/>
      <c r="J80" s="860"/>
      <c r="K80" s="338"/>
      <c r="L80" s="338"/>
      <c r="M80" s="360"/>
      <c r="N80" s="360"/>
      <c r="O80" s="360"/>
      <c r="P80" s="360"/>
      <c r="Q80" s="360"/>
      <c r="R80" s="360"/>
      <c r="S80" s="360"/>
    </row>
    <row r="81" spans="1:19">
      <c r="A81" s="360"/>
      <c r="B81" s="361"/>
      <c r="C81" s="360"/>
      <c r="D81" s="860"/>
      <c r="E81" s="860"/>
      <c r="F81" s="860"/>
      <c r="G81" s="860"/>
      <c r="H81" s="860"/>
      <c r="I81" s="860"/>
      <c r="J81" s="860"/>
      <c r="K81" s="338"/>
      <c r="L81" s="338"/>
      <c r="M81" s="360"/>
      <c r="N81" s="360"/>
      <c r="O81" s="360"/>
      <c r="P81" s="360"/>
      <c r="Q81" s="360"/>
      <c r="R81" s="360"/>
      <c r="S81" s="360"/>
    </row>
    <row r="82" spans="1:19">
      <c r="I82" s="260"/>
      <c r="K82" s="338"/>
      <c r="L82" s="338"/>
    </row>
    <row r="64789" spans="9:19">
      <c r="I64789" s="260"/>
      <c r="N64789" s="260"/>
      <c r="P64789" s="1689"/>
      <c r="Q64789" s="1689"/>
      <c r="R64789" s="1689"/>
      <c r="S64789" s="1689"/>
    </row>
  </sheetData>
  <mergeCells count="63">
    <mergeCell ref="G1:I1"/>
    <mergeCell ref="A77:D77"/>
    <mergeCell ref="G77:J77"/>
    <mergeCell ref="P64789:S64789"/>
    <mergeCell ref="J1:K1"/>
    <mergeCell ref="L71:M71"/>
    <mergeCell ref="F73:I73"/>
    <mergeCell ref="F74:I74"/>
    <mergeCell ref="F75:I75"/>
    <mergeCell ref="A76:D76"/>
    <mergeCell ref="G76:J76"/>
    <mergeCell ref="A70:B70"/>
    <mergeCell ref="E70:F70"/>
    <mergeCell ref="G70:H70"/>
    <mergeCell ref="I70:J70"/>
    <mergeCell ref="A71:B71"/>
    <mergeCell ref="E71:F71"/>
    <mergeCell ref="G71:H71"/>
    <mergeCell ref="I71:J71"/>
    <mergeCell ref="L67:M67"/>
    <mergeCell ref="A68:B68"/>
    <mergeCell ref="E68:F68"/>
    <mergeCell ref="G68:H68"/>
    <mergeCell ref="I68:J68"/>
    <mergeCell ref="A69:B69"/>
    <mergeCell ref="E69:F69"/>
    <mergeCell ref="G69:H69"/>
    <mergeCell ref="I69:J69"/>
    <mergeCell ref="A67:B67"/>
    <mergeCell ref="E67:F67"/>
    <mergeCell ref="G67:H67"/>
    <mergeCell ref="I67:J67"/>
    <mergeCell ref="A54:J54"/>
    <mergeCell ref="A55:E55"/>
    <mergeCell ref="J60:K60"/>
    <mergeCell ref="B65:J65"/>
    <mergeCell ref="A66:F66"/>
    <mergeCell ref="C51:E51"/>
    <mergeCell ref="A30:B30"/>
    <mergeCell ref="C30:F30"/>
    <mergeCell ref="G30:G32"/>
    <mergeCell ref="H30:J32"/>
    <mergeCell ref="A31:A32"/>
    <mergeCell ref="B31:B32"/>
    <mergeCell ref="C31:C32"/>
    <mergeCell ref="D31:F31"/>
    <mergeCell ref="H33:H41"/>
    <mergeCell ref="I33:I41"/>
    <mergeCell ref="J33:J41"/>
    <mergeCell ref="A42:A43"/>
    <mergeCell ref="D46:J46"/>
    <mergeCell ref="U9:W9"/>
    <mergeCell ref="A20:A21"/>
    <mergeCell ref="B20:C20"/>
    <mergeCell ref="D20:E20"/>
    <mergeCell ref="F20:G20"/>
    <mergeCell ref="H20:H21"/>
    <mergeCell ref="A2:D2"/>
    <mergeCell ref="A3:D3"/>
    <mergeCell ref="A5:M5"/>
    <mergeCell ref="A9:A10"/>
    <mergeCell ref="B9:E9"/>
    <mergeCell ref="F9:I9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4809"/>
  <sheetViews>
    <sheetView tabSelected="1" workbookViewId="0">
      <selection activeCell="L13" sqref="L13"/>
    </sheetView>
  </sheetViews>
  <sheetFormatPr defaultRowHeight="15.75"/>
  <cols>
    <col min="1" max="1" width="18.5" style="1356" customWidth="1"/>
    <col min="2" max="2" width="10.75" style="1366" customWidth="1"/>
    <col min="3" max="3" width="11.5" style="1356" customWidth="1"/>
    <col min="4" max="4" width="10.75" style="1356" customWidth="1"/>
    <col min="5" max="5" width="10.625" style="1356" customWidth="1"/>
    <col min="6" max="6" width="11.625" style="1356" customWidth="1"/>
    <col min="7" max="7" width="12.75" style="1356" customWidth="1"/>
    <col min="8" max="8" width="10.875" style="1356" customWidth="1"/>
    <col min="9" max="9" width="11.75" style="1358" customWidth="1"/>
    <col min="10" max="13" width="9" style="1356"/>
    <col min="14" max="14" width="9" style="1359"/>
    <col min="15" max="16384" width="9" style="1356"/>
  </cols>
  <sheetData>
    <row r="1" spans="1:20" ht="47.25" customHeight="1">
      <c r="G1" s="1974"/>
      <c r="H1" s="1974"/>
      <c r="I1" s="1974"/>
    </row>
    <row r="2" spans="1:20">
      <c r="A2" s="1888" t="s">
        <v>19</v>
      </c>
      <c r="B2" s="1888"/>
      <c r="C2" s="1888"/>
      <c r="D2" s="1888"/>
      <c r="H2" s="1357" t="s">
        <v>18</v>
      </c>
    </row>
    <row r="3" spans="1:20">
      <c r="A3" s="1870" t="s">
        <v>359</v>
      </c>
      <c r="B3" s="1870"/>
      <c r="C3" s="1870"/>
      <c r="D3" s="1870"/>
      <c r="H3" s="1360" t="s">
        <v>14</v>
      </c>
    </row>
    <row r="4" spans="1:20">
      <c r="A4" s="1361"/>
      <c r="B4" s="1361"/>
      <c r="C4" s="1361"/>
      <c r="D4" s="1361"/>
      <c r="H4" s="1360"/>
    </row>
    <row r="5" spans="1:20" ht="18.75">
      <c r="A5" s="1889" t="s">
        <v>366</v>
      </c>
      <c r="B5" s="1889"/>
      <c r="C5" s="1889"/>
      <c r="D5" s="1889"/>
      <c r="E5" s="1889"/>
      <c r="F5" s="1889"/>
      <c r="G5" s="1889"/>
      <c r="H5" s="1889"/>
      <c r="I5" s="1889"/>
      <c r="J5" s="1889"/>
      <c r="K5" s="1889"/>
      <c r="L5" s="1889"/>
      <c r="M5" s="1889"/>
      <c r="N5" s="1362"/>
      <c r="O5" s="1362"/>
      <c r="P5" s="1362"/>
      <c r="Q5" s="1362"/>
      <c r="R5" s="1362"/>
      <c r="S5" s="1362"/>
    </row>
    <row r="6" spans="1:20">
      <c r="A6" s="1363"/>
      <c r="B6" s="1357"/>
    </row>
    <row r="7" spans="1:20">
      <c r="A7" s="1363" t="s">
        <v>68</v>
      </c>
      <c r="B7" s="1357"/>
      <c r="J7" s="1364"/>
      <c r="T7" s="1365"/>
    </row>
    <row r="8" spans="1:20">
      <c r="A8" s="1363"/>
      <c r="B8" s="1357"/>
      <c r="J8" s="1364"/>
      <c r="T8" s="1365"/>
    </row>
    <row r="9" spans="1:20">
      <c r="J9" s="1367"/>
      <c r="K9" s="1368"/>
    </row>
    <row r="10" spans="1:20" ht="21" customHeight="1">
      <c r="A10" s="1890" t="s">
        <v>9</v>
      </c>
      <c r="B10" s="1891" t="s">
        <v>112</v>
      </c>
      <c r="C10" s="1892"/>
      <c r="D10" s="1892"/>
      <c r="E10" s="1893"/>
      <c r="F10" s="1891" t="s">
        <v>141</v>
      </c>
      <c r="G10" s="1892"/>
      <c r="H10" s="1892"/>
      <c r="I10" s="1893"/>
      <c r="J10" s="1369"/>
      <c r="K10" s="1369"/>
      <c r="L10" s="1894"/>
      <c r="M10" s="1894"/>
      <c r="N10" s="1369"/>
      <c r="O10" s="1369"/>
      <c r="P10" s="1370"/>
      <c r="Q10" s="1885" t="s">
        <v>64</v>
      </c>
      <c r="R10" s="1886"/>
      <c r="S10" s="1887"/>
    </row>
    <row r="11" spans="1:20" s="1363" customFormat="1" ht="47.25">
      <c r="A11" s="1890"/>
      <c r="B11" s="564" t="s">
        <v>65</v>
      </c>
      <c r="C11" s="565" t="s">
        <v>257</v>
      </c>
      <c r="D11" s="564" t="s">
        <v>16</v>
      </c>
      <c r="E11" s="565" t="s">
        <v>59</v>
      </c>
      <c r="F11" s="566" t="s">
        <v>72</v>
      </c>
      <c r="G11" s="565" t="s">
        <v>257</v>
      </c>
      <c r="H11" s="566" t="s">
        <v>16</v>
      </c>
      <c r="I11" s="565" t="s">
        <v>59</v>
      </c>
      <c r="J11" s="1371"/>
      <c r="K11" s="1371"/>
      <c r="L11" s="1894"/>
      <c r="M11" s="1894"/>
      <c r="N11" s="1372"/>
      <c r="O11" s="1372"/>
      <c r="Q11" s="1373" t="s">
        <v>65</v>
      </c>
      <c r="R11" s="1374" t="s">
        <v>66</v>
      </c>
      <c r="S11" s="1374" t="s">
        <v>67</v>
      </c>
    </row>
    <row r="12" spans="1:20">
      <c r="A12" s="1404" t="s">
        <v>81</v>
      </c>
      <c r="B12" s="1406"/>
      <c r="C12" s="1419"/>
      <c r="D12" s="1406"/>
      <c r="E12" s="1419"/>
      <c r="F12" s="1420"/>
      <c r="G12" s="1421"/>
      <c r="H12" s="1420"/>
      <c r="I12" s="1419"/>
      <c r="J12" s="570"/>
      <c r="K12" s="1392"/>
      <c r="L12" s="1393"/>
      <c r="M12" s="1394"/>
      <c r="N12" s="1393"/>
      <c r="O12" s="1392"/>
      <c r="Q12" s="1395"/>
      <c r="R12" s="1395"/>
      <c r="S12" s="1395"/>
    </row>
    <row r="13" spans="1:20">
      <c r="A13" s="490" t="s">
        <v>180</v>
      </c>
      <c r="B13" s="1405"/>
      <c r="C13" s="1406"/>
      <c r="D13" s="1388"/>
      <c r="E13" s="1406"/>
      <c r="F13" s="1420"/>
      <c r="G13" s="1378"/>
      <c r="H13" s="1420"/>
      <c r="I13" s="1422"/>
      <c r="J13" s="570"/>
      <c r="K13" s="1423"/>
      <c r="L13" s="1393"/>
      <c r="M13" s="1394"/>
      <c r="N13" s="1393"/>
      <c r="O13" s="1392"/>
      <c r="Q13" s="1395"/>
      <c r="R13" s="1395"/>
      <c r="S13" s="1395"/>
    </row>
    <row r="14" spans="1:20">
      <c r="A14" s="471" t="s">
        <v>55</v>
      </c>
      <c r="B14" s="1405"/>
      <c r="C14" s="1406"/>
      <c r="D14" s="1388"/>
      <c r="E14" s="1406"/>
      <c r="F14" s="1424"/>
      <c r="G14" s="573"/>
      <c r="H14" s="1425"/>
      <c r="I14" s="1425"/>
      <c r="J14" s="1572"/>
      <c r="K14" s="1426"/>
      <c r="L14" s="1393"/>
      <c r="M14" s="1394"/>
      <c r="N14" s="1393"/>
      <c r="O14" s="1392"/>
      <c r="Q14" s="1395"/>
      <c r="R14" s="1395"/>
      <c r="S14" s="1395"/>
    </row>
    <row r="15" spans="1:20">
      <c r="A15" s="471" t="s">
        <v>56</v>
      </c>
      <c r="B15" s="1405"/>
      <c r="C15" s="1406"/>
      <c r="D15" s="1388"/>
      <c r="E15" s="1406"/>
      <c r="F15" s="1424"/>
      <c r="G15" s="573"/>
      <c r="H15" s="1425"/>
      <c r="I15" s="1425"/>
      <c r="J15" s="1572"/>
      <c r="K15" s="1426"/>
      <c r="L15" s="1393"/>
      <c r="M15" s="1394"/>
      <c r="N15" s="1393"/>
      <c r="O15" s="1392"/>
      <c r="Q15" s="1395"/>
      <c r="R15" s="1395"/>
      <c r="S15" s="1395"/>
    </row>
    <row r="16" spans="1:20">
      <c r="A16" s="471" t="s">
        <v>57</v>
      </c>
      <c r="B16" s="1405"/>
      <c r="C16" s="1406"/>
      <c r="D16" s="1388"/>
      <c r="E16" s="1406"/>
      <c r="F16" s="1424"/>
      <c r="G16" s="573"/>
      <c r="H16" s="1425"/>
      <c r="I16" s="1425"/>
      <c r="J16" s="1572"/>
      <c r="K16" s="1426"/>
      <c r="L16" s="1393"/>
      <c r="M16" s="1394"/>
      <c r="N16" s="1393"/>
      <c r="O16" s="1392"/>
      <c r="Q16" s="1395"/>
      <c r="R16" s="1395"/>
      <c r="S16" s="1395"/>
    </row>
    <row r="17" spans="1:74">
      <c r="A17" s="471" t="s">
        <v>181</v>
      </c>
      <c r="B17" s="1405"/>
      <c r="C17" s="1406"/>
      <c r="D17" s="1388"/>
      <c r="E17" s="1406"/>
      <c r="F17" s="1424"/>
      <c r="G17" s="573"/>
      <c r="H17" s="1425"/>
      <c r="I17" s="1425"/>
      <c r="J17" s="1572"/>
      <c r="K17" s="1426"/>
      <c r="L17" s="1393"/>
      <c r="M17" s="1394"/>
      <c r="N17" s="1393"/>
      <c r="O17" s="1392"/>
      <c r="Q17" s="1395"/>
      <c r="R17" s="1395"/>
      <c r="S17" s="1395"/>
    </row>
    <row r="18" spans="1:74">
      <c r="A18" s="1427" t="s">
        <v>169</v>
      </c>
      <c r="B18" s="1428"/>
      <c r="C18" s="1429"/>
      <c r="D18" s="1430"/>
      <c r="E18" s="1429"/>
      <c r="F18" s="1431"/>
      <c r="G18" s="1432"/>
      <c r="H18" s="1433"/>
      <c r="I18" s="1433"/>
      <c r="J18" s="1572"/>
      <c r="K18" s="1426"/>
      <c r="L18" s="1393"/>
      <c r="M18" s="1394"/>
      <c r="N18" s="1393"/>
      <c r="O18" s="1392"/>
      <c r="Q18" s="1395"/>
      <c r="R18" s="1395"/>
      <c r="S18" s="1395"/>
    </row>
    <row r="19" spans="1:74" s="1363" customFormat="1">
      <c r="A19" s="1434" t="s">
        <v>17</v>
      </c>
      <c r="B19" s="1435"/>
      <c r="C19" s="1436"/>
      <c r="D19" s="1435"/>
      <c r="E19" s="1436"/>
      <c r="F19" s="437"/>
      <c r="G19" s="1437"/>
      <c r="H19" s="437"/>
      <c r="I19" s="1437"/>
      <c r="J19" s="1382"/>
      <c r="K19" s="1381"/>
      <c r="L19" s="1382"/>
      <c r="M19" s="1381"/>
      <c r="N19" s="1382"/>
      <c r="O19" s="1382"/>
      <c r="Q19" s="1384"/>
      <c r="R19" s="1384"/>
      <c r="S19" s="1384"/>
    </row>
    <row r="20" spans="1:74" s="1446" customFormat="1">
      <c r="A20" s="1438"/>
      <c r="B20" s="1439"/>
      <c r="C20" s="1440"/>
      <c r="D20" s="1441"/>
      <c r="E20" s="1440"/>
      <c r="F20" s="1441"/>
      <c r="G20" s="1440"/>
      <c r="H20" s="1442"/>
      <c r="I20" s="1443"/>
      <c r="J20" s="1444"/>
      <c r="K20" s="1367"/>
      <c r="L20" s="1367"/>
      <c r="M20" s="1442"/>
      <c r="N20" s="1443"/>
      <c r="O20" s="1442"/>
      <c r="P20" s="1443"/>
      <c r="Q20" s="1443"/>
      <c r="R20" s="1443"/>
      <c r="S20" s="1443"/>
      <c r="T20" s="1445"/>
    </row>
    <row r="21" spans="1:74" ht="18.75">
      <c r="A21" s="1369" t="s">
        <v>69</v>
      </c>
      <c r="B21" s="1449"/>
      <c r="C21" s="1450"/>
      <c r="D21" s="1450"/>
      <c r="E21" s="1450"/>
      <c r="F21" s="1450"/>
      <c r="G21" s="1450"/>
      <c r="I21" s="1356"/>
      <c r="J21" s="1369"/>
      <c r="K21" s="1451"/>
      <c r="L21" s="1451"/>
      <c r="M21" s="1451"/>
      <c r="N21" s="1451"/>
      <c r="O21" s="1451"/>
      <c r="P21" s="1451"/>
      <c r="Q21" s="1451"/>
      <c r="R21" s="1452"/>
      <c r="S21" s="1452"/>
      <c r="T21" s="1453"/>
      <c r="U21" s="1454"/>
      <c r="V21" s="1454"/>
      <c r="W21" s="1454"/>
      <c r="X21" s="1454"/>
      <c r="Y21" s="1454"/>
      <c r="Z21" s="1454"/>
      <c r="AA21" s="1454"/>
      <c r="AB21" s="1454"/>
      <c r="AC21" s="1454"/>
      <c r="AD21" s="1454"/>
      <c r="AE21" s="1454"/>
      <c r="AF21" s="1454"/>
      <c r="AG21" s="1454"/>
      <c r="AH21" s="1454"/>
      <c r="AI21" s="1454"/>
      <c r="AJ21" s="1454"/>
      <c r="AK21" s="1454"/>
      <c r="AL21" s="1454"/>
      <c r="AM21" s="1454"/>
      <c r="AN21" s="1454"/>
      <c r="AO21" s="1454"/>
      <c r="AP21" s="1454"/>
      <c r="AQ21" s="1454"/>
      <c r="AR21" s="1454"/>
      <c r="AS21" s="1454"/>
      <c r="AT21" s="1454"/>
      <c r="AU21" s="1454"/>
      <c r="AV21" s="1454"/>
      <c r="AW21" s="1454"/>
      <c r="AX21" s="1454"/>
      <c r="AY21" s="1454"/>
      <c r="AZ21" s="1454"/>
      <c r="BA21" s="1454"/>
      <c r="BB21" s="1454"/>
      <c r="BC21" s="1454"/>
      <c r="BD21" s="1454"/>
      <c r="BE21" s="1454"/>
      <c r="BF21" s="1454"/>
      <c r="BG21" s="1454"/>
      <c r="BH21" s="1454"/>
      <c r="BI21" s="1454"/>
      <c r="BJ21" s="1454"/>
      <c r="BK21" s="1454"/>
      <c r="BL21" s="1454"/>
      <c r="BM21" s="1454"/>
      <c r="BN21" s="1454"/>
      <c r="BO21" s="1454"/>
      <c r="BP21" s="1454"/>
      <c r="BQ21" s="1454"/>
      <c r="BR21" s="1454"/>
      <c r="BS21" s="1454"/>
      <c r="BT21" s="1454"/>
      <c r="BU21" s="1454"/>
      <c r="BV21" s="1454"/>
    </row>
    <row r="22" spans="1:74" ht="18.75">
      <c r="A22" s="606" t="s">
        <v>306</v>
      </c>
      <c r="B22" s="1449"/>
      <c r="C22" s="1450"/>
      <c r="D22" s="1450"/>
      <c r="E22" s="1450"/>
      <c r="F22" s="1450"/>
      <c r="G22" s="1450"/>
      <c r="H22" s="1367"/>
      <c r="I22" s="1455"/>
      <c r="J22" s="1369"/>
      <c r="K22" s="1451"/>
      <c r="L22" s="1451"/>
      <c r="M22" s="1451"/>
      <c r="N22" s="1451"/>
      <c r="O22" s="1451"/>
      <c r="P22" s="1451"/>
      <c r="Q22" s="1451"/>
      <c r="R22" s="1452"/>
      <c r="S22" s="1452"/>
      <c r="T22" s="1453"/>
      <c r="U22" s="1454"/>
      <c r="V22" s="1454"/>
      <c r="W22" s="1454"/>
      <c r="X22" s="1454"/>
      <c r="Y22" s="1454"/>
      <c r="Z22" s="1454"/>
      <c r="AA22" s="1454"/>
      <c r="AB22" s="1454"/>
      <c r="AC22" s="1454"/>
      <c r="AD22" s="1454"/>
      <c r="AE22" s="1454"/>
      <c r="AF22" s="1454"/>
      <c r="AG22" s="1454"/>
      <c r="AH22" s="1454"/>
      <c r="AI22" s="1454"/>
      <c r="AJ22" s="1454"/>
      <c r="AK22" s="1454"/>
      <c r="AL22" s="1454"/>
      <c r="AM22" s="1454"/>
      <c r="AN22" s="1454"/>
      <c r="AO22" s="1454"/>
      <c r="AP22" s="1454"/>
      <c r="AQ22" s="1454"/>
      <c r="AR22" s="1454"/>
      <c r="AS22" s="1454"/>
      <c r="AT22" s="1454"/>
      <c r="AU22" s="1454"/>
      <c r="AV22" s="1454"/>
      <c r="AW22" s="1454"/>
      <c r="AX22" s="1454"/>
      <c r="AY22" s="1454"/>
      <c r="AZ22" s="1454"/>
      <c r="BA22" s="1454"/>
      <c r="BB22" s="1454"/>
      <c r="BC22" s="1454"/>
      <c r="BD22" s="1454"/>
      <c r="BE22" s="1454"/>
      <c r="BF22" s="1454"/>
      <c r="BG22" s="1454"/>
      <c r="BH22" s="1454"/>
      <c r="BI22" s="1454"/>
      <c r="BJ22" s="1454"/>
      <c r="BK22" s="1454"/>
      <c r="BL22" s="1454"/>
      <c r="BM22" s="1454"/>
      <c r="BN22" s="1454"/>
      <c r="BO22" s="1454"/>
      <c r="BP22" s="1454"/>
      <c r="BQ22" s="1454"/>
      <c r="BR22" s="1454"/>
      <c r="BS22" s="1454"/>
      <c r="BT22" s="1454"/>
      <c r="BU22" s="1454"/>
      <c r="BV22" s="1454"/>
    </row>
    <row r="23" spans="1:74" ht="42" customHeight="1">
      <c r="A23" s="1901" t="s">
        <v>9</v>
      </c>
      <c r="B23" s="1903" t="s">
        <v>301</v>
      </c>
      <c r="C23" s="1903"/>
      <c r="D23" s="1904" t="s">
        <v>262</v>
      </c>
      <c r="E23" s="1904"/>
      <c r="F23" s="1903" t="s">
        <v>16</v>
      </c>
      <c r="G23" s="1903"/>
      <c r="H23" s="1905" t="s">
        <v>240</v>
      </c>
      <c r="I23" s="1447"/>
      <c r="J23" s="1456"/>
      <c r="K23" s="1456"/>
      <c r="L23" s="1447"/>
      <c r="M23" s="1447"/>
      <c r="N23" s="1451"/>
      <c r="O23" s="1451"/>
      <c r="P23" s="1451"/>
      <c r="Q23" s="1451"/>
      <c r="R23" s="1452"/>
      <c r="S23" s="1452"/>
      <c r="T23" s="1453"/>
      <c r="U23" s="1454"/>
      <c r="V23" s="1454"/>
      <c r="W23" s="1454"/>
      <c r="X23" s="1454"/>
      <c r="Y23" s="1454"/>
      <c r="Z23" s="1454"/>
      <c r="AA23" s="1454"/>
      <c r="AB23" s="1454"/>
      <c r="AC23" s="1454"/>
      <c r="AD23" s="1454"/>
      <c r="AE23" s="1454"/>
      <c r="AF23" s="1454"/>
      <c r="AG23" s="1454"/>
      <c r="AH23" s="1454"/>
      <c r="AI23" s="1454"/>
      <c r="AJ23" s="1454"/>
      <c r="AK23" s="1454"/>
      <c r="AL23" s="1454"/>
      <c r="AM23" s="1454"/>
      <c r="AN23" s="1454"/>
      <c r="AO23" s="1454"/>
      <c r="AP23" s="1454"/>
      <c r="AQ23" s="1454"/>
      <c r="AR23" s="1454"/>
      <c r="AS23" s="1454"/>
      <c r="AT23" s="1454"/>
      <c r="AU23" s="1454"/>
      <c r="AV23" s="1454"/>
      <c r="AW23" s="1454"/>
      <c r="AX23" s="1454"/>
      <c r="AY23" s="1454"/>
      <c r="AZ23" s="1454"/>
      <c r="BA23" s="1454"/>
      <c r="BB23" s="1454"/>
      <c r="BC23" s="1454"/>
      <c r="BD23" s="1454"/>
      <c r="BE23" s="1454"/>
      <c r="BF23" s="1454"/>
      <c r="BG23" s="1454"/>
      <c r="BH23" s="1454"/>
      <c r="BI23" s="1454"/>
      <c r="BJ23" s="1454"/>
      <c r="BK23" s="1454"/>
      <c r="BL23" s="1454"/>
      <c r="BM23" s="1454"/>
      <c r="BN23" s="1454"/>
      <c r="BO23" s="1454"/>
      <c r="BP23" s="1454"/>
      <c r="BQ23" s="1454"/>
      <c r="BR23" s="1454"/>
      <c r="BS23" s="1454"/>
      <c r="BT23" s="1454"/>
      <c r="BU23" s="1454"/>
      <c r="BV23" s="1454"/>
    </row>
    <row r="24" spans="1:74" ht="75.75" customHeight="1">
      <c r="A24" s="1902"/>
      <c r="B24" s="565" t="s">
        <v>89</v>
      </c>
      <c r="C24" s="565" t="s">
        <v>360</v>
      </c>
      <c r="D24" s="565" t="s">
        <v>263</v>
      </c>
      <c r="E24" s="565" t="s">
        <v>264</v>
      </c>
      <c r="F24" s="565" t="s">
        <v>89</v>
      </c>
      <c r="G24" s="565" t="s">
        <v>90</v>
      </c>
      <c r="H24" s="1906"/>
      <c r="I24" s="1458"/>
      <c r="J24" s="1458"/>
      <c r="K24" s="1458"/>
      <c r="L24" s="1458"/>
      <c r="M24" s="1458"/>
      <c r="N24" s="1451"/>
      <c r="O24" s="1451"/>
      <c r="P24" s="1451"/>
      <c r="Q24" s="1451"/>
      <c r="R24" s="1452"/>
      <c r="S24" s="1452"/>
      <c r="T24" s="1453"/>
      <c r="U24" s="1454"/>
      <c r="V24" s="1454"/>
      <c r="W24" s="1454"/>
      <c r="X24" s="1454"/>
      <c r="Y24" s="1454"/>
      <c r="Z24" s="1454"/>
      <c r="AA24" s="1454"/>
      <c r="AB24" s="1454"/>
      <c r="AC24" s="1454"/>
      <c r="AD24" s="1454"/>
      <c r="AE24" s="1454"/>
      <c r="AF24" s="1454"/>
      <c r="AG24" s="1454"/>
      <c r="AH24" s="1454"/>
      <c r="AI24" s="1454"/>
      <c r="AJ24" s="1454"/>
      <c r="AK24" s="1454"/>
      <c r="AL24" s="1454"/>
      <c r="AM24" s="1454"/>
      <c r="AN24" s="1454"/>
      <c r="AO24" s="1454"/>
      <c r="AP24" s="1454"/>
      <c r="AQ24" s="1454"/>
      <c r="AR24" s="1454"/>
      <c r="AS24" s="1454"/>
      <c r="AT24" s="1454"/>
      <c r="AU24" s="1454"/>
      <c r="AV24" s="1454"/>
      <c r="AW24" s="1454"/>
      <c r="AX24" s="1454"/>
      <c r="AY24" s="1454"/>
      <c r="AZ24" s="1454"/>
      <c r="BA24" s="1454"/>
      <c r="BB24" s="1454"/>
      <c r="BC24" s="1454"/>
      <c r="BD24" s="1454"/>
      <c r="BE24" s="1454"/>
      <c r="BF24" s="1454"/>
      <c r="BG24" s="1454"/>
      <c r="BH24" s="1454"/>
      <c r="BI24" s="1454"/>
      <c r="BJ24" s="1454"/>
      <c r="BK24" s="1454"/>
      <c r="BL24" s="1454"/>
      <c r="BM24" s="1454"/>
      <c r="BN24" s="1454"/>
      <c r="BO24" s="1454"/>
      <c r="BP24" s="1454"/>
      <c r="BQ24" s="1454"/>
      <c r="BR24" s="1454"/>
      <c r="BS24" s="1454"/>
      <c r="BT24" s="1454"/>
      <c r="BU24" s="1454"/>
      <c r="BV24" s="1454"/>
    </row>
    <row r="25" spans="1:74" ht="18.75">
      <c r="A25" s="1464" t="s">
        <v>356</v>
      </c>
      <c r="B25" s="1465"/>
      <c r="C25" s="1465"/>
      <c r="D25" s="1465"/>
      <c r="E25" s="1465"/>
      <c r="F25" s="1465"/>
      <c r="G25" s="1465"/>
      <c r="H25" s="1465"/>
      <c r="I25" s="1458"/>
      <c r="J25" s="1458"/>
      <c r="K25" s="1458"/>
      <c r="L25" s="1458"/>
      <c r="M25" s="1458"/>
      <c r="N25" s="1451"/>
      <c r="O25" s="1451"/>
      <c r="P25" s="1451"/>
      <c r="Q25" s="1451"/>
      <c r="R25" s="1452"/>
      <c r="S25" s="1452"/>
      <c r="T25" s="1453"/>
      <c r="U25" s="1454"/>
      <c r="V25" s="1454"/>
      <c r="W25" s="1454"/>
      <c r="X25" s="1454"/>
      <c r="Y25" s="1454"/>
      <c r="Z25" s="1454"/>
      <c r="AA25" s="1454"/>
      <c r="AB25" s="1454"/>
      <c r="AC25" s="1454"/>
      <c r="AD25" s="1454"/>
      <c r="AE25" s="1454"/>
      <c r="AF25" s="1454"/>
      <c r="AG25" s="1454"/>
      <c r="AH25" s="1454"/>
      <c r="AI25" s="1454"/>
      <c r="AJ25" s="1454"/>
      <c r="AK25" s="1454"/>
      <c r="AL25" s="1454"/>
      <c r="AM25" s="1454"/>
      <c r="AN25" s="1454"/>
      <c r="AO25" s="1454"/>
      <c r="AP25" s="1454"/>
      <c r="AQ25" s="1454"/>
      <c r="AR25" s="1454"/>
      <c r="AS25" s="1454"/>
      <c r="AT25" s="1454"/>
      <c r="AU25" s="1454"/>
      <c r="AV25" s="1454"/>
      <c r="AW25" s="1454"/>
      <c r="AX25" s="1454"/>
      <c r="AY25" s="1454"/>
      <c r="AZ25" s="1454"/>
      <c r="BA25" s="1454"/>
      <c r="BB25" s="1454"/>
      <c r="BC25" s="1454"/>
      <c r="BD25" s="1454"/>
      <c r="BE25" s="1454"/>
      <c r="BF25" s="1454"/>
      <c r="BG25" s="1454"/>
      <c r="BH25" s="1454"/>
      <c r="BI25" s="1454"/>
      <c r="BJ25" s="1454"/>
      <c r="BK25" s="1454"/>
      <c r="BL25" s="1454"/>
      <c r="BM25" s="1454"/>
      <c r="BN25" s="1454"/>
      <c r="BO25" s="1454"/>
      <c r="BP25" s="1454"/>
      <c r="BQ25" s="1454"/>
      <c r="BR25" s="1454"/>
      <c r="BS25" s="1454"/>
      <c r="BT25" s="1454"/>
      <c r="BU25" s="1454"/>
      <c r="BV25" s="1454"/>
    </row>
    <row r="26" spans="1:74" ht="18.75">
      <c r="A26" s="1385" t="s">
        <v>91</v>
      </c>
      <c r="B26" s="1466"/>
      <c r="C26" s="1466"/>
      <c r="D26" s="1467"/>
      <c r="E26" s="1467"/>
      <c r="F26" s="1466"/>
      <c r="G26" s="1466"/>
      <c r="H26" s="1468"/>
      <c r="I26" s="1469"/>
      <c r="J26" s="1458"/>
      <c r="K26" s="1458"/>
      <c r="L26" s="1458"/>
      <c r="M26" s="1458"/>
      <c r="N26" s="1451"/>
      <c r="O26" s="1451"/>
      <c r="P26" s="1451"/>
      <c r="Q26" s="1451"/>
      <c r="R26" s="1452"/>
      <c r="S26" s="1452"/>
      <c r="T26" s="1453"/>
      <c r="U26" s="1454"/>
      <c r="V26" s="1454"/>
      <c r="W26" s="1454"/>
      <c r="X26" s="1454"/>
      <c r="Y26" s="1454"/>
      <c r="Z26" s="1454"/>
      <c r="AA26" s="1454"/>
      <c r="AB26" s="1454"/>
      <c r="AC26" s="1454"/>
      <c r="AD26" s="1454"/>
      <c r="AE26" s="1454"/>
      <c r="AF26" s="1454"/>
      <c r="AG26" s="1454"/>
      <c r="AH26" s="1454"/>
      <c r="AI26" s="1454"/>
      <c r="AJ26" s="1454"/>
      <c r="AK26" s="1454"/>
      <c r="AL26" s="1454"/>
      <c r="AM26" s="1454"/>
      <c r="AN26" s="1454"/>
      <c r="AO26" s="1454"/>
      <c r="AP26" s="1454"/>
      <c r="AQ26" s="1454"/>
      <c r="AR26" s="1454"/>
      <c r="AS26" s="1454"/>
      <c r="AT26" s="1454"/>
      <c r="AU26" s="1454"/>
      <c r="AV26" s="1454"/>
      <c r="AW26" s="1454"/>
      <c r="AX26" s="1454"/>
      <c r="AY26" s="1454"/>
      <c r="AZ26" s="1454"/>
      <c r="BA26" s="1454"/>
      <c r="BB26" s="1454"/>
      <c r="BC26" s="1454"/>
      <c r="BD26" s="1454"/>
      <c r="BE26" s="1454"/>
      <c r="BF26" s="1454"/>
      <c r="BG26" s="1454"/>
      <c r="BH26" s="1454"/>
      <c r="BI26" s="1454"/>
      <c r="BJ26" s="1454"/>
      <c r="BK26" s="1454"/>
      <c r="BL26" s="1454"/>
      <c r="BM26" s="1454"/>
      <c r="BN26" s="1454"/>
      <c r="BO26" s="1454"/>
      <c r="BP26" s="1454"/>
      <c r="BQ26" s="1454"/>
      <c r="BR26" s="1454"/>
      <c r="BS26" s="1454"/>
      <c r="BT26" s="1454"/>
      <c r="BU26" s="1454"/>
      <c r="BV26" s="1454"/>
    </row>
    <row r="27" spans="1:74" s="1402" customFormat="1" ht="19.5">
      <c r="A27" s="1396" t="s">
        <v>92</v>
      </c>
      <c r="B27" s="1470"/>
      <c r="C27" s="1471"/>
      <c r="D27" s="1471"/>
      <c r="E27" s="1471"/>
      <c r="F27" s="1470"/>
      <c r="G27" s="1471"/>
      <c r="H27" s="1471"/>
      <c r="I27" s="1472"/>
      <c r="J27" s="1473"/>
      <c r="K27" s="1472"/>
      <c r="L27" s="1472"/>
      <c r="M27" s="1472"/>
      <c r="N27" s="1474"/>
      <c r="O27" s="1474"/>
      <c r="P27" s="1474"/>
      <c r="Q27" s="1474"/>
      <c r="R27" s="1455"/>
      <c r="S27" s="1455"/>
      <c r="T27" s="1475"/>
      <c r="U27" s="1476"/>
      <c r="V27" s="1476"/>
      <c r="W27" s="1476"/>
      <c r="X27" s="1476"/>
      <c r="Y27" s="1476"/>
      <c r="Z27" s="1476"/>
      <c r="AA27" s="1476"/>
      <c r="AB27" s="1476"/>
      <c r="AC27" s="1476"/>
      <c r="AD27" s="1476"/>
      <c r="AE27" s="1476"/>
      <c r="AF27" s="1476"/>
      <c r="AG27" s="1476"/>
      <c r="AH27" s="1476"/>
      <c r="AI27" s="1476"/>
      <c r="AJ27" s="1476"/>
      <c r="AK27" s="1476"/>
      <c r="AL27" s="1476"/>
      <c r="AM27" s="1476"/>
      <c r="AN27" s="1476"/>
      <c r="AO27" s="1476"/>
      <c r="AP27" s="1476"/>
      <c r="AQ27" s="1476"/>
      <c r="AR27" s="1476"/>
      <c r="AS27" s="1476"/>
      <c r="AT27" s="1476"/>
      <c r="AU27" s="1476"/>
      <c r="AV27" s="1476"/>
      <c r="AW27" s="1476"/>
      <c r="AX27" s="1476"/>
      <c r="AY27" s="1476"/>
      <c r="AZ27" s="1476"/>
      <c r="BA27" s="1476"/>
      <c r="BB27" s="1476"/>
      <c r="BC27" s="1476"/>
      <c r="BD27" s="1476"/>
      <c r="BE27" s="1476"/>
      <c r="BF27" s="1476"/>
      <c r="BG27" s="1476"/>
      <c r="BH27" s="1476"/>
      <c r="BI27" s="1476"/>
      <c r="BJ27" s="1476"/>
      <c r="BK27" s="1476"/>
      <c r="BL27" s="1476"/>
      <c r="BM27" s="1476"/>
      <c r="BN27" s="1476"/>
      <c r="BO27" s="1476"/>
      <c r="BP27" s="1476"/>
      <c r="BQ27" s="1476"/>
      <c r="BR27" s="1476"/>
      <c r="BS27" s="1476"/>
      <c r="BT27" s="1476"/>
      <c r="BU27" s="1476"/>
      <c r="BV27" s="1476"/>
    </row>
    <row r="28" spans="1:74" s="1402" customFormat="1" ht="19.5">
      <c r="A28" s="1477" t="s">
        <v>180</v>
      </c>
      <c r="B28" s="1470"/>
      <c r="C28" s="1478"/>
      <c r="D28" s="1479"/>
      <c r="E28" s="1573"/>
      <c r="F28" s="1480"/>
      <c r="G28" s="1478"/>
      <c r="H28" s="1481"/>
      <c r="I28" s="1472"/>
      <c r="J28" s="1473"/>
      <c r="K28" s="1472"/>
      <c r="L28" s="1482"/>
      <c r="M28" s="1472"/>
      <c r="N28" s="1474"/>
      <c r="O28" s="1474"/>
      <c r="P28" s="1474"/>
      <c r="Q28" s="1474"/>
      <c r="R28" s="1455"/>
      <c r="S28" s="1455"/>
      <c r="T28" s="1475"/>
      <c r="U28" s="1476"/>
      <c r="V28" s="1476"/>
      <c r="W28" s="1476"/>
      <c r="X28" s="1476"/>
      <c r="Y28" s="1476"/>
      <c r="Z28" s="1476"/>
      <c r="AA28" s="1476"/>
      <c r="AB28" s="1476"/>
      <c r="AC28" s="1476"/>
      <c r="AD28" s="1476"/>
      <c r="AE28" s="1476"/>
      <c r="AF28" s="1476"/>
      <c r="AG28" s="1476"/>
      <c r="AH28" s="1476"/>
      <c r="AI28" s="1476"/>
      <c r="AJ28" s="1476"/>
      <c r="AK28" s="1476"/>
      <c r="AL28" s="1476"/>
      <c r="AM28" s="1476"/>
      <c r="AN28" s="1476"/>
      <c r="AO28" s="1476"/>
      <c r="AP28" s="1476"/>
      <c r="AQ28" s="1476"/>
      <c r="AR28" s="1476"/>
      <c r="AS28" s="1476"/>
      <c r="AT28" s="1476"/>
      <c r="AU28" s="1476"/>
      <c r="AV28" s="1476"/>
      <c r="AW28" s="1476"/>
      <c r="AX28" s="1476"/>
      <c r="AY28" s="1476"/>
      <c r="AZ28" s="1476"/>
      <c r="BA28" s="1476"/>
      <c r="BB28" s="1476"/>
      <c r="BC28" s="1476"/>
      <c r="BD28" s="1476"/>
      <c r="BE28" s="1476"/>
      <c r="BF28" s="1476"/>
      <c r="BG28" s="1476"/>
      <c r="BH28" s="1476"/>
      <c r="BI28" s="1476"/>
      <c r="BJ28" s="1476"/>
      <c r="BK28" s="1476"/>
      <c r="BL28" s="1476"/>
      <c r="BM28" s="1476"/>
      <c r="BN28" s="1476"/>
      <c r="BO28" s="1476"/>
      <c r="BP28" s="1476"/>
      <c r="BQ28" s="1476"/>
      <c r="BR28" s="1476"/>
      <c r="BS28" s="1476"/>
      <c r="BT28" s="1476"/>
      <c r="BU28" s="1476"/>
      <c r="BV28" s="1476"/>
    </row>
    <row r="29" spans="1:74" s="1402" customFormat="1" ht="19.5">
      <c r="A29" s="471" t="s">
        <v>55</v>
      </c>
      <c r="B29" s="1470"/>
      <c r="C29" s="1483"/>
      <c r="D29" s="1484"/>
      <c r="E29" s="1485"/>
      <c r="F29" s="1486"/>
      <c r="G29" s="1487"/>
      <c r="H29" s="1487"/>
      <c r="I29" s="1488"/>
      <c r="J29" s="1489"/>
      <c r="K29" s="1490"/>
      <c r="L29" s="1472"/>
      <c r="M29" s="1472"/>
      <c r="N29" s="1474"/>
      <c r="O29" s="1474"/>
      <c r="P29" s="1474"/>
      <c r="Q29" s="1474"/>
      <c r="R29" s="1455"/>
      <c r="S29" s="1455"/>
      <c r="T29" s="1475"/>
      <c r="U29" s="1476"/>
      <c r="V29" s="1476"/>
      <c r="W29" s="1476"/>
      <c r="X29" s="1476"/>
      <c r="Y29" s="1476"/>
      <c r="Z29" s="1476"/>
      <c r="AA29" s="1476"/>
      <c r="AB29" s="1476"/>
      <c r="AC29" s="1476"/>
      <c r="AD29" s="1476"/>
      <c r="AE29" s="1476"/>
      <c r="AF29" s="1476"/>
      <c r="AG29" s="1476"/>
      <c r="AH29" s="1476"/>
      <c r="AI29" s="1476"/>
      <c r="AJ29" s="1476"/>
      <c r="AK29" s="1476"/>
      <c r="AL29" s="1476"/>
      <c r="AM29" s="1476"/>
      <c r="AN29" s="1476"/>
      <c r="AO29" s="1476"/>
      <c r="AP29" s="1476"/>
      <c r="AQ29" s="1476"/>
      <c r="AR29" s="1476"/>
      <c r="AS29" s="1476"/>
      <c r="AT29" s="1476"/>
      <c r="AU29" s="1476"/>
      <c r="AV29" s="1476"/>
      <c r="AW29" s="1476"/>
      <c r="AX29" s="1476"/>
      <c r="AY29" s="1476"/>
      <c r="AZ29" s="1476"/>
      <c r="BA29" s="1476"/>
      <c r="BB29" s="1476"/>
      <c r="BC29" s="1476"/>
      <c r="BD29" s="1476"/>
      <c r="BE29" s="1476"/>
      <c r="BF29" s="1476"/>
      <c r="BG29" s="1476"/>
      <c r="BH29" s="1476"/>
      <c r="BI29" s="1476"/>
      <c r="BJ29" s="1476"/>
      <c r="BK29" s="1476"/>
      <c r="BL29" s="1476"/>
      <c r="BM29" s="1476"/>
      <c r="BN29" s="1476"/>
      <c r="BO29" s="1476"/>
      <c r="BP29" s="1476"/>
      <c r="BQ29" s="1476"/>
      <c r="BR29" s="1476"/>
      <c r="BS29" s="1476"/>
      <c r="BT29" s="1476"/>
      <c r="BU29" s="1476"/>
      <c r="BV29" s="1476"/>
    </row>
    <row r="30" spans="1:74" s="1402" customFormat="1" ht="19.5">
      <c r="A30" s="471" t="s">
        <v>56</v>
      </c>
      <c r="B30" s="1470"/>
      <c r="C30" s="1483"/>
      <c r="D30" s="1484"/>
      <c r="E30" s="1485"/>
      <c r="F30" s="1486"/>
      <c r="G30" s="1487"/>
      <c r="H30" s="1487"/>
      <c r="I30" s="1488"/>
      <c r="J30" s="1491"/>
      <c r="K30" s="1490"/>
      <c r="L30" s="1472"/>
      <c r="M30" s="1472"/>
      <c r="N30" s="1474"/>
      <c r="O30" s="1474"/>
      <c r="P30" s="1474"/>
      <c r="Q30" s="1474"/>
      <c r="R30" s="1455"/>
      <c r="S30" s="1455"/>
      <c r="T30" s="1475"/>
      <c r="U30" s="1476"/>
      <c r="V30" s="1476"/>
      <c r="W30" s="1476"/>
      <c r="X30" s="1476"/>
      <c r="Y30" s="1476"/>
      <c r="Z30" s="1476"/>
      <c r="AA30" s="1476"/>
      <c r="AB30" s="1476"/>
      <c r="AC30" s="1476"/>
      <c r="AD30" s="1476"/>
      <c r="AE30" s="1476"/>
      <c r="AF30" s="1476"/>
      <c r="AG30" s="1476"/>
      <c r="AH30" s="1476"/>
      <c r="AI30" s="1476"/>
      <c r="AJ30" s="1476"/>
      <c r="AK30" s="1476"/>
      <c r="AL30" s="1476"/>
      <c r="AM30" s="1476"/>
      <c r="AN30" s="1476"/>
      <c r="AO30" s="1476"/>
      <c r="AP30" s="1476"/>
      <c r="AQ30" s="1476"/>
      <c r="AR30" s="1476"/>
      <c r="AS30" s="1476"/>
      <c r="AT30" s="1476"/>
      <c r="AU30" s="1476"/>
      <c r="AV30" s="1476"/>
      <c r="AW30" s="1476"/>
      <c r="AX30" s="1476"/>
      <c r="AY30" s="1476"/>
      <c r="AZ30" s="1476"/>
      <c r="BA30" s="1476"/>
      <c r="BB30" s="1476"/>
      <c r="BC30" s="1476"/>
      <c r="BD30" s="1476"/>
      <c r="BE30" s="1476"/>
      <c r="BF30" s="1476"/>
      <c r="BG30" s="1476"/>
      <c r="BH30" s="1476"/>
      <c r="BI30" s="1476"/>
      <c r="BJ30" s="1476"/>
      <c r="BK30" s="1476"/>
      <c r="BL30" s="1476"/>
      <c r="BM30" s="1476"/>
      <c r="BN30" s="1476"/>
      <c r="BO30" s="1476"/>
      <c r="BP30" s="1476"/>
      <c r="BQ30" s="1476"/>
      <c r="BR30" s="1476"/>
      <c r="BS30" s="1476"/>
      <c r="BT30" s="1476"/>
      <c r="BU30" s="1476"/>
      <c r="BV30" s="1476"/>
    </row>
    <row r="31" spans="1:74" s="1402" customFormat="1" ht="19.5">
      <c r="A31" s="471" t="s">
        <v>57</v>
      </c>
      <c r="B31" s="1470"/>
      <c r="C31" s="1483"/>
      <c r="D31" s="1484"/>
      <c r="E31" s="1492"/>
      <c r="F31" s="1486"/>
      <c r="G31" s="1487"/>
      <c r="H31" s="1487"/>
      <c r="I31" s="1488"/>
      <c r="J31" s="1491"/>
      <c r="K31" s="1490"/>
      <c r="L31" s="1472"/>
      <c r="M31" s="1472"/>
      <c r="N31" s="1474"/>
      <c r="O31" s="1474"/>
      <c r="P31" s="1474"/>
      <c r="Q31" s="1474"/>
      <c r="R31" s="1455"/>
      <c r="S31" s="1455"/>
      <c r="T31" s="1475"/>
      <c r="U31" s="1476"/>
      <c r="V31" s="1476"/>
      <c r="W31" s="1476"/>
      <c r="X31" s="1476"/>
      <c r="Y31" s="1476"/>
      <c r="Z31" s="1476"/>
      <c r="AA31" s="1476"/>
      <c r="AB31" s="1476"/>
      <c r="AC31" s="1476"/>
      <c r="AD31" s="1476"/>
      <c r="AE31" s="1476"/>
      <c r="AF31" s="1476"/>
      <c r="AG31" s="1476"/>
      <c r="AH31" s="1476"/>
      <c r="AI31" s="1476"/>
      <c r="AJ31" s="1476"/>
      <c r="AK31" s="1476"/>
      <c r="AL31" s="1476"/>
      <c r="AM31" s="1476"/>
      <c r="AN31" s="1476"/>
      <c r="AO31" s="1476"/>
      <c r="AP31" s="1476"/>
      <c r="AQ31" s="1476"/>
      <c r="AR31" s="1476"/>
      <c r="AS31" s="1476"/>
      <c r="AT31" s="1476"/>
      <c r="AU31" s="1476"/>
      <c r="AV31" s="1476"/>
      <c r="AW31" s="1476"/>
      <c r="AX31" s="1476"/>
      <c r="AY31" s="1476"/>
      <c r="AZ31" s="1476"/>
      <c r="BA31" s="1476"/>
      <c r="BB31" s="1476"/>
      <c r="BC31" s="1476"/>
      <c r="BD31" s="1476"/>
      <c r="BE31" s="1476"/>
      <c r="BF31" s="1476"/>
      <c r="BG31" s="1476"/>
      <c r="BH31" s="1476"/>
      <c r="BI31" s="1476"/>
      <c r="BJ31" s="1476"/>
      <c r="BK31" s="1476"/>
      <c r="BL31" s="1476"/>
      <c r="BM31" s="1476"/>
      <c r="BN31" s="1476"/>
      <c r="BO31" s="1476"/>
      <c r="BP31" s="1476"/>
      <c r="BQ31" s="1476"/>
      <c r="BR31" s="1476"/>
      <c r="BS31" s="1476"/>
      <c r="BT31" s="1476"/>
      <c r="BU31" s="1476"/>
      <c r="BV31" s="1476"/>
    </row>
    <row r="32" spans="1:74" s="1402" customFormat="1" ht="19.5">
      <c r="A32" s="471" t="s">
        <v>181</v>
      </c>
      <c r="B32" s="1470"/>
      <c r="C32" s="1483"/>
      <c r="D32" s="1484"/>
      <c r="E32" s="1492"/>
      <c r="F32" s="1486"/>
      <c r="G32" s="1487"/>
      <c r="H32" s="1487"/>
      <c r="I32" s="1493"/>
      <c r="J32" s="1491"/>
      <c r="K32" s="1490"/>
      <c r="L32" s="1472"/>
      <c r="M32" s="1472"/>
      <c r="N32" s="1474"/>
      <c r="O32" s="1474"/>
      <c r="P32" s="1474"/>
      <c r="Q32" s="1474"/>
      <c r="R32" s="1455"/>
      <c r="S32" s="1455"/>
      <c r="T32" s="1475"/>
      <c r="U32" s="1476"/>
      <c r="V32" s="1476"/>
      <c r="W32" s="1476"/>
      <c r="X32" s="1476"/>
      <c r="Y32" s="1476"/>
      <c r="Z32" s="1476"/>
      <c r="AA32" s="1476"/>
      <c r="AB32" s="1476"/>
      <c r="AC32" s="1476"/>
      <c r="AD32" s="1476"/>
      <c r="AE32" s="1476"/>
      <c r="AF32" s="1476"/>
      <c r="AG32" s="1476"/>
      <c r="AH32" s="1476"/>
      <c r="AI32" s="1476"/>
      <c r="AJ32" s="1476"/>
      <c r="AK32" s="1476"/>
      <c r="AL32" s="1476"/>
      <c r="AM32" s="1476"/>
      <c r="AN32" s="1476"/>
      <c r="AO32" s="1476"/>
      <c r="AP32" s="1476"/>
      <c r="AQ32" s="1476"/>
      <c r="AR32" s="1476"/>
      <c r="AS32" s="1476"/>
      <c r="AT32" s="1476"/>
      <c r="AU32" s="1476"/>
      <c r="AV32" s="1476"/>
      <c r="AW32" s="1476"/>
      <c r="AX32" s="1476"/>
      <c r="AY32" s="1476"/>
      <c r="AZ32" s="1476"/>
      <c r="BA32" s="1476"/>
      <c r="BB32" s="1476"/>
      <c r="BC32" s="1476"/>
      <c r="BD32" s="1476"/>
      <c r="BE32" s="1476"/>
      <c r="BF32" s="1476"/>
      <c r="BG32" s="1476"/>
      <c r="BH32" s="1476"/>
      <c r="BI32" s="1476"/>
      <c r="BJ32" s="1476"/>
      <c r="BK32" s="1476"/>
      <c r="BL32" s="1476"/>
      <c r="BM32" s="1476"/>
      <c r="BN32" s="1476"/>
      <c r="BO32" s="1476"/>
      <c r="BP32" s="1476"/>
      <c r="BQ32" s="1476"/>
      <c r="BR32" s="1476"/>
      <c r="BS32" s="1476"/>
      <c r="BT32" s="1476"/>
      <c r="BU32" s="1476"/>
      <c r="BV32" s="1476"/>
    </row>
    <row r="33" spans="1:74" s="1402" customFormat="1" ht="19.5">
      <c r="A33" s="471" t="s">
        <v>169</v>
      </c>
      <c r="B33" s="1470"/>
      <c r="C33" s="1483"/>
      <c r="D33" s="1484"/>
      <c r="E33" s="1492"/>
      <c r="F33" s="1486"/>
      <c r="G33" s="1487"/>
      <c r="H33" s="1487"/>
      <c r="I33" s="1488"/>
      <c r="J33" s="1491"/>
      <c r="K33" s="1490"/>
      <c r="L33" s="1472"/>
      <c r="M33" s="1472"/>
      <c r="N33" s="1474"/>
      <c r="O33" s="1474"/>
      <c r="P33" s="1474"/>
      <c r="Q33" s="1474"/>
      <c r="R33" s="1455"/>
      <c r="S33" s="1455"/>
      <c r="T33" s="1475"/>
      <c r="U33" s="1476"/>
      <c r="V33" s="1476"/>
      <c r="W33" s="1476"/>
      <c r="X33" s="1476"/>
      <c r="Y33" s="1476"/>
      <c r="Z33" s="1476"/>
      <c r="AA33" s="1476"/>
      <c r="AB33" s="1476"/>
      <c r="AC33" s="1476"/>
      <c r="AD33" s="1476"/>
      <c r="AE33" s="1476"/>
      <c r="AF33" s="1476"/>
      <c r="AG33" s="1476"/>
      <c r="AH33" s="1476"/>
      <c r="AI33" s="1476"/>
      <c r="AJ33" s="1476"/>
      <c r="AK33" s="1476"/>
      <c r="AL33" s="1476"/>
      <c r="AM33" s="1476"/>
      <c r="AN33" s="1476"/>
      <c r="AO33" s="1476"/>
      <c r="AP33" s="1476"/>
      <c r="AQ33" s="1476"/>
      <c r="AR33" s="1476"/>
      <c r="AS33" s="1476"/>
      <c r="AT33" s="1476"/>
      <c r="AU33" s="1476"/>
      <c r="AV33" s="1476"/>
      <c r="AW33" s="1476"/>
      <c r="AX33" s="1476"/>
      <c r="AY33" s="1476"/>
      <c r="AZ33" s="1476"/>
      <c r="BA33" s="1476"/>
      <c r="BB33" s="1476"/>
      <c r="BC33" s="1476"/>
      <c r="BD33" s="1476"/>
      <c r="BE33" s="1476"/>
      <c r="BF33" s="1476"/>
      <c r="BG33" s="1476"/>
      <c r="BH33" s="1476"/>
      <c r="BI33" s="1476"/>
      <c r="BJ33" s="1476"/>
      <c r="BK33" s="1476"/>
      <c r="BL33" s="1476"/>
      <c r="BM33" s="1476"/>
      <c r="BN33" s="1476"/>
      <c r="BO33" s="1476"/>
      <c r="BP33" s="1476"/>
      <c r="BQ33" s="1476"/>
      <c r="BR33" s="1476"/>
      <c r="BS33" s="1476"/>
      <c r="BT33" s="1476"/>
      <c r="BU33" s="1476"/>
      <c r="BV33" s="1476"/>
    </row>
    <row r="34" spans="1:74" s="1402" customFormat="1" ht="19.5">
      <c r="A34" s="471" t="s">
        <v>357</v>
      </c>
      <c r="B34" s="1470"/>
      <c r="C34" s="1483"/>
      <c r="D34" s="1484"/>
      <c r="E34" s="1492"/>
      <c r="F34" s="1486"/>
      <c r="G34" s="1487"/>
      <c r="H34" s="1487"/>
      <c r="I34" s="1488"/>
      <c r="J34" s="1491"/>
      <c r="K34" s="1490"/>
      <c r="L34" s="1472"/>
      <c r="M34" s="1472"/>
      <c r="N34" s="1474"/>
      <c r="O34" s="1474"/>
      <c r="P34" s="1474"/>
      <c r="Q34" s="1474"/>
      <c r="R34" s="1455"/>
      <c r="S34" s="1455"/>
      <c r="T34" s="1475"/>
      <c r="U34" s="1476"/>
      <c r="V34" s="1476"/>
      <c r="W34" s="1476"/>
      <c r="X34" s="1476"/>
      <c r="Y34" s="1476"/>
      <c r="Z34" s="1476"/>
      <c r="AA34" s="1476"/>
      <c r="AB34" s="1476"/>
      <c r="AC34" s="1476"/>
      <c r="AD34" s="1476"/>
      <c r="AE34" s="1476"/>
      <c r="AF34" s="1476"/>
      <c r="AG34" s="1476"/>
      <c r="AH34" s="1476"/>
      <c r="AI34" s="1476"/>
      <c r="AJ34" s="1476"/>
      <c r="AK34" s="1476"/>
      <c r="AL34" s="1476"/>
      <c r="AM34" s="1476"/>
      <c r="AN34" s="1476"/>
      <c r="AO34" s="1476"/>
      <c r="AP34" s="1476"/>
      <c r="AQ34" s="1476"/>
      <c r="AR34" s="1476"/>
      <c r="AS34" s="1476"/>
      <c r="AT34" s="1476"/>
      <c r="AU34" s="1476"/>
      <c r="AV34" s="1476"/>
      <c r="AW34" s="1476"/>
      <c r="AX34" s="1476"/>
      <c r="AY34" s="1476"/>
      <c r="AZ34" s="1476"/>
      <c r="BA34" s="1476"/>
      <c r="BB34" s="1476"/>
      <c r="BC34" s="1476"/>
      <c r="BD34" s="1476"/>
      <c r="BE34" s="1476"/>
      <c r="BF34" s="1476"/>
      <c r="BG34" s="1476"/>
      <c r="BH34" s="1476"/>
      <c r="BI34" s="1476"/>
      <c r="BJ34" s="1476"/>
      <c r="BK34" s="1476"/>
      <c r="BL34" s="1476"/>
      <c r="BM34" s="1476"/>
      <c r="BN34" s="1476"/>
      <c r="BO34" s="1476"/>
      <c r="BP34" s="1476"/>
      <c r="BQ34" s="1476"/>
      <c r="BR34" s="1476"/>
      <c r="BS34" s="1476"/>
      <c r="BT34" s="1476"/>
      <c r="BU34" s="1476"/>
      <c r="BV34" s="1476"/>
    </row>
    <row r="35" spans="1:74" s="1402" customFormat="1" ht="19.5">
      <c r="A35" s="471" t="s">
        <v>358</v>
      </c>
      <c r="B35" s="1470"/>
      <c r="C35" s="1483"/>
      <c r="D35" s="1484"/>
      <c r="E35" s="1492"/>
      <c r="F35" s="1486"/>
      <c r="G35" s="1487"/>
      <c r="H35" s="1487"/>
      <c r="I35" s="1488"/>
      <c r="J35" s="1491"/>
      <c r="K35" s="1490"/>
      <c r="L35" s="1472"/>
      <c r="M35" s="1472"/>
      <c r="N35" s="1474"/>
      <c r="O35" s="1474"/>
      <c r="P35" s="1474"/>
      <c r="Q35" s="1474"/>
      <c r="R35" s="1455"/>
      <c r="S35" s="1455"/>
      <c r="T35" s="1475"/>
      <c r="U35" s="1476"/>
      <c r="V35" s="1476"/>
      <c r="W35" s="1476"/>
      <c r="X35" s="1476"/>
      <c r="Y35" s="1476"/>
      <c r="Z35" s="1476"/>
      <c r="AA35" s="1476"/>
      <c r="AB35" s="1476"/>
      <c r="AC35" s="1476"/>
      <c r="AD35" s="1476"/>
      <c r="AE35" s="1476"/>
      <c r="AF35" s="1476"/>
      <c r="AG35" s="1476"/>
      <c r="AH35" s="1476"/>
      <c r="AI35" s="1476"/>
      <c r="AJ35" s="1476"/>
      <c r="AK35" s="1476"/>
      <c r="AL35" s="1476"/>
      <c r="AM35" s="1476"/>
      <c r="AN35" s="1476"/>
      <c r="AO35" s="1476"/>
      <c r="AP35" s="1476"/>
      <c r="AQ35" s="1476"/>
      <c r="AR35" s="1476"/>
      <c r="AS35" s="1476"/>
      <c r="AT35" s="1476"/>
      <c r="AU35" s="1476"/>
      <c r="AV35" s="1476"/>
      <c r="AW35" s="1476"/>
      <c r="AX35" s="1476"/>
      <c r="AY35" s="1476"/>
      <c r="AZ35" s="1476"/>
      <c r="BA35" s="1476"/>
      <c r="BB35" s="1476"/>
      <c r="BC35" s="1476"/>
      <c r="BD35" s="1476"/>
      <c r="BE35" s="1476"/>
      <c r="BF35" s="1476"/>
      <c r="BG35" s="1476"/>
      <c r="BH35" s="1476"/>
      <c r="BI35" s="1476"/>
      <c r="BJ35" s="1476"/>
      <c r="BK35" s="1476"/>
      <c r="BL35" s="1476"/>
      <c r="BM35" s="1476"/>
      <c r="BN35" s="1476"/>
      <c r="BO35" s="1476"/>
      <c r="BP35" s="1476"/>
      <c r="BQ35" s="1476"/>
      <c r="BR35" s="1476"/>
      <c r="BS35" s="1476"/>
      <c r="BT35" s="1476"/>
      <c r="BU35" s="1476"/>
      <c r="BV35" s="1476"/>
    </row>
    <row r="36" spans="1:74" ht="18.75">
      <c r="A36" s="1494" t="s">
        <v>17</v>
      </c>
      <c r="B36" s="1495"/>
      <c r="C36" s="1495"/>
      <c r="D36" s="1496"/>
      <c r="E36" s="1495"/>
      <c r="F36" s="1495"/>
      <c r="G36" s="1495"/>
      <c r="H36" s="1497"/>
      <c r="I36" s="1498"/>
      <c r="J36" s="1370"/>
      <c r="K36" s="1499"/>
      <c r="L36" s="1499"/>
      <c r="M36" s="1499"/>
      <c r="N36" s="1451"/>
      <c r="O36" s="1451"/>
      <c r="P36" s="1451"/>
      <c r="Q36" s="1451"/>
      <c r="R36" s="1452"/>
      <c r="S36" s="1452"/>
      <c r="T36" s="1453"/>
      <c r="U36" s="1454"/>
      <c r="V36" s="1454"/>
      <c r="W36" s="1454"/>
      <c r="X36" s="1454"/>
      <c r="Y36" s="1454"/>
      <c r="Z36" s="1454"/>
      <c r="AA36" s="1454"/>
      <c r="AB36" s="1454"/>
      <c r="AC36" s="1454"/>
      <c r="AD36" s="1454"/>
      <c r="AE36" s="1454"/>
      <c r="AF36" s="1454"/>
      <c r="AG36" s="1454"/>
      <c r="AH36" s="1454"/>
      <c r="AI36" s="1454"/>
      <c r="AJ36" s="1454"/>
      <c r="AK36" s="1454"/>
      <c r="AL36" s="1454"/>
      <c r="AM36" s="1454"/>
      <c r="AN36" s="1454"/>
      <c r="AO36" s="1454"/>
      <c r="AP36" s="1454"/>
      <c r="AQ36" s="1454"/>
      <c r="AR36" s="1454"/>
      <c r="AS36" s="1454"/>
      <c r="AT36" s="1454"/>
      <c r="AU36" s="1454"/>
      <c r="AV36" s="1454"/>
      <c r="AW36" s="1454"/>
      <c r="AX36" s="1454"/>
      <c r="AY36" s="1454"/>
      <c r="AZ36" s="1454"/>
      <c r="BA36" s="1454"/>
      <c r="BB36" s="1454"/>
      <c r="BC36" s="1454"/>
      <c r="BD36" s="1454"/>
      <c r="BE36" s="1454"/>
      <c r="BF36" s="1454"/>
      <c r="BG36" s="1454"/>
      <c r="BH36" s="1454"/>
      <c r="BI36" s="1454"/>
      <c r="BJ36" s="1454"/>
      <c r="BK36" s="1454"/>
      <c r="BL36" s="1454"/>
      <c r="BM36" s="1454"/>
      <c r="BN36" s="1454"/>
      <c r="BO36" s="1454"/>
      <c r="BP36" s="1454"/>
      <c r="BQ36" s="1454"/>
      <c r="BR36" s="1454"/>
      <c r="BS36" s="1454"/>
      <c r="BT36" s="1454"/>
      <c r="BU36" s="1454"/>
      <c r="BV36" s="1454"/>
    </row>
    <row r="37" spans="1:74" s="467" customFormat="1" ht="18.75">
      <c r="A37" s="1500"/>
      <c r="B37" s="1501"/>
      <c r="C37" s="1501"/>
      <c r="D37" s="1501"/>
      <c r="E37" s="1501"/>
      <c r="F37" s="481"/>
      <c r="G37" s="481"/>
      <c r="H37" s="1498"/>
      <c r="I37" s="1502"/>
      <c r="J37" s="481"/>
      <c r="K37" s="485"/>
      <c r="L37" s="485"/>
      <c r="M37" s="485"/>
      <c r="N37" s="485"/>
      <c r="O37" s="485"/>
      <c r="P37" s="485"/>
      <c r="Q37" s="485"/>
      <c r="R37" s="491"/>
      <c r="S37" s="491"/>
      <c r="T37" s="492"/>
      <c r="U37" s="488"/>
      <c r="V37" s="488"/>
      <c r="W37" s="488"/>
      <c r="X37" s="488"/>
      <c r="Y37" s="488"/>
      <c r="Z37" s="488"/>
      <c r="AA37" s="488"/>
      <c r="AB37" s="488"/>
      <c r="AC37" s="488"/>
      <c r="AD37" s="488"/>
      <c r="AE37" s="488"/>
      <c r="AF37" s="488"/>
      <c r="AG37" s="488"/>
      <c r="AH37" s="488"/>
      <c r="AI37" s="488"/>
      <c r="AJ37" s="488"/>
      <c r="AK37" s="488"/>
      <c r="AL37" s="488"/>
      <c r="AM37" s="488"/>
      <c r="AN37" s="488"/>
      <c r="AO37" s="488"/>
      <c r="AP37" s="488"/>
      <c r="AQ37" s="488"/>
      <c r="AR37" s="488"/>
      <c r="AS37" s="488"/>
      <c r="AT37" s="488"/>
      <c r="AU37" s="488"/>
      <c r="AV37" s="488"/>
      <c r="AW37" s="488"/>
      <c r="AX37" s="488"/>
      <c r="AY37" s="488"/>
      <c r="AZ37" s="488"/>
      <c r="BA37" s="488"/>
      <c r="BB37" s="488"/>
      <c r="BC37" s="488"/>
      <c r="BD37" s="488"/>
      <c r="BE37" s="488"/>
      <c r="BF37" s="488"/>
      <c r="BG37" s="488"/>
      <c r="BH37" s="488"/>
      <c r="BI37" s="488"/>
      <c r="BJ37" s="488"/>
      <c r="BK37" s="488"/>
      <c r="BL37" s="488"/>
      <c r="BM37" s="488"/>
      <c r="BN37" s="488"/>
      <c r="BO37" s="488"/>
      <c r="BP37" s="488"/>
      <c r="BQ37" s="488"/>
      <c r="BR37" s="488"/>
      <c r="BS37" s="488"/>
      <c r="BT37" s="488"/>
      <c r="BU37" s="488"/>
      <c r="BV37" s="488"/>
    </row>
    <row r="38" spans="1:74" s="469" customFormat="1" ht="18.75">
      <c r="A38" s="481" t="s">
        <v>95</v>
      </c>
      <c r="B38" s="482"/>
      <c r="C38" s="483"/>
      <c r="D38" s="483"/>
      <c r="E38" s="483"/>
      <c r="F38" s="483"/>
      <c r="G38" s="483"/>
      <c r="H38" s="478"/>
      <c r="I38" s="484"/>
      <c r="J38" s="481"/>
      <c r="K38" s="485"/>
      <c r="L38" s="485"/>
      <c r="M38" s="485"/>
      <c r="N38" s="485"/>
      <c r="O38" s="485"/>
      <c r="P38" s="485"/>
      <c r="Q38" s="485"/>
      <c r="R38" s="486"/>
      <c r="S38" s="486"/>
      <c r="T38" s="487"/>
      <c r="U38" s="488"/>
      <c r="V38" s="488"/>
      <c r="W38" s="488"/>
      <c r="X38" s="488"/>
      <c r="Y38" s="488"/>
      <c r="Z38" s="488"/>
      <c r="AA38" s="488"/>
      <c r="AB38" s="488"/>
      <c r="AC38" s="488"/>
      <c r="AD38" s="488"/>
      <c r="AE38" s="488"/>
      <c r="AF38" s="488"/>
      <c r="AG38" s="488"/>
      <c r="AH38" s="488"/>
      <c r="AI38" s="488"/>
      <c r="AJ38" s="488"/>
      <c r="AK38" s="488"/>
      <c r="AL38" s="488"/>
      <c r="AM38" s="488"/>
      <c r="AN38" s="488"/>
      <c r="AO38" s="488"/>
      <c r="AP38" s="488"/>
      <c r="AQ38" s="488"/>
      <c r="AR38" s="488"/>
      <c r="AS38" s="488"/>
      <c r="AT38" s="488"/>
      <c r="AU38" s="488"/>
      <c r="AV38" s="488"/>
      <c r="AW38" s="488"/>
      <c r="AX38" s="488"/>
      <c r="AY38" s="488"/>
      <c r="AZ38" s="488"/>
      <c r="BA38" s="488"/>
      <c r="BB38" s="488"/>
      <c r="BC38" s="488"/>
      <c r="BD38" s="488"/>
      <c r="BE38" s="488"/>
      <c r="BF38" s="488"/>
      <c r="BG38" s="488"/>
      <c r="BH38" s="488"/>
      <c r="BI38" s="488"/>
      <c r="BJ38" s="488"/>
      <c r="BK38" s="488"/>
      <c r="BL38" s="488"/>
      <c r="BM38" s="488"/>
      <c r="BN38" s="488"/>
      <c r="BO38" s="488"/>
      <c r="BP38" s="488"/>
      <c r="BQ38" s="488"/>
      <c r="BR38" s="488"/>
      <c r="BS38" s="488"/>
      <c r="BT38" s="488"/>
      <c r="BU38" s="488"/>
      <c r="BV38" s="488"/>
    </row>
    <row r="39" spans="1:74" s="469" customFormat="1" ht="18.75">
      <c r="A39" s="481" t="s">
        <v>96</v>
      </c>
      <c r="B39" s="482"/>
      <c r="C39" s="483"/>
      <c r="D39" s="483"/>
      <c r="E39" s="483"/>
      <c r="F39" s="483"/>
      <c r="G39" s="483"/>
      <c r="H39" s="478"/>
      <c r="I39" s="484"/>
      <c r="J39" s="481"/>
      <c r="K39" s="485"/>
      <c r="L39" s="485"/>
      <c r="M39" s="485"/>
      <c r="N39" s="485"/>
      <c r="O39" s="485"/>
      <c r="P39" s="485"/>
      <c r="Q39" s="485"/>
      <c r="R39" s="486"/>
      <c r="S39" s="486"/>
      <c r="T39" s="487"/>
      <c r="U39" s="488"/>
      <c r="V39" s="488"/>
      <c r="W39" s="488"/>
      <c r="X39" s="488"/>
      <c r="Y39" s="488"/>
      <c r="Z39" s="488"/>
      <c r="AA39" s="488"/>
      <c r="AB39" s="488"/>
      <c r="AC39" s="488"/>
      <c r="AD39" s="488"/>
      <c r="AE39" s="488"/>
      <c r="AF39" s="488"/>
      <c r="AG39" s="488"/>
      <c r="AH39" s="488"/>
      <c r="AI39" s="488"/>
      <c r="AJ39" s="488"/>
      <c r="AK39" s="488"/>
      <c r="AL39" s="488"/>
      <c r="AM39" s="488"/>
      <c r="AN39" s="488"/>
      <c r="AO39" s="488"/>
      <c r="AP39" s="488"/>
      <c r="AQ39" s="488"/>
      <c r="AR39" s="488"/>
      <c r="AS39" s="488"/>
      <c r="AT39" s="488"/>
      <c r="AU39" s="488"/>
      <c r="AV39" s="488"/>
      <c r="AW39" s="488"/>
      <c r="AX39" s="488"/>
      <c r="AY39" s="488"/>
      <c r="AZ39" s="488"/>
      <c r="BA39" s="488"/>
      <c r="BB39" s="488"/>
      <c r="BC39" s="488"/>
      <c r="BD39" s="488"/>
      <c r="BE39" s="488"/>
      <c r="BF39" s="488"/>
      <c r="BG39" s="488"/>
      <c r="BH39" s="488"/>
      <c r="BI39" s="488"/>
      <c r="BJ39" s="488"/>
      <c r="BK39" s="488"/>
      <c r="BL39" s="488"/>
      <c r="BM39" s="488"/>
      <c r="BN39" s="488"/>
      <c r="BO39" s="488"/>
      <c r="BP39" s="488"/>
      <c r="BQ39" s="488"/>
      <c r="BR39" s="488"/>
      <c r="BS39" s="488"/>
      <c r="BT39" s="488"/>
      <c r="BU39" s="488"/>
      <c r="BV39" s="488"/>
    </row>
    <row r="40" spans="1:74" s="494" customFormat="1" ht="21" customHeight="1">
      <c r="A40" s="1922" t="s">
        <v>11</v>
      </c>
      <c r="B40" s="1923" t="s">
        <v>129</v>
      </c>
      <c r="C40" s="1924"/>
      <c r="D40" s="1925"/>
      <c r="E40" s="1926" t="s">
        <v>108</v>
      </c>
      <c r="F40" s="1926"/>
      <c r="G40" s="1926"/>
      <c r="H40" s="1927" t="s">
        <v>168</v>
      </c>
      <c r="I40" s="1907"/>
      <c r="J40" s="493"/>
      <c r="K40" s="493"/>
      <c r="L40" s="493"/>
      <c r="N40" s="493"/>
    </row>
    <row r="41" spans="1:74" s="494" customFormat="1" ht="21" customHeight="1">
      <c r="A41" s="1922"/>
      <c r="B41" s="870" t="s">
        <v>131</v>
      </c>
      <c r="C41" s="868" t="s">
        <v>105</v>
      </c>
      <c r="D41" s="868" t="s">
        <v>106</v>
      </c>
      <c r="E41" s="870" t="s">
        <v>131</v>
      </c>
      <c r="F41" s="868" t="s">
        <v>105</v>
      </c>
      <c r="G41" s="868" t="s">
        <v>106</v>
      </c>
      <c r="H41" s="1928"/>
      <c r="I41" s="1908"/>
      <c r="J41" s="468"/>
      <c r="K41" s="468"/>
      <c r="L41" s="495"/>
      <c r="N41" s="468"/>
    </row>
    <row r="42" spans="1:74" s="494" customFormat="1">
      <c r="A42" s="496" t="s">
        <v>354</v>
      </c>
      <c r="B42" s="497"/>
      <c r="C42" s="498"/>
      <c r="D42" s="499"/>
      <c r="E42" s="500"/>
      <c r="F42" s="498"/>
      <c r="G42" s="501"/>
      <c r="H42" s="496"/>
      <c r="I42" s="555"/>
      <c r="J42" s="502"/>
      <c r="K42" s="502"/>
      <c r="L42" s="495"/>
      <c r="N42" s="502"/>
    </row>
    <row r="43" spans="1:74" s="494" customFormat="1">
      <c r="A43" s="496"/>
      <c r="B43" s="497"/>
      <c r="C43" s="498"/>
      <c r="D43" s="499"/>
      <c r="E43" s="498"/>
      <c r="F43" s="498"/>
      <c r="G43" s="503"/>
      <c r="H43" s="496"/>
      <c r="I43" s="555"/>
      <c r="J43" s="502"/>
      <c r="K43" s="502"/>
      <c r="L43" s="495"/>
      <c r="N43" s="502"/>
    </row>
    <row r="44" spans="1:74" s="494" customFormat="1">
      <c r="A44" s="496"/>
      <c r="B44" s="504"/>
      <c r="C44" s="505"/>
      <c r="D44" s="499"/>
      <c r="E44" s="506"/>
      <c r="F44" s="500"/>
      <c r="G44" s="503"/>
      <c r="H44" s="500"/>
      <c r="I44" s="556"/>
      <c r="J44" s="502"/>
      <c r="K44" s="507"/>
      <c r="L44" s="495"/>
      <c r="N44" s="495"/>
    </row>
    <row r="45" spans="1:74" s="494" customFormat="1">
      <c r="A45" s="496" t="s">
        <v>99</v>
      </c>
      <c r="B45" s="504"/>
      <c r="C45" s="505"/>
      <c r="D45" s="499"/>
      <c r="E45" s="506"/>
      <c r="F45" s="500"/>
      <c r="G45" s="503"/>
      <c r="H45" s="500"/>
      <c r="I45" s="556"/>
      <c r="J45" s="502"/>
      <c r="K45" s="507"/>
      <c r="L45" s="495"/>
      <c r="N45" s="495"/>
    </row>
    <row r="46" spans="1:74" s="494" customFormat="1">
      <c r="A46" s="871" t="s">
        <v>21</v>
      </c>
      <c r="B46" s="508"/>
      <c r="C46" s="500"/>
      <c r="D46" s="500"/>
      <c r="E46" s="500"/>
      <c r="F46" s="509"/>
      <c r="G46" s="503"/>
      <c r="H46" s="509"/>
      <c r="I46" s="557"/>
      <c r="J46" s="495"/>
      <c r="K46" s="510"/>
      <c r="L46" s="511"/>
      <c r="N46" s="511"/>
    </row>
    <row r="47" spans="1:74" s="494" customFormat="1">
      <c r="A47" s="1909"/>
      <c r="B47" s="1909"/>
      <c r="C47" s="1909"/>
      <c r="D47" s="1909"/>
      <c r="E47" s="1909"/>
      <c r="F47" s="512"/>
      <c r="G47" s="512"/>
      <c r="H47" s="512"/>
      <c r="I47" s="512"/>
      <c r="J47" s="495"/>
      <c r="K47" s="495"/>
      <c r="L47" s="495"/>
      <c r="M47" s="495"/>
    </row>
    <row r="48" spans="1:74" s="494" customFormat="1">
      <c r="A48" s="1929" t="s">
        <v>171</v>
      </c>
      <c r="B48" s="1929"/>
      <c r="C48" s="1929"/>
      <c r="D48" s="1929"/>
      <c r="E48" s="1929"/>
      <c r="F48" s="1929"/>
      <c r="G48" s="495"/>
      <c r="H48" s="495"/>
      <c r="I48" s="495"/>
      <c r="J48" s="495"/>
      <c r="K48" s="495"/>
      <c r="L48" s="495"/>
      <c r="M48" s="495"/>
    </row>
    <row r="49" spans="1:20" s="494" customFormat="1" ht="21.75" customHeight="1">
      <c r="A49" s="1670" t="s">
        <v>11</v>
      </c>
      <c r="B49" s="1781" t="s">
        <v>172</v>
      </c>
      <c r="C49" s="1781"/>
      <c r="D49" s="1781" t="s">
        <v>173</v>
      </c>
      <c r="E49" s="1781"/>
      <c r="F49" s="1930" t="s">
        <v>8</v>
      </c>
      <c r="G49" s="495"/>
      <c r="H49" s="495"/>
      <c r="I49" s="495"/>
      <c r="J49" s="495"/>
      <c r="K49" s="495"/>
      <c r="L49" s="495"/>
      <c r="M49" s="495"/>
    </row>
    <row r="50" spans="1:20" s="494" customFormat="1" ht="47.25" customHeight="1">
      <c r="A50" s="1670"/>
      <c r="B50" s="843" t="s">
        <v>89</v>
      </c>
      <c r="C50" s="843" t="s">
        <v>174</v>
      </c>
      <c r="D50" s="843" t="s">
        <v>89</v>
      </c>
      <c r="E50" s="843" t="s">
        <v>174</v>
      </c>
      <c r="F50" s="1931"/>
      <c r="G50" s="495"/>
      <c r="H50" s="495"/>
      <c r="I50" s="495"/>
      <c r="J50" s="495"/>
      <c r="K50" s="495"/>
      <c r="L50" s="495"/>
      <c r="M50" s="495"/>
    </row>
    <row r="51" spans="1:20" s="494" customFormat="1">
      <c r="A51" s="465"/>
      <c r="B51" s="459"/>
      <c r="C51" s="460"/>
      <c r="D51" s="460"/>
      <c r="E51" s="461"/>
      <c r="F51" s="462"/>
      <c r="G51" s="495"/>
      <c r="H51" s="495"/>
      <c r="I51" s="495"/>
      <c r="J51" s="495"/>
      <c r="K51" s="495"/>
      <c r="L51" s="495"/>
      <c r="M51" s="495"/>
    </row>
    <row r="52" spans="1:20" s="494" customFormat="1">
      <c r="A52" s="423"/>
      <c r="B52" s="459"/>
      <c r="C52" s="460"/>
      <c r="D52" s="460"/>
      <c r="E52" s="461"/>
      <c r="F52" s="462"/>
      <c r="G52" s="495"/>
      <c r="H52" s="495"/>
      <c r="I52" s="495"/>
      <c r="J52" s="495"/>
      <c r="K52" s="495"/>
      <c r="L52" s="495"/>
      <c r="M52" s="495"/>
    </row>
    <row r="53" spans="1:20" s="494" customFormat="1">
      <c r="A53" s="423"/>
      <c r="B53" s="459"/>
      <c r="C53" s="460"/>
      <c r="D53" s="463"/>
      <c r="E53" s="461"/>
      <c r="F53" s="462"/>
      <c r="G53" s="495"/>
      <c r="H53" s="495"/>
      <c r="I53" s="495"/>
      <c r="J53" s="495"/>
      <c r="K53" s="495"/>
      <c r="L53" s="495"/>
      <c r="M53" s="495"/>
    </row>
    <row r="54" spans="1:20" s="513" customFormat="1">
      <c r="A54" s="180" t="s">
        <v>99</v>
      </c>
      <c r="B54" s="459"/>
      <c r="C54" s="460"/>
      <c r="D54" s="463"/>
      <c r="E54" s="461"/>
      <c r="F54" s="462"/>
      <c r="G54" s="493"/>
      <c r="H54" s="493"/>
      <c r="I54" s="493"/>
      <c r="J54" s="493"/>
      <c r="K54" s="493"/>
      <c r="L54" s="493"/>
      <c r="M54" s="493"/>
    </row>
    <row r="55" spans="1:20" s="480" customFormat="1">
      <c r="A55" s="89" t="s">
        <v>21</v>
      </c>
      <c r="B55" s="456">
        <f>SUM(B51:B54)</f>
        <v>0</v>
      </c>
      <c r="C55" s="454"/>
      <c r="D55" s="456">
        <f>SUM(D51:D54)</f>
        <v>0</v>
      </c>
      <c r="E55" s="455"/>
      <c r="F55" s="858"/>
      <c r="G55" s="514"/>
      <c r="H55" s="475"/>
      <c r="I55" s="476"/>
      <c r="J55" s="477"/>
      <c r="K55" s="478"/>
      <c r="L55" s="478"/>
      <c r="M55" s="475"/>
      <c r="N55" s="476"/>
      <c r="O55" s="475"/>
      <c r="P55" s="476"/>
      <c r="Q55" s="476"/>
      <c r="R55" s="476"/>
      <c r="S55" s="476"/>
      <c r="T55" s="479"/>
    </row>
    <row r="56" spans="1:20" s="480" customFormat="1">
      <c r="A56" s="875"/>
      <c r="B56" s="560"/>
      <c r="C56" s="457"/>
      <c r="D56" s="560"/>
      <c r="E56" s="458"/>
      <c r="F56" s="118"/>
      <c r="G56" s="514"/>
      <c r="H56" s="475"/>
      <c r="I56" s="476"/>
      <c r="J56" s="477"/>
      <c r="K56" s="478"/>
      <c r="L56" s="478"/>
      <c r="M56" s="475"/>
      <c r="N56" s="476"/>
      <c r="O56" s="475"/>
      <c r="P56" s="476"/>
      <c r="Q56" s="476"/>
      <c r="R56" s="476"/>
      <c r="S56" s="476"/>
      <c r="T56" s="479"/>
    </row>
    <row r="57" spans="1:20" s="480" customFormat="1">
      <c r="A57" s="1921" t="s">
        <v>175</v>
      </c>
      <c r="B57" s="1921"/>
      <c r="C57" s="1921"/>
      <c r="D57" s="464"/>
      <c r="E57" s="282"/>
      <c r="F57" s="464"/>
      <c r="G57" s="558"/>
      <c r="H57" s="516"/>
      <c r="I57" s="516"/>
      <c r="M57" s="475"/>
      <c r="N57" s="476"/>
      <c r="O57" s="475"/>
      <c r="P57" s="476"/>
      <c r="Q57" s="476"/>
      <c r="R57" s="476"/>
      <c r="S57" s="476"/>
      <c r="T57" s="479"/>
    </row>
    <row r="58" spans="1:20" s="480" customFormat="1" ht="12.75" customHeight="1">
      <c r="A58" s="837"/>
      <c r="B58" s="837"/>
      <c r="C58" s="837"/>
      <c r="D58" s="464"/>
      <c r="E58" s="282"/>
      <c r="F58" s="464"/>
      <c r="G58" s="559"/>
      <c r="H58" s="477"/>
      <c r="I58" s="477"/>
      <c r="M58" s="475"/>
      <c r="N58" s="476"/>
      <c r="O58" s="475"/>
      <c r="P58" s="476"/>
      <c r="Q58" s="476"/>
      <c r="R58" s="476"/>
      <c r="S58" s="476"/>
      <c r="T58" s="479"/>
    </row>
    <row r="59" spans="1:20" s="480" customFormat="1" ht="23.25" customHeight="1">
      <c r="A59" s="1778" t="s">
        <v>129</v>
      </c>
      <c r="B59" s="1779"/>
      <c r="C59" s="1780"/>
      <c r="D59" s="1778" t="s">
        <v>108</v>
      </c>
      <c r="E59" s="1779"/>
      <c r="F59" s="1780"/>
      <c r="G59" s="561"/>
      <c r="H59" s="477"/>
      <c r="I59" s="477"/>
      <c r="M59" s="475"/>
      <c r="N59" s="476"/>
      <c r="O59" s="475"/>
      <c r="P59" s="476"/>
      <c r="Q59" s="476"/>
      <c r="R59" s="476"/>
      <c r="S59" s="476"/>
      <c r="T59" s="479"/>
    </row>
    <row r="60" spans="1:20" s="480" customFormat="1" ht="63" customHeight="1">
      <c r="A60" s="843" t="s">
        <v>71</v>
      </c>
      <c r="B60" s="852" t="s">
        <v>10</v>
      </c>
      <c r="C60" s="852" t="s">
        <v>109</v>
      </c>
      <c r="D60" s="843" t="s">
        <v>71</v>
      </c>
      <c r="E60" s="852" t="s">
        <v>10</v>
      </c>
      <c r="F60" s="852" t="s">
        <v>109</v>
      </c>
      <c r="G60" s="561"/>
      <c r="H60" s="477"/>
      <c r="I60" s="477"/>
      <c r="M60" s="475"/>
      <c r="N60" s="476"/>
      <c r="O60" s="475"/>
      <c r="P60" s="476"/>
      <c r="Q60" s="476"/>
      <c r="R60" s="476"/>
      <c r="S60" s="476"/>
      <c r="T60" s="479"/>
    </row>
    <row r="61" spans="1:20" s="480" customFormat="1" ht="24.75" customHeight="1">
      <c r="A61" s="312" t="s">
        <v>45</v>
      </c>
      <c r="B61" s="312"/>
      <c r="C61" s="312"/>
      <c r="D61" s="352"/>
      <c r="E61" s="352"/>
      <c r="F61" s="313"/>
      <c r="G61" s="559"/>
      <c r="H61" s="477"/>
      <c r="I61" s="477"/>
      <c r="M61" s="475"/>
      <c r="N61" s="476"/>
      <c r="O61" s="475"/>
      <c r="P61" s="476"/>
      <c r="Q61" s="476"/>
      <c r="R61" s="476"/>
      <c r="S61" s="476"/>
      <c r="T61" s="479"/>
    </row>
    <row r="62" spans="1:20" s="480" customFormat="1" ht="24.75" customHeight="1">
      <c r="A62" s="314"/>
      <c r="B62" s="314"/>
      <c r="C62" s="353"/>
      <c r="D62" s="354"/>
      <c r="E62" s="354"/>
      <c r="F62" s="315"/>
      <c r="G62" s="559"/>
      <c r="H62" s="517"/>
      <c r="I62" s="517"/>
      <c r="M62" s="475"/>
      <c r="N62" s="476"/>
      <c r="O62" s="475"/>
      <c r="P62" s="476"/>
      <c r="Q62" s="476"/>
      <c r="R62" s="476"/>
      <c r="S62" s="476"/>
      <c r="T62" s="479"/>
    </row>
    <row r="63" spans="1:20" s="480" customFormat="1" ht="19.5" customHeight="1">
      <c r="A63" s="316" t="s">
        <v>21</v>
      </c>
      <c r="B63" s="317"/>
      <c r="C63" s="318"/>
      <c r="D63" s="319"/>
      <c r="E63" s="319"/>
      <c r="F63" s="317"/>
      <c r="G63" s="514"/>
      <c r="H63" s="475"/>
      <c r="I63" s="476"/>
      <c r="J63" s="477"/>
      <c r="K63" s="478"/>
      <c r="L63" s="478"/>
      <c r="M63" s="475"/>
      <c r="N63" s="476"/>
      <c r="O63" s="475"/>
      <c r="P63" s="476"/>
      <c r="Q63" s="476"/>
      <c r="R63" s="476"/>
      <c r="S63" s="476"/>
      <c r="T63" s="479"/>
    </row>
    <row r="64" spans="1:20" s="480" customFormat="1">
      <c r="A64" s="518"/>
      <c r="B64" s="472"/>
      <c r="C64" s="473"/>
      <c r="D64" s="474"/>
      <c r="E64" s="473"/>
      <c r="F64" s="474"/>
      <c r="G64" s="473"/>
      <c r="H64" s="475"/>
      <c r="I64" s="476"/>
      <c r="J64" s="477"/>
      <c r="K64" s="478"/>
      <c r="L64" s="478"/>
      <c r="M64" s="475"/>
      <c r="N64" s="476"/>
      <c r="O64" s="475"/>
      <c r="P64" s="476"/>
      <c r="Q64" s="476"/>
      <c r="R64" s="476"/>
      <c r="S64" s="476"/>
      <c r="T64" s="479"/>
    </row>
    <row r="65" spans="1:74" s="480" customFormat="1">
      <c r="A65" s="520" t="s">
        <v>182</v>
      </c>
      <c r="B65" s="521"/>
      <c r="C65" s="514"/>
      <c r="D65" s="515"/>
      <c r="E65" s="514"/>
      <c r="F65" s="515"/>
      <c r="G65" s="515"/>
      <c r="H65" s="522"/>
      <c r="I65" s="523"/>
      <c r="J65" s="477"/>
      <c r="K65" s="478"/>
      <c r="L65" s="478"/>
      <c r="M65" s="475"/>
      <c r="N65" s="476"/>
      <c r="O65" s="475"/>
      <c r="P65" s="476"/>
      <c r="Q65" s="476"/>
      <c r="R65" s="476"/>
      <c r="S65" s="476"/>
      <c r="T65" s="479"/>
    </row>
    <row r="66" spans="1:74" s="467" customFormat="1" ht="18.75">
      <c r="A66" s="1927" t="s">
        <v>9</v>
      </c>
      <c r="B66" s="1922" t="s">
        <v>162</v>
      </c>
      <c r="C66" s="1922"/>
      <c r="D66" s="1922"/>
      <c r="E66" s="1922"/>
      <c r="F66" s="1922"/>
      <c r="G66" s="1922"/>
      <c r="H66" s="1922" t="s">
        <v>183</v>
      </c>
      <c r="I66" s="1922"/>
      <c r="J66" s="1577"/>
      <c r="K66" s="1578"/>
      <c r="L66" s="562"/>
      <c r="M66" s="562"/>
      <c r="N66" s="493"/>
      <c r="O66" s="493"/>
      <c r="P66" s="493"/>
      <c r="Q66" s="493"/>
      <c r="R66" s="493"/>
      <c r="S66" s="524"/>
      <c r="U66" s="488"/>
      <c r="V66" s="488"/>
      <c r="W66" s="488"/>
      <c r="X66" s="488"/>
      <c r="Y66" s="488"/>
      <c r="Z66" s="488"/>
      <c r="AA66" s="488"/>
      <c r="AB66" s="488"/>
      <c r="AC66" s="488"/>
      <c r="AD66" s="488"/>
      <c r="AE66" s="488"/>
      <c r="AF66" s="488"/>
      <c r="AG66" s="488"/>
      <c r="AH66" s="488"/>
      <c r="AI66" s="488"/>
      <c r="AJ66" s="488"/>
      <c r="AK66" s="488"/>
      <c r="AL66" s="488"/>
      <c r="AM66" s="488"/>
      <c r="AN66" s="488"/>
      <c r="AO66" s="488"/>
      <c r="AP66" s="488"/>
      <c r="AQ66" s="488"/>
      <c r="AR66" s="488"/>
      <c r="AS66" s="488"/>
      <c r="AT66" s="488"/>
      <c r="AU66" s="488"/>
      <c r="AV66" s="488"/>
      <c r="AW66" s="488"/>
      <c r="AX66" s="488"/>
      <c r="AY66" s="488"/>
      <c r="AZ66" s="488"/>
      <c r="BA66" s="488"/>
      <c r="BB66" s="488"/>
      <c r="BC66" s="488"/>
      <c r="BD66" s="488"/>
      <c r="BE66" s="488"/>
      <c r="BF66" s="488"/>
      <c r="BG66" s="488"/>
      <c r="BH66" s="488"/>
      <c r="BI66" s="488"/>
      <c r="BJ66" s="488"/>
      <c r="BK66" s="488"/>
      <c r="BL66" s="488"/>
      <c r="BM66" s="488"/>
      <c r="BN66" s="488"/>
      <c r="BO66" s="488"/>
      <c r="BP66" s="488"/>
      <c r="BQ66" s="488"/>
      <c r="BR66" s="488"/>
      <c r="BS66" s="488"/>
      <c r="BT66" s="488"/>
      <c r="BU66" s="488"/>
      <c r="BV66" s="488"/>
    </row>
    <row r="67" spans="1:74" s="469" customFormat="1" ht="18.75">
      <c r="A67" s="1932"/>
      <c r="B67" s="1934" t="s">
        <v>176</v>
      </c>
      <c r="C67" s="1935"/>
      <c r="D67" s="1934" t="s">
        <v>177</v>
      </c>
      <c r="E67" s="1935"/>
      <c r="F67" s="1934" t="s">
        <v>178</v>
      </c>
      <c r="G67" s="1935"/>
      <c r="H67" s="1922"/>
      <c r="I67" s="1922"/>
      <c r="J67" s="1577"/>
      <c r="K67" s="1578"/>
      <c r="L67" s="562"/>
      <c r="M67" s="562"/>
      <c r="N67" s="468"/>
      <c r="O67" s="869"/>
      <c r="P67" s="869"/>
      <c r="Q67" s="869"/>
      <c r="R67" s="873"/>
      <c r="S67" s="524"/>
      <c r="U67" s="488"/>
      <c r="V67" s="488"/>
      <c r="W67" s="488"/>
      <c r="X67" s="488"/>
      <c r="Y67" s="488"/>
      <c r="Z67" s="488"/>
      <c r="AA67" s="488"/>
      <c r="AB67" s="488"/>
      <c r="AC67" s="488"/>
      <c r="AD67" s="488"/>
      <c r="AE67" s="488"/>
      <c r="AF67" s="488"/>
      <c r="AG67" s="488"/>
      <c r="AH67" s="488"/>
      <c r="AI67" s="488"/>
      <c r="AJ67" s="488"/>
      <c r="AK67" s="488"/>
      <c r="AL67" s="488"/>
      <c r="AM67" s="488"/>
      <c r="AN67" s="488"/>
      <c r="AO67" s="488"/>
      <c r="AP67" s="488"/>
      <c r="AQ67" s="488"/>
      <c r="AR67" s="488"/>
      <c r="AS67" s="488"/>
      <c r="AT67" s="488"/>
      <c r="AU67" s="488"/>
      <c r="AV67" s="488"/>
      <c r="AW67" s="488"/>
      <c r="AX67" s="488"/>
      <c r="AY67" s="488"/>
      <c r="AZ67" s="488"/>
      <c r="BA67" s="488"/>
      <c r="BB67" s="488"/>
      <c r="BC67" s="488"/>
      <c r="BD67" s="488"/>
      <c r="BE67" s="488"/>
      <c r="BF67" s="488"/>
      <c r="BG67" s="488"/>
      <c r="BH67" s="488"/>
      <c r="BI67" s="488"/>
      <c r="BJ67" s="488"/>
      <c r="BK67" s="488"/>
      <c r="BL67" s="488"/>
      <c r="BM67" s="488"/>
      <c r="BN67" s="488"/>
      <c r="BO67" s="488"/>
      <c r="BP67" s="488"/>
      <c r="BQ67" s="488"/>
      <c r="BR67" s="488"/>
      <c r="BS67" s="488"/>
      <c r="BT67" s="488"/>
      <c r="BU67" s="488"/>
      <c r="BV67" s="488"/>
    </row>
    <row r="68" spans="1:74" s="469" customFormat="1" ht="31.5">
      <c r="A68" s="1933"/>
      <c r="B68" s="870" t="s">
        <v>84</v>
      </c>
      <c r="C68" s="870" t="s">
        <v>85</v>
      </c>
      <c r="D68" s="870" t="s">
        <v>84</v>
      </c>
      <c r="E68" s="870" t="s">
        <v>85</v>
      </c>
      <c r="F68" s="870" t="s">
        <v>84</v>
      </c>
      <c r="G68" s="870" t="s">
        <v>85</v>
      </c>
      <c r="H68" s="1922"/>
      <c r="I68" s="1922"/>
      <c r="J68" s="1577"/>
      <c r="K68" s="1578"/>
      <c r="L68" s="525"/>
      <c r="M68" s="525"/>
      <c r="N68" s="468"/>
      <c r="O68" s="869"/>
      <c r="P68" s="869"/>
      <c r="Q68" s="869"/>
      <c r="R68" s="873"/>
      <c r="S68" s="873"/>
      <c r="U68" s="488"/>
      <c r="V68" s="488"/>
      <c r="W68" s="488"/>
      <c r="X68" s="488"/>
      <c r="Y68" s="488"/>
      <c r="Z68" s="488"/>
      <c r="AA68" s="488"/>
      <c r="AB68" s="488"/>
      <c r="AC68" s="488"/>
      <c r="AD68" s="488"/>
      <c r="AE68" s="488"/>
      <c r="AF68" s="488"/>
      <c r="AG68" s="488"/>
      <c r="AH68" s="488"/>
      <c r="AI68" s="488"/>
      <c r="AJ68" s="488"/>
      <c r="AK68" s="488"/>
      <c r="AL68" s="488"/>
      <c r="AM68" s="488"/>
      <c r="AN68" s="488"/>
      <c r="AO68" s="488"/>
      <c r="AP68" s="488"/>
      <c r="AQ68" s="488"/>
      <c r="AR68" s="488"/>
      <c r="AS68" s="488"/>
      <c r="AT68" s="488"/>
      <c r="AU68" s="488"/>
      <c r="AV68" s="488"/>
      <c r="AW68" s="488"/>
      <c r="AX68" s="488"/>
      <c r="AY68" s="488"/>
      <c r="AZ68" s="488"/>
      <c r="BA68" s="488"/>
      <c r="BB68" s="488"/>
      <c r="BC68" s="488"/>
      <c r="BD68" s="488"/>
      <c r="BE68" s="488"/>
      <c r="BF68" s="488"/>
      <c r="BG68" s="488"/>
      <c r="BH68" s="488"/>
      <c r="BI68" s="488"/>
      <c r="BJ68" s="488"/>
      <c r="BK68" s="488"/>
      <c r="BL68" s="488"/>
      <c r="BM68" s="488"/>
      <c r="BN68" s="488"/>
      <c r="BO68" s="488"/>
      <c r="BP68" s="488"/>
      <c r="BQ68" s="488"/>
      <c r="BR68" s="488"/>
      <c r="BS68" s="488"/>
      <c r="BT68" s="488"/>
      <c r="BU68" s="488"/>
      <c r="BV68" s="488"/>
    </row>
    <row r="69" spans="1:74" s="469" customFormat="1" ht="18.75">
      <c r="A69" s="526" t="s">
        <v>88</v>
      </c>
      <c r="B69" s="527"/>
      <c r="C69" s="528"/>
      <c r="D69" s="529"/>
      <c r="E69" s="528"/>
      <c r="F69" s="530"/>
      <c r="G69" s="530"/>
      <c r="H69" s="1897"/>
      <c r="I69" s="1898"/>
      <c r="J69" s="1579"/>
      <c r="K69" s="1580"/>
      <c r="L69" s="531"/>
      <c r="M69" s="531"/>
      <c r="N69" s="532"/>
      <c r="O69" s="533"/>
      <c r="P69" s="470"/>
      <c r="Q69" s="534"/>
      <c r="R69" s="534"/>
      <c r="S69" s="535"/>
      <c r="U69" s="488"/>
      <c r="V69" s="488"/>
      <c r="W69" s="488"/>
      <c r="X69" s="488"/>
      <c r="Y69" s="488"/>
      <c r="Z69" s="488"/>
      <c r="AA69" s="488"/>
      <c r="AB69" s="488"/>
      <c r="AC69" s="488"/>
      <c r="AD69" s="488"/>
      <c r="AE69" s="488"/>
      <c r="AF69" s="488"/>
      <c r="AG69" s="488"/>
      <c r="AH69" s="488"/>
      <c r="AI69" s="488"/>
      <c r="AJ69" s="488"/>
      <c r="AK69" s="488"/>
      <c r="AL69" s="488"/>
      <c r="AM69" s="488"/>
      <c r="AN69" s="488"/>
      <c r="AO69" s="488"/>
      <c r="AP69" s="488"/>
      <c r="AQ69" s="488"/>
      <c r="AR69" s="488"/>
      <c r="AS69" s="488"/>
      <c r="AT69" s="488"/>
      <c r="AU69" s="488"/>
      <c r="AV69" s="488"/>
      <c r="AW69" s="488"/>
      <c r="AX69" s="488"/>
      <c r="AY69" s="488"/>
      <c r="AZ69" s="488"/>
      <c r="BA69" s="488"/>
      <c r="BB69" s="488"/>
      <c r="BC69" s="488"/>
      <c r="BD69" s="488"/>
      <c r="BE69" s="488"/>
      <c r="BF69" s="488"/>
      <c r="BG69" s="488"/>
      <c r="BH69" s="488"/>
      <c r="BI69" s="488"/>
      <c r="BJ69" s="488"/>
      <c r="BK69" s="488"/>
      <c r="BL69" s="488"/>
      <c r="BM69" s="488"/>
      <c r="BN69" s="488"/>
      <c r="BO69" s="488"/>
      <c r="BP69" s="488"/>
      <c r="BQ69" s="488"/>
      <c r="BR69" s="488"/>
      <c r="BS69" s="488"/>
      <c r="BT69" s="488"/>
      <c r="BU69" s="488"/>
      <c r="BV69" s="488"/>
    </row>
    <row r="70" spans="1:74" s="469" customFormat="1" ht="18.75">
      <c r="A70" s="536" t="s">
        <v>87</v>
      </c>
      <c r="B70" s="537"/>
      <c r="C70" s="538"/>
      <c r="D70" s="539"/>
      <c r="E70" s="538"/>
      <c r="F70" s="540"/>
      <c r="G70" s="540"/>
      <c r="H70" s="1899"/>
      <c r="I70" s="1900"/>
      <c r="J70" s="1579"/>
      <c r="K70" s="1580"/>
      <c r="L70" s="531"/>
      <c r="M70" s="531"/>
      <c r="N70" s="470"/>
      <c r="O70" s="534"/>
      <c r="P70" s="534"/>
      <c r="Q70" s="534"/>
      <c r="R70" s="534"/>
      <c r="S70" s="535"/>
      <c r="U70" s="488"/>
      <c r="V70" s="488"/>
      <c r="W70" s="488"/>
      <c r="X70" s="488"/>
      <c r="Y70" s="488"/>
      <c r="Z70" s="488"/>
      <c r="AA70" s="488"/>
      <c r="AB70" s="488"/>
      <c r="AC70" s="488"/>
      <c r="AD70" s="488"/>
      <c r="AE70" s="488"/>
      <c r="AF70" s="488"/>
      <c r="AG70" s="488"/>
      <c r="AH70" s="488"/>
      <c r="AI70" s="488"/>
      <c r="AJ70" s="488"/>
      <c r="AK70" s="488"/>
      <c r="AL70" s="488"/>
      <c r="AM70" s="488"/>
      <c r="AN70" s="488"/>
      <c r="AO70" s="488"/>
      <c r="AP70" s="488"/>
      <c r="AQ70" s="488"/>
      <c r="AR70" s="488"/>
      <c r="AS70" s="488"/>
      <c r="AT70" s="488"/>
      <c r="AU70" s="488"/>
      <c r="AV70" s="488"/>
      <c r="AW70" s="488"/>
      <c r="AX70" s="488"/>
      <c r="AY70" s="488"/>
      <c r="AZ70" s="488"/>
      <c r="BA70" s="488"/>
      <c r="BB70" s="488"/>
      <c r="BC70" s="488"/>
      <c r="BD70" s="488"/>
      <c r="BE70" s="488"/>
      <c r="BF70" s="488"/>
      <c r="BG70" s="488"/>
      <c r="BH70" s="488"/>
      <c r="BI70" s="488"/>
      <c r="BJ70" s="488"/>
      <c r="BK70" s="488"/>
      <c r="BL70" s="488"/>
      <c r="BM70" s="488"/>
      <c r="BN70" s="488"/>
      <c r="BO70" s="488"/>
      <c r="BP70" s="488"/>
      <c r="BQ70" s="488"/>
      <c r="BR70" s="488"/>
      <c r="BS70" s="488"/>
      <c r="BT70" s="488"/>
      <c r="BU70" s="488"/>
      <c r="BV70" s="488"/>
    </row>
    <row r="71" spans="1:74" s="469" customFormat="1" ht="18.75">
      <c r="A71" s="541" t="s">
        <v>86</v>
      </c>
      <c r="B71" s="537"/>
      <c r="C71" s="538"/>
      <c r="D71" s="539"/>
      <c r="E71" s="538"/>
      <c r="F71" s="540"/>
      <c r="G71" s="540"/>
      <c r="H71" s="1899"/>
      <c r="I71" s="1900"/>
      <c r="J71" s="1579"/>
      <c r="K71" s="1580"/>
      <c r="L71" s="531"/>
      <c r="M71" s="531"/>
      <c r="N71" s="482"/>
      <c r="O71" s="486"/>
      <c r="P71" s="534"/>
      <c r="Q71" s="542"/>
      <c r="R71" s="543"/>
      <c r="S71" s="519"/>
      <c r="U71" s="488"/>
      <c r="V71" s="488"/>
      <c r="W71" s="488"/>
      <c r="X71" s="488"/>
      <c r="Y71" s="488"/>
      <c r="Z71" s="488"/>
      <c r="AA71" s="488"/>
      <c r="AB71" s="488"/>
      <c r="AC71" s="488"/>
      <c r="AD71" s="488"/>
      <c r="AE71" s="488"/>
      <c r="AF71" s="488"/>
      <c r="AG71" s="488"/>
      <c r="AH71" s="488"/>
      <c r="AI71" s="488"/>
      <c r="AJ71" s="488"/>
      <c r="AK71" s="488"/>
      <c r="AL71" s="488"/>
      <c r="AM71" s="488"/>
      <c r="AN71" s="488"/>
      <c r="AO71" s="488"/>
      <c r="AP71" s="488"/>
      <c r="AQ71" s="488"/>
      <c r="AR71" s="488"/>
      <c r="AS71" s="488"/>
      <c r="AT71" s="488"/>
      <c r="AU71" s="488"/>
      <c r="AV71" s="488"/>
      <c r="AW71" s="488"/>
      <c r="AX71" s="488"/>
      <c r="AY71" s="488"/>
      <c r="AZ71" s="488"/>
      <c r="BA71" s="488"/>
      <c r="BB71" s="488"/>
      <c r="BC71" s="488"/>
      <c r="BD71" s="488"/>
      <c r="BE71" s="488"/>
      <c r="BF71" s="488"/>
      <c r="BG71" s="488"/>
      <c r="BH71" s="488"/>
      <c r="BI71" s="488"/>
      <c r="BJ71" s="488"/>
      <c r="BK71" s="488"/>
      <c r="BL71" s="488"/>
      <c r="BM71" s="488"/>
      <c r="BN71" s="488"/>
      <c r="BO71" s="488"/>
      <c r="BP71" s="488"/>
      <c r="BQ71" s="488"/>
      <c r="BR71" s="488"/>
      <c r="BS71" s="488"/>
      <c r="BT71" s="488"/>
      <c r="BU71" s="488"/>
      <c r="BV71" s="488"/>
    </row>
    <row r="72" spans="1:74" s="469" customFormat="1" ht="18.75">
      <c r="A72" s="544" t="s">
        <v>184</v>
      </c>
      <c r="B72" s="537"/>
      <c r="C72" s="545"/>
      <c r="D72" s="539"/>
      <c r="E72" s="545"/>
      <c r="F72" s="546"/>
      <c r="G72" s="546"/>
      <c r="H72" s="1936"/>
      <c r="I72" s="1937"/>
      <c r="J72" s="1579"/>
      <c r="K72" s="1580"/>
      <c r="L72" s="531"/>
      <c r="M72" s="531"/>
      <c r="N72" s="482"/>
      <c r="O72" s="486"/>
      <c r="P72" s="534"/>
      <c r="Q72" s="542"/>
      <c r="R72" s="543"/>
      <c r="S72" s="519"/>
      <c r="U72" s="488"/>
      <c r="V72" s="488"/>
      <c r="W72" s="488"/>
      <c r="X72" s="488"/>
      <c r="Y72" s="488"/>
      <c r="Z72" s="488"/>
      <c r="AA72" s="488"/>
      <c r="AB72" s="488"/>
      <c r="AC72" s="488"/>
      <c r="AD72" s="488"/>
      <c r="AE72" s="488"/>
      <c r="AF72" s="488"/>
      <c r="AG72" s="488"/>
      <c r="AH72" s="488"/>
      <c r="AI72" s="488"/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88"/>
      <c r="AY72" s="488"/>
      <c r="AZ72" s="488"/>
      <c r="BA72" s="488"/>
      <c r="BB72" s="488"/>
      <c r="BC72" s="488"/>
      <c r="BD72" s="488"/>
      <c r="BE72" s="488"/>
      <c r="BF72" s="488"/>
      <c r="BG72" s="488"/>
      <c r="BH72" s="488"/>
      <c r="BI72" s="488"/>
      <c r="BJ72" s="488"/>
      <c r="BK72" s="488"/>
      <c r="BL72" s="488"/>
      <c r="BM72" s="488"/>
      <c r="BN72" s="488"/>
      <c r="BO72" s="488"/>
      <c r="BP72" s="488"/>
      <c r="BQ72" s="488"/>
      <c r="BR72" s="488"/>
      <c r="BS72" s="488"/>
      <c r="BT72" s="488"/>
      <c r="BU72" s="488"/>
      <c r="BV72" s="488"/>
    </row>
    <row r="73" spans="1:74" s="469" customFormat="1" ht="18.75">
      <c r="A73" s="547" t="s">
        <v>94</v>
      </c>
      <c r="B73" s="548"/>
      <c r="C73" s="549"/>
      <c r="D73" s="550"/>
      <c r="E73" s="549"/>
      <c r="F73" s="551"/>
      <c r="G73" s="549"/>
      <c r="H73" s="1938"/>
      <c r="I73" s="1939"/>
      <c r="J73" s="872"/>
      <c r="K73" s="872"/>
      <c r="L73" s="531"/>
      <c r="M73" s="531"/>
      <c r="N73" s="482"/>
      <c r="O73" s="486"/>
      <c r="P73" s="534"/>
      <c r="Q73" s="542"/>
      <c r="R73" s="543"/>
      <c r="S73" s="519"/>
      <c r="U73" s="488"/>
      <c r="V73" s="488"/>
      <c r="W73" s="488"/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488"/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88"/>
      <c r="AY73" s="488"/>
      <c r="AZ73" s="488"/>
      <c r="BA73" s="488"/>
      <c r="BB73" s="488"/>
      <c r="BC73" s="488"/>
      <c r="BD73" s="488"/>
      <c r="BE73" s="488"/>
      <c r="BF73" s="488"/>
      <c r="BG73" s="488"/>
      <c r="BH73" s="488"/>
      <c r="BI73" s="488"/>
      <c r="BJ73" s="488"/>
      <c r="BK73" s="488"/>
      <c r="BL73" s="488"/>
      <c r="BM73" s="488"/>
      <c r="BN73" s="488"/>
      <c r="BO73" s="488"/>
      <c r="BP73" s="488"/>
      <c r="BQ73" s="488"/>
      <c r="BR73" s="488"/>
      <c r="BS73" s="488"/>
      <c r="BT73" s="488"/>
      <c r="BU73" s="488"/>
      <c r="BV73" s="488"/>
    </row>
    <row r="74" spans="1:74" s="469" customFormat="1" ht="18.75">
      <c r="A74" s="552" t="s">
        <v>13</v>
      </c>
      <c r="B74" s="553"/>
      <c r="C74" s="554"/>
      <c r="D74" s="553"/>
      <c r="E74" s="554"/>
      <c r="F74" s="553"/>
      <c r="G74" s="554"/>
      <c r="H74" s="1940"/>
      <c r="I74" s="1941"/>
      <c r="J74" s="1581"/>
      <c r="K74" s="1582"/>
      <c r="L74" s="531"/>
      <c r="M74" s="531"/>
      <c r="N74" s="483"/>
      <c r="O74" s="483"/>
      <c r="P74" s="483"/>
      <c r="Q74" s="483"/>
      <c r="R74" s="483"/>
      <c r="S74" s="483"/>
      <c r="U74" s="488"/>
      <c r="V74" s="488"/>
      <c r="W74" s="488"/>
      <c r="X74" s="488"/>
      <c r="Y74" s="488"/>
      <c r="Z74" s="488"/>
      <c r="AA74" s="488"/>
      <c r="AB74" s="488"/>
      <c r="AC74" s="488"/>
      <c r="AD74" s="488"/>
      <c r="AE74" s="488"/>
      <c r="AF74" s="488"/>
      <c r="AG74" s="488"/>
      <c r="AH74" s="488"/>
      <c r="AI74" s="488"/>
      <c r="AJ74" s="488"/>
      <c r="AK74" s="488"/>
      <c r="AL74" s="488"/>
      <c r="AM74" s="488"/>
      <c r="AN74" s="488"/>
      <c r="AO74" s="488"/>
      <c r="AP74" s="488"/>
      <c r="AQ74" s="488"/>
      <c r="AR74" s="488"/>
      <c r="AS74" s="488"/>
      <c r="AT74" s="488"/>
      <c r="AU74" s="488"/>
      <c r="AV74" s="488"/>
      <c r="AW74" s="488"/>
      <c r="AX74" s="488"/>
      <c r="AY74" s="488"/>
      <c r="AZ74" s="488"/>
      <c r="BA74" s="488"/>
      <c r="BB74" s="488"/>
      <c r="BC74" s="488"/>
      <c r="BD74" s="488"/>
      <c r="BE74" s="488"/>
      <c r="BF74" s="488"/>
      <c r="BG74" s="488"/>
      <c r="BH74" s="488"/>
      <c r="BI74" s="488"/>
      <c r="BJ74" s="488"/>
      <c r="BK74" s="488"/>
      <c r="BL74" s="488"/>
      <c r="BM74" s="488"/>
      <c r="BN74" s="488"/>
      <c r="BO74" s="488"/>
      <c r="BP74" s="488"/>
      <c r="BQ74" s="488"/>
      <c r="BR74" s="488"/>
      <c r="BS74" s="488"/>
      <c r="BT74" s="488"/>
      <c r="BU74" s="488"/>
      <c r="BV74" s="488"/>
    </row>
    <row r="75" spans="1:74" s="469" customFormat="1" ht="18.75">
      <c r="A75" s="489"/>
      <c r="B75" s="1574"/>
      <c r="C75" s="1575"/>
      <c r="D75" s="1574"/>
      <c r="E75" s="1575"/>
      <c r="F75" s="1574"/>
      <c r="G75" s="1575"/>
      <c r="H75" s="1576"/>
      <c r="I75" s="1576"/>
      <c r="J75" s="874"/>
      <c r="K75" s="874"/>
      <c r="L75" s="531"/>
      <c r="M75" s="531"/>
      <c r="N75" s="483"/>
      <c r="O75" s="483"/>
      <c r="P75" s="483"/>
      <c r="Q75" s="483"/>
      <c r="R75" s="483"/>
      <c r="S75" s="483"/>
      <c r="U75" s="488"/>
      <c r="V75" s="488"/>
      <c r="W75" s="488"/>
      <c r="X75" s="488"/>
      <c r="Y75" s="488"/>
      <c r="Z75" s="488"/>
      <c r="AA75" s="488"/>
      <c r="AB75" s="488"/>
      <c r="AC75" s="488"/>
      <c r="AD75" s="488"/>
      <c r="AE75" s="488"/>
      <c r="AF75" s="488"/>
      <c r="AG75" s="488"/>
      <c r="AH75" s="488"/>
      <c r="AI75" s="488"/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88"/>
      <c r="AY75" s="488"/>
      <c r="AZ75" s="488"/>
      <c r="BA75" s="488"/>
      <c r="BB75" s="488"/>
      <c r="BC75" s="488"/>
      <c r="BD75" s="488"/>
      <c r="BE75" s="488"/>
      <c r="BF75" s="488"/>
      <c r="BG75" s="488"/>
      <c r="BH75" s="488"/>
      <c r="BI75" s="488"/>
      <c r="BJ75" s="488"/>
      <c r="BK75" s="488"/>
      <c r="BL75" s="488"/>
      <c r="BM75" s="488"/>
      <c r="BN75" s="488"/>
      <c r="BO75" s="488"/>
      <c r="BP75" s="488"/>
      <c r="BQ75" s="488"/>
      <c r="BR75" s="488"/>
      <c r="BS75" s="488"/>
      <c r="BT75" s="488"/>
      <c r="BU75" s="488"/>
      <c r="BV75" s="488"/>
    </row>
    <row r="76" spans="1:74" s="469" customFormat="1" ht="18.75">
      <c r="A76" s="587" t="s">
        <v>268</v>
      </c>
      <c r="B76" s="1574"/>
      <c r="C76" s="1575"/>
      <c r="D76" s="1574"/>
      <c r="E76" s="1575"/>
      <c r="F76" s="1574"/>
      <c r="G76" s="1575"/>
      <c r="H76" s="1576"/>
      <c r="I76" s="1576"/>
      <c r="J76" s="874"/>
      <c r="K76" s="874"/>
      <c r="L76" s="531"/>
      <c r="M76" s="531"/>
      <c r="N76" s="483"/>
      <c r="O76" s="483"/>
      <c r="P76" s="483"/>
      <c r="Q76" s="483"/>
      <c r="R76" s="483"/>
      <c r="S76" s="483"/>
      <c r="U76" s="488"/>
      <c r="V76" s="488"/>
      <c r="W76" s="488"/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488"/>
      <c r="AI76" s="488"/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88"/>
      <c r="AY76" s="488"/>
      <c r="AZ76" s="488"/>
      <c r="BA76" s="488"/>
      <c r="BB76" s="488"/>
      <c r="BC76" s="488"/>
      <c r="BD76" s="488"/>
      <c r="BE76" s="488"/>
      <c r="BF76" s="488"/>
      <c r="BG76" s="488"/>
      <c r="BH76" s="488"/>
      <c r="BI76" s="488"/>
      <c r="BJ76" s="488"/>
      <c r="BK76" s="488"/>
      <c r="BL76" s="488"/>
      <c r="BM76" s="488"/>
      <c r="BN76" s="488"/>
      <c r="BO76" s="488"/>
      <c r="BP76" s="488"/>
      <c r="BQ76" s="488"/>
      <c r="BR76" s="488"/>
      <c r="BS76" s="488"/>
      <c r="BT76" s="488"/>
      <c r="BU76" s="488"/>
      <c r="BV76" s="488"/>
    </row>
    <row r="77" spans="1:74" s="469" customFormat="1" ht="18.75">
      <c r="A77" s="605" t="s">
        <v>313</v>
      </c>
      <c r="B77" s="1574"/>
      <c r="C77" s="1575"/>
      <c r="D77" s="1574"/>
      <c r="E77" s="1575"/>
      <c r="F77" s="1574"/>
      <c r="G77" s="1575"/>
      <c r="H77" s="1576"/>
      <c r="I77" s="1576"/>
      <c r="J77" s="874"/>
      <c r="K77" s="874"/>
      <c r="L77" s="531"/>
      <c r="M77" s="531"/>
      <c r="N77" s="483"/>
      <c r="O77" s="483"/>
      <c r="P77" s="483"/>
      <c r="Q77" s="483"/>
      <c r="R77" s="483"/>
      <c r="S77" s="483"/>
      <c r="U77" s="488"/>
      <c r="V77" s="488"/>
      <c r="W77" s="488"/>
      <c r="X77" s="488"/>
      <c r="Y77" s="488"/>
      <c r="Z77" s="488"/>
      <c r="AA77" s="488"/>
      <c r="AB77" s="488"/>
      <c r="AC77" s="488"/>
      <c r="AD77" s="488"/>
      <c r="AE77" s="488"/>
      <c r="AF77" s="488"/>
      <c r="AG77" s="488"/>
      <c r="AH77" s="488"/>
      <c r="AI77" s="488"/>
      <c r="AJ77" s="488"/>
      <c r="AK77" s="488"/>
      <c r="AL77" s="488"/>
      <c r="AM77" s="488"/>
      <c r="AN77" s="488"/>
      <c r="AO77" s="488"/>
      <c r="AP77" s="488"/>
      <c r="AQ77" s="488"/>
      <c r="AR77" s="488"/>
      <c r="AS77" s="488"/>
      <c r="AT77" s="488"/>
      <c r="AU77" s="488"/>
      <c r="AV77" s="488"/>
      <c r="AW77" s="488"/>
      <c r="AX77" s="488"/>
      <c r="AY77" s="488"/>
      <c r="AZ77" s="488"/>
      <c r="BA77" s="488"/>
      <c r="BB77" s="488"/>
      <c r="BC77" s="488"/>
      <c r="BD77" s="488"/>
      <c r="BE77" s="488"/>
      <c r="BF77" s="488"/>
      <c r="BG77" s="488"/>
      <c r="BH77" s="488"/>
      <c r="BI77" s="488"/>
      <c r="BJ77" s="488"/>
      <c r="BK77" s="488"/>
      <c r="BL77" s="488"/>
      <c r="BM77" s="488"/>
      <c r="BN77" s="488"/>
      <c r="BO77" s="488"/>
      <c r="BP77" s="488"/>
      <c r="BQ77" s="488"/>
      <c r="BR77" s="488"/>
      <c r="BS77" s="488"/>
      <c r="BT77" s="488"/>
      <c r="BU77" s="488"/>
      <c r="BV77" s="488"/>
    </row>
    <row r="78" spans="1:74">
      <c r="A78" s="1896" t="s">
        <v>314</v>
      </c>
      <c r="B78" s="1896"/>
      <c r="C78" s="1896"/>
      <c r="D78" s="1896"/>
      <c r="E78" s="1896"/>
      <c r="F78" s="605"/>
      <c r="G78" s="605"/>
      <c r="H78" s="605"/>
      <c r="I78" s="605"/>
      <c r="J78" s="605"/>
      <c r="K78" s="1446"/>
      <c r="L78" s="1446"/>
      <c r="M78" s="1446"/>
      <c r="N78" s="1446"/>
      <c r="O78" s="1446"/>
      <c r="P78" s="1446"/>
      <c r="Q78" s="1446"/>
      <c r="R78" s="1446"/>
      <c r="S78" s="1446"/>
    </row>
    <row r="79" spans="1:74">
      <c r="A79" s="578" t="s">
        <v>315</v>
      </c>
      <c r="B79" s="576"/>
      <c r="C79" s="577"/>
      <c r="D79" s="577"/>
      <c r="E79" s="577"/>
      <c r="F79" s="576"/>
      <c r="G79" s="576"/>
      <c r="H79" s="576"/>
      <c r="I79" s="576"/>
      <c r="J79" s="576"/>
      <c r="K79" s="1446"/>
      <c r="L79" s="1446"/>
      <c r="M79" s="1446"/>
      <c r="N79" s="1446"/>
      <c r="O79" s="1446"/>
      <c r="P79" s="1446"/>
      <c r="Q79" s="1446"/>
      <c r="R79" s="1446"/>
      <c r="S79" s="1446"/>
    </row>
    <row r="80" spans="1:74" ht="17.25" customHeight="1">
      <c r="A80" s="1511"/>
      <c r="B80" s="1356"/>
      <c r="C80" s="577"/>
      <c r="D80" s="577"/>
      <c r="E80" s="577"/>
      <c r="F80" s="576"/>
      <c r="G80" s="576"/>
      <c r="H80" s="576"/>
      <c r="I80" s="576"/>
      <c r="J80" s="576"/>
      <c r="K80" s="1446"/>
      <c r="L80" s="1446"/>
      <c r="M80" s="1446"/>
      <c r="N80" s="1446"/>
      <c r="O80" s="1446"/>
      <c r="P80" s="1446"/>
      <c r="Q80" s="1446"/>
      <c r="R80" s="1446"/>
      <c r="S80" s="1446"/>
    </row>
    <row r="81" spans="1:213">
      <c r="A81" s="1445" t="s">
        <v>362</v>
      </c>
      <c r="B81" s="1445"/>
      <c r="C81" s="1512"/>
      <c r="D81" s="1512"/>
      <c r="E81" s="1512"/>
      <c r="F81" s="1512"/>
      <c r="G81" s="1512"/>
      <c r="H81" s="1512"/>
      <c r="I81" s="1512"/>
      <c r="J81" s="1512"/>
      <c r="K81" s="1512"/>
      <c r="L81" s="1512"/>
      <c r="M81" s="1512"/>
      <c r="N81" s="1512"/>
      <c r="O81" s="1512"/>
      <c r="P81" s="1512"/>
      <c r="Q81" s="1512"/>
      <c r="R81" s="1512"/>
      <c r="S81" s="1512"/>
    </row>
    <row r="82" spans="1:213" s="1417" customFormat="1" ht="31.5">
      <c r="A82" s="1513" t="s">
        <v>9</v>
      </c>
      <c r="B82" s="1374" t="s">
        <v>20</v>
      </c>
      <c r="C82" s="1374" t="s">
        <v>42</v>
      </c>
      <c r="D82" s="1374" t="s">
        <v>43</v>
      </c>
      <c r="E82" s="1513" t="s">
        <v>8</v>
      </c>
      <c r="G82" s="1514"/>
      <c r="H82" s="1514"/>
      <c r="I82" s="1514"/>
      <c r="J82" s="1514"/>
      <c r="K82" s="1514"/>
      <c r="L82" s="1515"/>
      <c r="M82" s="1516"/>
      <c r="N82" s="1516"/>
      <c r="O82" s="1517"/>
      <c r="P82" s="1517"/>
      <c r="Q82" s="1517"/>
      <c r="R82" s="1517"/>
      <c r="T82" s="1518"/>
      <c r="U82" s="1519"/>
      <c r="V82" s="1519"/>
      <c r="W82" s="1519"/>
      <c r="X82" s="1519"/>
      <c r="Y82" s="1519"/>
      <c r="Z82" s="1519"/>
      <c r="AA82" s="1519"/>
      <c r="AB82" s="1519"/>
      <c r="AC82" s="1519"/>
      <c r="AD82" s="1519"/>
      <c r="AE82" s="1519"/>
      <c r="AF82" s="1519"/>
      <c r="AG82" s="1519"/>
      <c r="AH82" s="1519"/>
      <c r="AI82" s="1519"/>
      <c r="AJ82" s="1519"/>
      <c r="AK82" s="1519"/>
      <c r="AL82" s="1519"/>
      <c r="AM82" s="1519"/>
      <c r="AN82" s="1519"/>
      <c r="AO82" s="1519"/>
      <c r="AP82" s="1519"/>
      <c r="AQ82" s="1519"/>
      <c r="AR82" s="1519"/>
      <c r="AS82" s="1519"/>
      <c r="AT82" s="1519"/>
      <c r="AU82" s="1519"/>
      <c r="AV82" s="1519"/>
      <c r="AW82" s="1519"/>
      <c r="AX82" s="1519"/>
      <c r="AY82" s="1519"/>
      <c r="AZ82" s="1519"/>
      <c r="BA82" s="1519"/>
      <c r="BB82" s="1519"/>
      <c r="BC82" s="1519"/>
      <c r="BD82" s="1519"/>
      <c r="BE82" s="1519"/>
      <c r="BF82" s="1519"/>
      <c r="BG82" s="1519"/>
      <c r="BH82" s="1519"/>
      <c r="BI82" s="1519"/>
      <c r="BJ82" s="1519"/>
      <c r="BK82" s="1519"/>
      <c r="BL82" s="1519"/>
      <c r="BM82" s="1519"/>
      <c r="BN82" s="1519"/>
      <c r="BO82" s="1519"/>
      <c r="BP82" s="1519"/>
      <c r="BQ82" s="1519"/>
      <c r="BR82" s="1519"/>
      <c r="BS82" s="1519"/>
      <c r="BT82" s="1519"/>
      <c r="BU82" s="1519"/>
      <c r="BV82" s="1519"/>
      <c r="BW82" s="1519"/>
      <c r="BX82" s="1519"/>
      <c r="BY82" s="1519"/>
      <c r="BZ82" s="1519"/>
      <c r="CA82" s="1519"/>
      <c r="CB82" s="1519"/>
      <c r="CC82" s="1519"/>
      <c r="CD82" s="1519"/>
      <c r="CE82" s="1519"/>
      <c r="CF82" s="1519"/>
      <c r="CG82" s="1519"/>
      <c r="CH82" s="1519"/>
      <c r="CI82" s="1519"/>
      <c r="CJ82" s="1519"/>
      <c r="CK82" s="1519"/>
      <c r="CL82" s="1519"/>
      <c r="CM82" s="1519"/>
      <c r="CN82" s="1519"/>
      <c r="CO82" s="1519"/>
      <c r="CP82" s="1519"/>
      <c r="CQ82" s="1519"/>
      <c r="CR82" s="1519"/>
      <c r="CS82" s="1519"/>
      <c r="CT82" s="1519"/>
      <c r="CU82" s="1519"/>
      <c r="CV82" s="1519"/>
      <c r="CW82" s="1519"/>
      <c r="CX82" s="1519"/>
      <c r="CY82" s="1519"/>
      <c r="CZ82" s="1519"/>
      <c r="DA82" s="1519"/>
      <c r="DB82" s="1519"/>
      <c r="DC82" s="1519"/>
      <c r="DD82" s="1519"/>
      <c r="DE82" s="1519"/>
      <c r="DF82" s="1519"/>
      <c r="DG82" s="1519"/>
      <c r="DH82" s="1519"/>
      <c r="DI82" s="1519"/>
      <c r="DJ82" s="1519"/>
      <c r="DK82" s="1519"/>
      <c r="DL82" s="1519"/>
      <c r="DM82" s="1519"/>
      <c r="DN82" s="1519"/>
      <c r="DO82" s="1519"/>
      <c r="DP82" s="1519"/>
      <c r="DQ82" s="1519"/>
      <c r="DR82" s="1519"/>
      <c r="DS82" s="1519"/>
      <c r="DT82" s="1519"/>
      <c r="DU82" s="1519"/>
      <c r="DV82" s="1519"/>
      <c r="DW82" s="1519"/>
      <c r="DX82" s="1519"/>
      <c r="DY82" s="1519"/>
      <c r="DZ82" s="1519"/>
      <c r="EA82" s="1519"/>
      <c r="EB82" s="1519"/>
      <c r="EC82" s="1519"/>
      <c r="ED82" s="1519"/>
      <c r="EE82" s="1519"/>
      <c r="EF82" s="1519"/>
      <c r="EG82" s="1519"/>
      <c r="EH82" s="1519"/>
      <c r="EI82" s="1519"/>
      <c r="EJ82" s="1519"/>
      <c r="EK82" s="1519"/>
      <c r="EL82" s="1519"/>
      <c r="EM82" s="1519"/>
      <c r="EN82" s="1519"/>
      <c r="EO82" s="1519"/>
      <c r="EP82" s="1519"/>
      <c r="EQ82" s="1519"/>
      <c r="ER82" s="1519"/>
      <c r="ES82" s="1519"/>
      <c r="ET82" s="1519"/>
      <c r="EU82" s="1519"/>
      <c r="EV82" s="1519"/>
      <c r="EW82" s="1519"/>
      <c r="EX82" s="1519"/>
      <c r="EY82" s="1519"/>
      <c r="EZ82" s="1519"/>
      <c r="FA82" s="1519"/>
      <c r="FB82" s="1519"/>
      <c r="FC82" s="1519"/>
      <c r="FD82" s="1519"/>
      <c r="FE82" s="1519"/>
      <c r="FF82" s="1519"/>
      <c r="FG82" s="1519"/>
      <c r="FH82" s="1519"/>
      <c r="FI82" s="1519"/>
      <c r="FJ82" s="1519"/>
      <c r="FK82" s="1519"/>
      <c r="FL82" s="1519"/>
      <c r="FM82" s="1519"/>
      <c r="FN82" s="1519"/>
      <c r="FO82" s="1519"/>
      <c r="FP82" s="1519"/>
      <c r="FQ82" s="1519"/>
      <c r="FR82" s="1519"/>
      <c r="FS82" s="1519"/>
      <c r="FT82" s="1519"/>
      <c r="FU82" s="1519"/>
      <c r="FV82" s="1519"/>
      <c r="FW82" s="1519"/>
      <c r="FX82" s="1519"/>
      <c r="FY82" s="1519"/>
      <c r="FZ82" s="1519"/>
      <c r="GA82" s="1519"/>
      <c r="GB82" s="1519"/>
      <c r="GC82" s="1519"/>
      <c r="GD82" s="1519"/>
      <c r="GE82" s="1519"/>
      <c r="GF82" s="1519"/>
      <c r="GG82" s="1519"/>
      <c r="GH82" s="1519"/>
      <c r="GI82" s="1519"/>
      <c r="GJ82" s="1519"/>
      <c r="GK82" s="1519"/>
      <c r="GL82" s="1519"/>
      <c r="GM82" s="1519"/>
      <c r="GN82" s="1519"/>
      <c r="GO82" s="1519"/>
      <c r="GP82" s="1519"/>
      <c r="GQ82" s="1519"/>
      <c r="GR82" s="1519"/>
      <c r="GS82" s="1519"/>
      <c r="GT82" s="1519"/>
      <c r="GU82" s="1519"/>
      <c r="GV82" s="1519"/>
      <c r="GW82" s="1519"/>
      <c r="GX82" s="1519"/>
      <c r="GY82" s="1519"/>
      <c r="GZ82" s="1519"/>
      <c r="HA82" s="1519"/>
      <c r="HB82" s="1519"/>
      <c r="HC82" s="1519"/>
      <c r="HD82" s="1519"/>
      <c r="HE82" s="1519"/>
    </row>
    <row r="83" spans="1:213" s="1417" customFormat="1">
      <c r="A83" s="1412" t="s">
        <v>81</v>
      </c>
      <c r="B83" s="1526"/>
      <c r="C83" s="1408"/>
      <c r="D83" s="1525"/>
      <c r="E83" s="1408"/>
      <c r="F83" s="1533"/>
      <c r="G83" s="1534"/>
      <c r="H83" s="1393"/>
      <c r="I83" s="1527"/>
      <c r="J83" s="1528"/>
      <c r="K83" s="1393"/>
      <c r="L83" s="1393"/>
      <c r="M83" s="1391"/>
      <c r="N83" s="1391"/>
      <c r="O83" s="1529"/>
      <c r="P83" s="1529"/>
      <c r="Q83" s="1529"/>
      <c r="R83" s="1529"/>
    </row>
    <row r="84" spans="1:213" s="1417" customFormat="1">
      <c r="A84" s="1535" t="s">
        <v>180</v>
      </c>
      <c r="B84" s="1526"/>
      <c r="C84" s="1408"/>
      <c r="D84" s="1393"/>
      <c r="E84" s="1408"/>
      <c r="F84" s="1533"/>
      <c r="G84" s="1393"/>
      <c r="H84" s="1393"/>
      <c r="I84" s="1534"/>
      <c r="J84" s="1528"/>
      <c r="K84" s="1393"/>
      <c r="L84" s="1393"/>
      <c r="M84" s="1391"/>
      <c r="N84" s="1391"/>
      <c r="O84" s="1529"/>
      <c r="P84" s="1529"/>
      <c r="Q84" s="1529"/>
      <c r="R84" s="1529"/>
    </row>
    <row r="85" spans="1:213" s="1417" customFormat="1">
      <c r="A85" s="1434" t="s">
        <v>17</v>
      </c>
      <c r="B85" s="1536"/>
      <c r="C85" s="1435"/>
      <c r="D85" s="1536"/>
      <c r="E85" s="1435"/>
      <c r="G85" s="1382"/>
      <c r="H85" s="1382"/>
      <c r="I85" s="1537"/>
      <c r="J85" s="1382"/>
      <c r="K85" s="1382"/>
      <c r="L85" s="1382"/>
      <c r="M85" s="1380"/>
      <c r="N85" s="1380"/>
      <c r="O85" s="1443"/>
      <c r="P85" s="1443"/>
      <c r="Q85" s="1443"/>
      <c r="R85" s="1443"/>
      <c r="T85" s="1370"/>
    </row>
    <row r="86" spans="1:213" s="1417" customFormat="1">
      <c r="A86" s="1538"/>
      <c r="B86" s="1538"/>
      <c r="C86" s="1539"/>
      <c r="D86" s="1539"/>
      <c r="E86" s="1539"/>
      <c r="F86" s="1539"/>
      <c r="G86" s="1539"/>
      <c r="H86" s="1539"/>
      <c r="I86" s="1539"/>
      <c r="J86" s="1539"/>
      <c r="K86" s="1539"/>
      <c r="L86" s="1539"/>
      <c r="M86" s="1539"/>
      <c r="N86" s="1539"/>
      <c r="O86" s="1539"/>
      <c r="P86" s="1539"/>
      <c r="Q86" s="1539"/>
      <c r="R86" s="1540"/>
      <c r="S86" s="1540"/>
      <c r="T86" s="1370"/>
    </row>
    <row r="87" spans="1:213" s="569" customFormat="1">
      <c r="A87" s="1541"/>
      <c r="B87" s="1542"/>
      <c r="C87" s="571"/>
      <c r="D87" s="1543"/>
      <c r="E87" s="1544"/>
      <c r="F87" s="1544"/>
      <c r="G87" s="620"/>
      <c r="H87" s="1545"/>
      <c r="I87" s="1546"/>
      <c r="J87" s="1546"/>
      <c r="K87" s="1546"/>
      <c r="L87" s="1546"/>
      <c r="M87" s="571"/>
      <c r="N87" s="589"/>
      <c r="O87" s="589"/>
      <c r="P87" s="589"/>
      <c r="Q87" s="589"/>
      <c r="R87" s="589"/>
      <c r="S87" s="589"/>
      <c r="T87" s="1547"/>
      <c r="U87" s="1548" t="e">
        <f ca="1">IF(INDIRECT($V$10&amp;"!"&amp;"A"&amp;ROW(),1)=T87,"ok",INDIRECT($V$10&amp;"!"&amp;"A"&amp;ROW(),1))</f>
        <v>#REF!</v>
      </c>
      <c r="V87" s="1549"/>
      <c r="W87" s="1549"/>
      <c r="X87" s="1549"/>
      <c r="Y87" s="1550"/>
      <c r="Z87" s="1550"/>
      <c r="AA87" s="1550"/>
      <c r="AB87" s="1550"/>
    </row>
    <row r="88" spans="1:213" s="569" customFormat="1">
      <c r="A88" s="1876" t="s">
        <v>53</v>
      </c>
      <c r="B88" s="1876"/>
      <c r="C88" s="1876"/>
      <c r="D88" s="1876"/>
      <c r="E88" s="1876"/>
      <c r="F88" s="1876"/>
      <c r="G88" s="1557"/>
      <c r="H88" s="1557"/>
      <c r="I88" s="1557"/>
      <c r="J88" s="1557"/>
      <c r="K88" s="1557"/>
      <c r="L88" s="1557"/>
      <c r="M88" s="1557"/>
      <c r="N88" s="1557"/>
      <c r="O88" s="1557"/>
      <c r="P88" s="1557"/>
      <c r="Q88" s="1557"/>
      <c r="R88" s="1509"/>
      <c r="S88" s="1509"/>
      <c r="T88" s="576"/>
      <c r="U88" s="1548" t="e">
        <f ca="1">IF(INDIRECT($V$10&amp;"!"&amp;"A"&amp;ROW(),1)=T88,"ok",INDIRECT($V$10&amp;"!"&amp;"A"&amp;ROW(),1))</f>
        <v>#REF!</v>
      </c>
      <c r="V88" s="1549"/>
      <c r="W88" s="1549"/>
      <c r="X88" s="1549"/>
    </row>
    <row r="89" spans="1:213" s="563" customFormat="1" ht="39.75" customHeight="1">
      <c r="A89" s="1919" t="s">
        <v>26</v>
      </c>
      <c r="B89" s="1920"/>
      <c r="C89" s="1558" t="s">
        <v>27</v>
      </c>
      <c r="D89" s="1559" t="s">
        <v>39</v>
      </c>
      <c r="E89" s="1919" t="s">
        <v>32</v>
      </c>
      <c r="F89" s="1920"/>
      <c r="G89" s="1919" t="s">
        <v>28</v>
      </c>
      <c r="H89" s="1920"/>
      <c r="I89" s="1919" t="s">
        <v>30</v>
      </c>
      <c r="J89" s="1920"/>
      <c r="K89" s="1560"/>
      <c r="L89" s="1895"/>
      <c r="M89" s="1895"/>
      <c r="N89" s="1560"/>
      <c r="O89" s="1560"/>
      <c r="P89" s="1447"/>
      <c r="Q89" s="1447"/>
      <c r="R89" s="1447"/>
      <c r="S89" s="1447"/>
    </row>
    <row r="90" spans="1:213" s="569" customFormat="1" ht="24.75" customHeight="1">
      <c r="A90" s="1913"/>
      <c r="B90" s="1914"/>
      <c r="C90" s="876"/>
      <c r="D90" s="565"/>
      <c r="E90" s="1915"/>
      <c r="F90" s="1916"/>
      <c r="G90" s="1942"/>
      <c r="H90" s="1943"/>
      <c r="I90" s="1942"/>
      <c r="J90" s="1943"/>
      <c r="K90" s="1447"/>
      <c r="L90" s="567"/>
      <c r="M90" s="567"/>
      <c r="N90" s="1447"/>
      <c r="O90" s="1447"/>
      <c r="P90" s="1447"/>
      <c r="Q90" s="1447"/>
      <c r="R90" s="1447"/>
      <c r="S90" s="1447"/>
    </row>
    <row r="91" spans="1:213" s="569" customFormat="1">
      <c r="A91" s="1561"/>
      <c r="B91" s="1561"/>
      <c r="C91" s="1562"/>
      <c r="D91" s="1562"/>
      <c r="E91" s="1563"/>
      <c r="F91" s="1563"/>
      <c r="G91" s="1564"/>
      <c r="H91" s="1564"/>
      <c r="I91" s="1564"/>
      <c r="J91" s="1564"/>
      <c r="K91" s="1562"/>
      <c r="L91" s="1564"/>
      <c r="M91" s="1564"/>
      <c r="N91" s="1562"/>
      <c r="O91" s="1562"/>
      <c r="P91" s="1447"/>
      <c r="Q91" s="1447"/>
      <c r="R91" s="1447"/>
      <c r="S91" s="1447"/>
    </row>
    <row r="92" spans="1:213">
      <c r="A92" s="1565"/>
      <c r="B92" s="1566"/>
      <c r="C92" s="1565"/>
      <c r="D92" s="1565"/>
      <c r="E92" s="1565"/>
      <c r="F92" s="1565"/>
      <c r="G92" s="1565"/>
      <c r="H92" s="1565"/>
      <c r="I92" s="1565"/>
      <c r="J92" s="1565"/>
      <c r="K92" s="1565"/>
      <c r="L92" s="1565"/>
      <c r="M92" s="1565"/>
      <c r="N92" s="1565"/>
      <c r="O92" s="1565"/>
      <c r="P92" s="1565"/>
      <c r="Q92" s="1565"/>
      <c r="R92" s="1565"/>
      <c r="S92" s="1565"/>
    </row>
    <row r="93" spans="1:213" ht="16.5">
      <c r="A93" s="1507"/>
      <c r="B93" s="1507"/>
      <c r="C93" s="1507"/>
      <c r="D93" s="1507"/>
      <c r="E93" s="1507"/>
      <c r="F93" s="1917" t="s">
        <v>348</v>
      </c>
      <c r="G93" s="1917"/>
      <c r="H93" s="1917"/>
      <c r="I93" s="1917"/>
      <c r="J93" s="1508"/>
      <c r="K93" s="1508"/>
      <c r="L93" s="1508"/>
      <c r="M93" s="1508"/>
      <c r="N93" s="1508"/>
      <c r="O93" s="1508"/>
      <c r="P93" s="1508"/>
      <c r="Q93" s="1508"/>
      <c r="R93" s="1508"/>
      <c r="S93" s="1565"/>
    </row>
    <row r="94" spans="1:213">
      <c r="A94" s="1567" t="s">
        <v>54</v>
      </c>
      <c r="B94" s="1566"/>
      <c r="C94" s="1357"/>
      <c r="E94" s="1568"/>
      <c r="F94" s="1918" t="s">
        <v>33</v>
      </c>
      <c r="G94" s="1918"/>
      <c r="H94" s="1918"/>
      <c r="I94" s="1918"/>
      <c r="J94" s="1446"/>
      <c r="K94" s="1446"/>
      <c r="L94" s="1446"/>
      <c r="M94" s="1446"/>
      <c r="N94" s="1446"/>
      <c r="O94" s="1446"/>
      <c r="P94" s="1446"/>
      <c r="Q94" s="1446"/>
      <c r="R94" s="1565"/>
      <c r="S94" s="1565"/>
    </row>
    <row r="95" spans="1:213">
      <c r="A95" s="1565"/>
      <c r="B95" s="1566"/>
      <c r="C95" s="1569"/>
      <c r="D95" s="1569"/>
      <c r="E95" s="1568"/>
      <c r="F95" s="1918" t="s">
        <v>25</v>
      </c>
      <c r="G95" s="1918"/>
      <c r="H95" s="1918"/>
      <c r="I95" s="1918"/>
      <c r="J95" s="1446"/>
      <c r="K95" s="1446"/>
      <c r="L95" s="1446"/>
      <c r="M95" s="1446"/>
      <c r="N95" s="1446"/>
      <c r="O95" s="1446"/>
      <c r="P95" s="1446"/>
      <c r="Q95" s="1446"/>
      <c r="R95" s="1565"/>
      <c r="S95" s="1565"/>
    </row>
    <row r="96" spans="1:213">
      <c r="A96" s="1911"/>
      <c r="B96" s="1911"/>
      <c r="C96" s="1911"/>
      <c r="D96" s="1911"/>
      <c r="E96" s="1570"/>
      <c r="F96" s="1571"/>
      <c r="G96" s="1911"/>
      <c r="H96" s="1911"/>
      <c r="I96" s="1911"/>
      <c r="J96" s="1911"/>
      <c r="K96" s="1565"/>
      <c r="L96" s="1565"/>
      <c r="M96" s="1565"/>
      <c r="N96" s="1565"/>
      <c r="O96" s="1565"/>
      <c r="P96" s="1565"/>
      <c r="Q96" s="1565"/>
      <c r="R96" s="1565"/>
      <c r="S96" s="1565"/>
    </row>
    <row r="97" spans="1:19">
      <c r="A97" s="1910"/>
      <c r="B97" s="1910"/>
      <c r="C97" s="1910"/>
      <c r="D97" s="1910"/>
      <c r="E97" s="1570"/>
      <c r="F97" s="1571"/>
      <c r="G97" s="1911"/>
      <c r="H97" s="1911"/>
      <c r="I97" s="1911"/>
      <c r="J97" s="1911"/>
      <c r="K97" s="1565"/>
      <c r="L97" s="1565"/>
      <c r="M97" s="1565"/>
      <c r="N97" s="1565"/>
      <c r="O97" s="1565"/>
      <c r="P97" s="1565"/>
      <c r="Q97" s="1565"/>
      <c r="R97" s="1565"/>
      <c r="S97" s="1565"/>
    </row>
    <row r="98" spans="1:19">
      <c r="A98" s="1565"/>
      <c r="B98" s="1566"/>
      <c r="C98" s="1569"/>
      <c r="D98" s="1569"/>
      <c r="E98" s="1568"/>
      <c r="F98" s="1568"/>
      <c r="G98" s="1569"/>
      <c r="H98" s="1569"/>
      <c r="I98" s="1569"/>
      <c r="J98" s="1565"/>
      <c r="K98" s="1565"/>
      <c r="L98" s="1565"/>
      <c r="M98" s="1565"/>
      <c r="N98" s="1565"/>
      <c r="O98" s="1565"/>
      <c r="P98" s="1565"/>
      <c r="Q98" s="1565"/>
      <c r="R98" s="1565"/>
      <c r="S98" s="1565"/>
    </row>
    <row r="99" spans="1:19" ht="16.5">
      <c r="A99" s="1565"/>
      <c r="B99" s="1566"/>
      <c r="C99" s="1565"/>
      <c r="D99" s="1357"/>
      <c r="E99" s="1357"/>
      <c r="F99" s="1357"/>
      <c r="G99" s="1357"/>
      <c r="H99" s="1357"/>
      <c r="I99" s="1357"/>
      <c r="J99" s="1357"/>
      <c r="K99" s="1358"/>
      <c r="L99" s="1358"/>
      <c r="M99" s="1565"/>
      <c r="N99" s="1565"/>
      <c r="O99" s="1508"/>
      <c r="P99" s="1508"/>
      <c r="Q99" s="1508"/>
      <c r="R99" s="1508"/>
      <c r="S99" s="1565"/>
    </row>
    <row r="100" spans="1:19">
      <c r="A100" s="1565"/>
      <c r="B100" s="1566"/>
      <c r="C100" s="1565"/>
      <c r="D100" s="1357"/>
      <c r="E100" s="1357"/>
      <c r="F100" s="1357"/>
      <c r="G100" s="1357"/>
      <c r="H100" s="1357"/>
      <c r="I100" s="1357"/>
      <c r="J100" s="1357"/>
      <c r="K100" s="1358"/>
      <c r="L100" s="1358"/>
      <c r="M100" s="1565"/>
      <c r="N100" s="1565"/>
      <c r="O100" s="1565"/>
      <c r="P100" s="1565"/>
      <c r="Q100" s="1565"/>
      <c r="R100" s="1565"/>
      <c r="S100" s="1565"/>
    </row>
    <row r="101" spans="1:19">
      <c r="A101" s="1565"/>
      <c r="B101" s="1566"/>
      <c r="C101" s="1565"/>
      <c r="D101" s="1357"/>
      <c r="E101" s="1357"/>
      <c r="F101" s="1357"/>
      <c r="G101" s="1357"/>
      <c r="H101" s="1357"/>
      <c r="I101" s="1357"/>
      <c r="J101" s="1357"/>
      <c r="K101" s="1358"/>
      <c r="L101" s="1358"/>
      <c r="M101" s="1565"/>
      <c r="N101" s="1565"/>
      <c r="O101" s="1565"/>
      <c r="P101" s="1565"/>
      <c r="Q101" s="1565"/>
      <c r="R101" s="1565"/>
      <c r="S101" s="1565"/>
    </row>
    <row r="102" spans="1:19">
      <c r="I102" s="1356"/>
      <c r="K102" s="1358"/>
      <c r="L102" s="1358"/>
    </row>
    <row r="64809" spans="9:19">
      <c r="I64809" s="1356"/>
      <c r="N64809" s="1356"/>
      <c r="P64809" s="1912"/>
      <c r="Q64809" s="1912"/>
      <c r="R64809" s="1912"/>
      <c r="S64809" s="1912"/>
    </row>
  </sheetData>
  <mergeCells count="58">
    <mergeCell ref="G1:I1"/>
    <mergeCell ref="H72:I72"/>
    <mergeCell ref="H73:I73"/>
    <mergeCell ref="H74:I74"/>
    <mergeCell ref="G90:H90"/>
    <mergeCell ref="I90:J90"/>
    <mergeCell ref="I89:J89"/>
    <mergeCell ref="A59:C59"/>
    <mergeCell ref="D59:F59"/>
    <mergeCell ref="A66:A68"/>
    <mergeCell ref="B66:G66"/>
    <mergeCell ref="H66:I68"/>
    <mergeCell ref="B67:C67"/>
    <mergeCell ref="D67:E67"/>
    <mergeCell ref="F67:G67"/>
    <mergeCell ref="B40:D40"/>
    <mergeCell ref="E40:G40"/>
    <mergeCell ref="H40:H41"/>
    <mergeCell ref="A48:F48"/>
    <mergeCell ref="A49:A50"/>
    <mergeCell ref="B49:C49"/>
    <mergeCell ref="D49:E49"/>
    <mergeCell ref="F49:F50"/>
    <mergeCell ref="A97:D97"/>
    <mergeCell ref="G97:J97"/>
    <mergeCell ref="P64809:S64809"/>
    <mergeCell ref="A90:B90"/>
    <mergeCell ref="E90:F90"/>
    <mergeCell ref="F93:I93"/>
    <mergeCell ref="F94:I94"/>
    <mergeCell ref="F95:I95"/>
    <mergeCell ref="A96:D96"/>
    <mergeCell ref="G96:J96"/>
    <mergeCell ref="L89:M89"/>
    <mergeCell ref="A78:E78"/>
    <mergeCell ref="H69:I71"/>
    <mergeCell ref="A23:A24"/>
    <mergeCell ref="B23:C23"/>
    <mergeCell ref="D23:E23"/>
    <mergeCell ref="F23:G23"/>
    <mergeCell ref="H23:H24"/>
    <mergeCell ref="I40:I41"/>
    <mergeCell ref="A47:E47"/>
    <mergeCell ref="A88:F88"/>
    <mergeCell ref="A89:B89"/>
    <mergeCell ref="E89:F89"/>
    <mergeCell ref="G89:H89"/>
    <mergeCell ref="A57:C57"/>
    <mergeCell ref="A40:A41"/>
    <mergeCell ref="Q10:S10"/>
    <mergeCell ref="A2:D2"/>
    <mergeCell ref="A3:D3"/>
    <mergeCell ref="A5:M5"/>
    <mergeCell ref="A10:A11"/>
    <mergeCell ref="B10:E10"/>
    <mergeCell ref="F10:I10"/>
    <mergeCell ref="L10:L11"/>
    <mergeCell ref="M10:M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4780"/>
  <sheetViews>
    <sheetView workbookViewId="0">
      <selection activeCell="P4" sqref="P4"/>
    </sheetView>
  </sheetViews>
  <sheetFormatPr defaultRowHeight="15.75"/>
  <cols>
    <col min="1" max="1" width="16.875" style="1356" customWidth="1"/>
    <col min="2" max="2" width="9" style="1366"/>
    <col min="3" max="8" width="9" style="1356"/>
    <col min="9" max="9" width="9" style="1358"/>
    <col min="10" max="13" width="9" style="1356"/>
    <col min="14" max="14" width="9" style="1359"/>
    <col min="15" max="16384" width="9" style="1356"/>
  </cols>
  <sheetData>
    <row r="1" spans="1:23" ht="46.5" customHeight="1">
      <c r="K1" s="1974"/>
      <c r="L1" s="1974"/>
      <c r="M1" s="1974"/>
    </row>
    <row r="2" spans="1:23">
      <c r="A2" s="1888" t="s">
        <v>19</v>
      </c>
      <c r="B2" s="1888"/>
      <c r="C2" s="1888"/>
      <c r="D2" s="1888"/>
      <c r="K2" s="1357" t="s">
        <v>18</v>
      </c>
    </row>
    <row r="3" spans="1:23">
      <c r="A3" s="1870" t="s">
        <v>370</v>
      </c>
      <c r="B3" s="1870"/>
      <c r="C3" s="1870"/>
      <c r="D3" s="1870"/>
      <c r="K3" s="1360" t="s">
        <v>14</v>
      </c>
    </row>
    <row r="4" spans="1:23">
      <c r="A4" s="1361"/>
      <c r="B4" s="1361"/>
      <c r="C4" s="1361"/>
      <c r="D4" s="1361"/>
      <c r="H4" s="1360"/>
    </row>
    <row r="5" spans="1:23" ht="18.75">
      <c r="A5" s="1889" t="s">
        <v>366</v>
      </c>
      <c r="B5" s="1889"/>
      <c r="C5" s="1889"/>
      <c r="D5" s="1889"/>
      <c r="E5" s="1889"/>
      <c r="F5" s="1889"/>
      <c r="G5" s="1889"/>
      <c r="H5" s="1889"/>
      <c r="I5" s="1889"/>
      <c r="J5" s="1889"/>
      <c r="K5" s="1889"/>
      <c r="L5" s="1889"/>
      <c r="M5" s="1889"/>
      <c r="N5" s="1362"/>
      <c r="O5" s="1362"/>
      <c r="P5" s="1362"/>
      <c r="Q5" s="1362"/>
      <c r="R5" s="1362"/>
      <c r="S5" s="1362"/>
    </row>
    <row r="6" spans="1:23">
      <c r="A6" s="1363"/>
      <c r="B6" s="1357"/>
    </row>
    <row r="7" spans="1:23">
      <c r="A7" s="1363" t="s">
        <v>68</v>
      </c>
      <c r="B7" s="1357"/>
      <c r="J7" s="1364"/>
      <c r="T7" s="1365"/>
    </row>
    <row r="8" spans="1:23">
      <c r="J8" s="1367"/>
      <c r="K8" s="1368"/>
    </row>
    <row r="9" spans="1:23">
      <c r="A9" s="1890" t="s">
        <v>9</v>
      </c>
      <c r="B9" s="1891" t="s">
        <v>112</v>
      </c>
      <c r="C9" s="1892"/>
      <c r="D9" s="1892"/>
      <c r="E9" s="1893"/>
      <c r="F9" s="1891" t="s">
        <v>15</v>
      </c>
      <c r="G9" s="1892"/>
      <c r="H9" s="1892"/>
      <c r="I9" s="1893"/>
      <c r="J9" s="1891" t="s">
        <v>141</v>
      </c>
      <c r="K9" s="1892"/>
      <c r="L9" s="1892"/>
      <c r="M9" s="1893"/>
      <c r="N9" s="1369"/>
      <c r="O9" s="1369"/>
      <c r="P9" s="1894"/>
      <c r="Q9" s="1894"/>
      <c r="R9" s="1369"/>
      <c r="S9" s="1369"/>
      <c r="T9" s="1370"/>
      <c r="U9" s="1885" t="s">
        <v>64</v>
      </c>
      <c r="V9" s="1886"/>
      <c r="W9" s="1887"/>
    </row>
    <row r="10" spans="1:23" s="1363" customFormat="1" ht="63">
      <c r="A10" s="1890"/>
      <c r="B10" s="564" t="s">
        <v>65</v>
      </c>
      <c r="C10" s="565" t="s">
        <v>257</v>
      </c>
      <c r="D10" s="564" t="s">
        <v>16</v>
      </c>
      <c r="E10" s="565" t="s">
        <v>59</v>
      </c>
      <c r="F10" s="566" t="s">
        <v>258</v>
      </c>
      <c r="G10" s="565" t="s">
        <v>257</v>
      </c>
      <c r="H10" s="566" t="s">
        <v>16</v>
      </c>
      <c r="I10" s="565" t="s">
        <v>59</v>
      </c>
      <c r="J10" s="566" t="s">
        <v>72</v>
      </c>
      <c r="K10" s="565" t="s">
        <v>257</v>
      </c>
      <c r="L10" s="566" t="s">
        <v>16</v>
      </c>
      <c r="M10" s="565" t="s">
        <v>59</v>
      </c>
      <c r="N10" s="1371"/>
      <c r="O10" s="1371"/>
      <c r="P10" s="1894"/>
      <c r="Q10" s="1894"/>
      <c r="R10" s="1372"/>
      <c r="S10" s="1372"/>
      <c r="U10" s="1373" t="s">
        <v>65</v>
      </c>
      <c r="V10" s="1374" t="s">
        <v>66</v>
      </c>
      <c r="W10" s="1374" t="s">
        <v>67</v>
      </c>
    </row>
    <row r="11" spans="1:23" s="1363" customFormat="1">
      <c r="A11" s="1375" t="s">
        <v>44</v>
      </c>
      <c r="B11" s="1376"/>
      <c r="C11" s="1376"/>
      <c r="D11" s="1377"/>
      <c r="E11" s="1583"/>
      <c r="F11" s="1376"/>
      <c r="G11" s="1378"/>
      <c r="H11" s="1376"/>
      <c r="I11" s="1379"/>
      <c r="J11" s="568"/>
      <c r="K11" s="1378"/>
      <c r="L11" s="568"/>
      <c r="M11" s="1583"/>
      <c r="N11" s="1380"/>
      <c r="O11" s="1381"/>
      <c r="P11" s="1382"/>
      <c r="Q11" s="1381"/>
      <c r="R11" s="1382"/>
      <c r="S11" s="1383"/>
      <c r="U11" s="1384"/>
      <c r="V11" s="1384"/>
      <c r="W11" s="1384"/>
    </row>
    <row r="12" spans="1:23">
      <c r="A12" s="1385" t="s">
        <v>185</v>
      </c>
      <c r="B12" s="1386"/>
      <c r="C12" s="1387"/>
      <c r="D12" s="1388"/>
      <c r="E12" s="1387"/>
      <c r="F12" s="1387"/>
      <c r="G12" s="1389"/>
      <c r="H12" s="1390"/>
      <c r="I12" s="1390"/>
      <c r="J12" s="1387"/>
      <c r="K12" s="1389"/>
      <c r="L12" s="1390"/>
      <c r="M12" s="1390"/>
      <c r="N12" s="1391"/>
      <c r="O12" s="1392"/>
      <c r="P12" s="1393"/>
      <c r="Q12" s="1394"/>
      <c r="R12" s="1393"/>
      <c r="S12" s="1392"/>
      <c r="U12" s="1395"/>
      <c r="V12" s="1395"/>
      <c r="W12" s="1395"/>
    </row>
    <row r="13" spans="1:23">
      <c r="A13" s="1385" t="s">
        <v>24</v>
      </c>
      <c r="B13" s="1525"/>
      <c r="C13" s="1584"/>
      <c r="D13" s="1585"/>
      <c r="E13" s="1586"/>
      <c r="F13" s="1525"/>
      <c r="G13" s="573"/>
      <c r="H13" s="1525"/>
      <c r="I13" s="1586"/>
      <c r="J13" s="574"/>
      <c r="K13" s="573"/>
      <c r="L13" s="574"/>
      <c r="M13" s="1586"/>
      <c r="N13" s="1391"/>
      <c r="O13" s="1392"/>
      <c r="P13" s="1393"/>
      <c r="Q13" s="1394"/>
      <c r="R13" s="1393"/>
      <c r="S13" s="1392"/>
      <c r="U13" s="1395"/>
      <c r="V13" s="1395"/>
      <c r="W13" s="1395"/>
    </row>
    <row r="14" spans="1:23">
      <c r="A14" s="1385" t="s">
        <v>329</v>
      </c>
      <c r="B14" s="1390"/>
      <c r="C14" s="1387"/>
      <c r="D14" s="580"/>
      <c r="E14" s="1525"/>
      <c r="F14" s="1387"/>
      <c r="G14" s="1389"/>
      <c r="H14" s="1390"/>
      <c r="I14" s="1390"/>
      <c r="J14" s="1387"/>
      <c r="K14" s="1389"/>
      <c r="L14" s="1390"/>
      <c r="M14" s="1390"/>
      <c r="N14" s="1391"/>
      <c r="O14" s="1392"/>
      <c r="P14" s="1393"/>
      <c r="Q14" s="1394"/>
      <c r="R14" s="1393"/>
      <c r="S14" s="1392"/>
      <c r="U14" s="1395"/>
      <c r="V14" s="1395"/>
      <c r="W14" s="1395"/>
    </row>
    <row r="15" spans="1:23">
      <c r="A15" s="1404" t="s">
        <v>99</v>
      </c>
      <c r="B15" s="1390"/>
      <c r="C15" s="1387"/>
      <c r="D15" s="580"/>
      <c r="E15" s="1525"/>
      <c r="F15" s="1387"/>
      <c r="G15" s="1389"/>
      <c r="H15" s="1390"/>
      <c r="I15" s="1390"/>
      <c r="J15" s="1387"/>
      <c r="K15" s="1389"/>
      <c r="L15" s="1390"/>
      <c r="M15" s="1390"/>
      <c r="N15" s="1391"/>
      <c r="O15" s="1392"/>
      <c r="P15" s="1393"/>
      <c r="Q15" s="1394"/>
      <c r="R15" s="1393"/>
      <c r="S15" s="1392"/>
      <c r="U15" s="1395"/>
      <c r="V15" s="1395"/>
      <c r="W15" s="1395"/>
    </row>
    <row r="16" spans="1:23">
      <c r="A16" s="1587" t="s">
        <v>110</v>
      </c>
      <c r="B16" s="1390"/>
      <c r="C16" s="1387"/>
      <c r="D16" s="580"/>
      <c r="E16" s="1584"/>
      <c r="F16" s="1387"/>
      <c r="G16" s="1389"/>
      <c r="H16" s="1390"/>
      <c r="I16" s="1390"/>
      <c r="J16" s="1588"/>
      <c r="K16" s="1389"/>
      <c r="L16" s="1588"/>
      <c r="M16" s="1584"/>
      <c r="N16" s="1391"/>
      <c r="O16" s="1392"/>
      <c r="P16" s="1393"/>
      <c r="Q16" s="1394"/>
      <c r="R16" s="1393"/>
      <c r="S16" s="1392"/>
      <c r="U16" s="1395"/>
      <c r="V16" s="1395"/>
      <c r="W16" s="1395"/>
    </row>
    <row r="17" spans="1:74">
      <c r="A17" s="1385" t="s">
        <v>185</v>
      </c>
      <c r="B17" s="1525"/>
      <c r="C17" s="1584"/>
      <c r="D17" s="1585"/>
      <c r="E17" s="575"/>
      <c r="F17" s="1387"/>
      <c r="G17" s="1389"/>
      <c r="H17" s="1390"/>
      <c r="I17" s="1390"/>
      <c r="J17" s="574"/>
      <c r="K17" s="573"/>
      <c r="L17" s="574"/>
      <c r="M17" s="575"/>
      <c r="N17" s="1391"/>
      <c r="O17" s="1392"/>
      <c r="P17" s="1393"/>
      <c r="Q17" s="1394"/>
      <c r="R17" s="1393"/>
      <c r="S17" s="1392"/>
      <c r="U17" s="1395"/>
      <c r="V17" s="1395"/>
      <c r="W17" s="1395"/>
    </row>
    <row r="18" spans="1:74" s="1402" customFormat="1">
      <c r="A18" s="1412" t="s">
        <v>24</v>
      </c>
      <c r="B18" s="1525"/>
      <c r="C18" s="1409"/>
      <c r="D18" s="1413"/>
      <c r="E18" s="1409"/>
      <c r="F18" s="1525"/>
      <c r="G18" s="1410"/>
      <c r="H18" s="1411"/>
      <c r="I18" s="1390"/>
      <c r="J18" s="574"/>
      <c r="K18" s="1410"/>
      <c r="L18" s="1589"/>
      <c r="M18" s="575"/>
      <c r="N18" s="1398"/>
      <c r="O18" s="1399"/>
      <c r="P18" s="1400"/>
      <c r="Q18" s="1401"/>
      <c r="R18" s="1400"/>
      <c r="S18" s="1399"/>
      <c r="U18" s="1403"/>
      <c r="V18" s="1403"/>
      <c r="W18" s="1403"/>
    </row>
    <row r="19" spans="1:74" s="1417" customFormat="1">
      <c r="A19" s="1404" t="s">
        <v>329</v>
      </c>
      <c r="B19" s="1414"/>
      <c r="C19" s="1406"/>
      <c r="D19" s="1415"/>
      <c r="E19" s="1406"/>
      <c r="F19" s="1406"/>
      <c r="G19" s="1416"/>
      <c r="H19" s="1405"/>
      <c r="I19" s="1405"/>
      <c r="J19" s="1406"/>
      <c r="K19" s="1416"/>
      <c r="L19" s="1405"/>
      <c r="M19" s="1405"/>
      <c r="N19" s="1391"/>
      <c r="O19" s="1392"/>
      <c r="P19" s="1391"/>
      <c r="Q19" s="1394"/>
      <c r="R19" s="1393"/>
      <c r="S19" s="1394"/>
      <c r="U19" s="1418"/>
      <c r="V19" s="1418"/>
      <c r="W19" s="1418"/>
    </row>
    <row r="20" spans="1:74" s="1402" customFormat="1">
      <c r="A20" s="1404" t="s">
        <v>99</v>
      </c>
      <c r="B20" s="1397"/>
      <c r="C20" s="1525"/>
      <c r="D20" s="580"/>
      <c r="E20" s="1409"/>
      <c r="F20" s="1525"/>
      <c r="G20" s="1410"/>
      <c r="H20" s="1411"/>
      <c r="I20" s="1390"/>
      <c r="J20" s="1525"/>
      <c r="K20" s="1410"/>
      <c r="L20" s="1411"/>
      <c r="M20" s="1390"/>
      <c r="N20" s="1398"/>
      <c r="O20" s="1399"/>
      <c r="P20" s="1400"/>
      <c r="Q20" s="1401"/>
      <c r="R20" s="1400"/>
      <c r="S20" s="1399"/>
      <c r="U20" s="1403"/>
      <c r="V20" s="1403"/>
      <c r="W20" s="1403"/>
    </row>
    <row r="21" spans="1:74" s="1363" customFormat="1">
      <c r="A21" s="1434" t="s">
        <v>17</v>
      </c>
      <c r="B21" s="1435"/>
      <c r="C21" s="1435"/>
      <c r="D21" s="1590"/>
      <c r="E21" s="1435"/>
      <c r="F21" s="1435"/>
      <c r="G21" s="1436"/>
      <c r="H21" s="1591"/>
      <c r="I21" s="1591"/>
      <c r="J21" s="581"/>
      <c r="K21" s="1436"/>
      <c r="L21" s="581"/>
      <c r="M21" s="1437"/>
      <c r="N21" s="1382"/>
      <c r="O21" s="1381"/>
      <c r="P21" s="1382"/>
      <c r="Q21" s="1381"/>
      <c r="R21" s="1382"/>
      <c r="S21" s="1382"/>
      <c r="U21" s="1384"/>
      <c r="V21" s="1384"/>
      <c r="W21" s="1384"/>
    </row>
    <row r="22" spans="1:74" s="1446" customFormat="1">
      <c r="A22" s="1438" t="s">
        <v>305</v>
      </c>
      <c r="B22" s="1439"/>
      <c r="C22" s="1440"/>
      <c r="D22" s="1441"/>
      <c r="E22" s="1440"/>
      <c r="F22" s="1441"/>
      <c r="G22" s="1440"/>
      <c r="H22" s="1442"/>
      <c r="I22" s="1443"/>
      <c r="J22" s="1444"/>
      <c r="K22" s="1367"/>
      <c r="L22" s="1367"/>
      <c r="M22" s="1442"/>
      <c r="N22" s="1443"/>
      <c r="O22" s="1442"/>
      <c r="P22" s="1443"/>
      <c r="Q22" s="1443"/>
      <c r="R22" s="1443"/>
      <c r="S22" s="1443"/>
      <c r="T22" s="1445"/>
    </row>
    <row r="23" spans="1:74" s="1446" customFormat="1">
      <c r="A23" s="1438"/>
      <c r="B23" s="1439"/>
      <c r="C23" s="1440"/>
      <c r="D23" s="1441"/>
      <c r="E23" s="1440"/>
      <c r="F23" s="1441"/>
      <c r="G23" s="1440"/>
      <c r="H23" s="1442"/>
      <c r="I23" s="1443"/>
      <c r="J23" s="1444"/>
      <c r="K23" s="1367"/>
      <c r="L23" s="1367"/>
      <c r="M23" s="1442"/>
      <c r="N23" s="1443"/>
      <c r="O23" s="1442"/>
      <c r="P23" s="1443"/>
      <c r="Q23" s="1443"/>
      <c r="R23" s="1443"/>
      <c r="S23" s="1443"/>
      <c r="T23" s="1445"/>
    </row>
    <row r="24" spans="1:74" ht="18.75">
      <c r="A24" s="1369" t="s">
        <v>69</v>
      </c>
      <c r="B24" s="1449"/>
      <c r="C24" s="1450"/>
      <c r="D24" s="1450"/>
      <c r="E24" s="1450"/>
      <c r="F24" s="1450"/>
      <c r="G24" s="1450"/>
      <c r="I24" s="1356"/>
      <c r="J24" s="1369"/>
      <c r="K24" s="1451"/>
      <c r="L24" s="1451"/>
      <c r="M24" s="1451"/>
      <c r="N24" s="1451"/>
      <c r="O24" s="1451"/>
      <c r="P24" s="1451"/>
      <c r="Q24" s="1451"/>
      <c r="R24" s="1452"/>
      <c r="S24" s="1452"/>
      <c r="T24" s="1453"/>
      <c r="U24" s="1454"/>
      <c r="V24" s="1454"/>
      <c r="W24" s="1454"/>
      <c r="X24" s="1454"/>
      <c r="Y24" s="1454"/>
      <c r="Z24" s="1454"/>
      <c r="AA24" s="1454"/>
      <c r="AB24" s="1454"/>
      <c r="AC24" s="1454"/>
      <c r="AD24" s="1454"/>
      <c r="AE24" s="1454"/>
      <c r="AF24" s="1454"/>
      <c r="AG24" s="1454"/>
      <c r="AH24" s="1454"/>
      <c r="AI24" s="1454"/>
      <c r="AJ24" s="1454"/>
      <c r="AK24" s="1454"/>
      <c r="AL24" s="1454"/>
      <c r="AM24" s="1454"/>
      <c r="AN24" s="1454"/>
      <c r="AO24" s="1454"/>
      <c r="AP24" s="1454"/>
      <c r="AQ24" s="1454"/>
      <c r="AR24" s="1454"/>
      <c r="AS24" s="1454"/>
      <c r="AT24" s="1454"/>
      <c r="AU24" s="1454"/>
      <c r="AV24" s="1454"/>
      <c r="AW24" s="1454"/>
      <c r="AX24" s="1454"/>
      <c r="AY24" s="1454"/>
      <c r="AZ24" s="1454"/>
      <c r="BA24" s="1454"/>
      <c r="BB24" s="1454"/>
      <c r="BC24" s="1454"/>
      <c r="BD24" s="1454"/>
      <c r="BE24" s="1454"/>
      <c r="BF24" s="1454"/>
      <c r="BG24" s="1454"/>
      <c r="BH24" s="1454"/>
      <c r="BI24" s="1454"/>
      <c r="BJ24" s="1454"/>
      <c r="BK24" s="1454"/>
      <c r="BL24" s="1454"/>
      <c r="BM24" s="1454"/>
      <c r="BN24" s="1454"/>
      <c r="BO24" s="1454"/>
      <c r="BP24" s="1454"/>
      <c r="BQ24" s="1454"/>
      <c r="BR24" s="1454"/>
      <c r="BS24" s="1454"/>
      <c r="BT24" s="1454"/>
      <c r="BU24" s="1454"/>
      <c r="BV24" s="1454"/>
    </row>
    <row r="25" spans="1:74" ht="18.75">
      <c r="A25" s="606" t="s">
        <v>306</v>
      </c>
      <c r="B25" s="1449"/>
      <c r="C25" s="1450"/>
      <c r="D25" s="1450"/>
      <c r="E25" s="1450"/>
      <c r="F25" s="1450"/>
      <c r="G25" s="1450"/>
      <c r="H25" s="1367"/>
      <c r="I25" s="1455"/>
      <c r="J25" s="1369"/>
      <c r="K25" s="1451"/>
      <c r="L25" s="1451"/>
      <c r="M25" s="1451"/>
      <c r="N25" s="1451"/>
      <c r="O25" s="1451"/>
      <c r="P25" s="1451"/>
      <c r="Q25" s="1451"/>
      <c r="R25" s="1452"/>
      <c r="S25" s="1452"/>
      <c r="T25" s="1453"/>
      <c r="U25" s="1454"/>
      <c r="V25" s="1454"/>
      <c r="W25" s="1454"/>
      <c r="X25" s="1454"/>
      <c r="Y25" s="1454"/>
      <c r="Z25" s="1454"/>
      <c r="AA25" s="1454"/>
      <c r="AB25" s="1454"/>
      <c r="AC25" s="1454"/>
      <c r="AD25" s="1454"/>
      <c r="AE25" s="1454"/>
      <c r="AF25" s="1454"/>
      <c r="AG25" s="1454"/>
      <c r="AH25" s="1454"/>
      <c r="AI25" s="1454"/>
      <c r="AJ25" s="1454"/>
      <c r="AK25" s="1454"/>
      <c r="AL25" s="1454"/>
      <c r="AM25" s="1454"/>
      <c r="AN25" s="1454"/>
      <c r="AO25" s="1454"/>
      <c r="AP25" s="1454"/>
      <c r="AQ25" s="1454"/>
      <c r="AR25" s="1454"/>
      <c r="AS25" s="1454"/>
      <c r="AT25" s="1454"/>
      <c r="AU25" s="1454"/>
      <c r="AV25" s="1454"/>
      <c r="AW25" s="1454"/>
      <c r="AX25" s="1454"/>
      <c r="AY25" s="1454"/>
      <c r="AZ25" s="1454"/>
      <c r="BA25" s="1454"/>
      <c r="BB25" s="1454"/>
      <c r="BC25" s="1454"/>
      <c r="BD25" s="1454"/>
      <c r="BE25" s="1454"/>
      <c r="BF25" s="1454"/>
      <c r="BG25" s="1454"/>
      <c r="BH25" s="1454"/>
      <c r="BI25" s="1454"/>
      <c r="BJ25" s="1454"/>
      <c r="BK25" s="1454"/>
      <c r="BL25" s="1454"/>
      <c r="BM25" s="1454"/>
      <c r="BN25" s="1454"/>
      <c r="BO25" s="1454"/>
      <c r="BP25" s="1454"/>
      <c r="BQ25" s="1454"/>
      <c r="BR25" s="1454"/>
      <c r="BS25" s="1454"/>
      <c r="BT25" s="1454"/>
      <c r="BU25" s="1454"/>
      <c r="BV25" s="1454"/>
    </row>
    <row r="26" spans="1:74" ht="44.25" customHeight="1">
      <c r="A26" s="1901" t="s">
        <v>9</v>
      </c>
      <c r="B26" s="1903" t="s">
        <v>261</v>
      </c>
      <c r="C26" s="1903"/>
      <c r="D26" s="1904" t="s">
        <v>262</v>
      </c>
      <c r="E26" s="1904"/>
      <c r="F26" s="1903" t="s">
        <v>16</v>
      </c>
      <c r="G26" s="1903"/>
      <c r="H26" s="1905" t="s">
        <v>240</v>
      </c>
      <c r="I26" s="1447"/>
      <c r="J26" s="1456"/>
      <c r="K26" s="1456"/>
      <c r="L26" s="1447"/>
      <c r="M26" s="1447"/>
      <c r="N26" s="1451"/>
      <c r="O26" s="1451"/>
      <c r="P26" s="1451"/>
      <c r="Q26" s="1451"/>
      <c r="R26" s="1452"/>
      <c r="S26" s="1452"/>
      <c r="T26" s="1453"/>
      <c r="U26" s="1454"/>
      <c r="V26" s="1454"/>
      <c r="W26" s="1454"/>
      <c r="X26" s="1454"/>
      <c r="Y26" s="1454"/>
      <c r="Z26" s="1454"/>
      <c r="AA26" s="1454"/>
      <c r="AB26" s="1454"/>
      <c r="AC26" s="1454"/>
      <c r="AD26" s="1454"/>
      <c r="AE26" s="1454"/>
      <c r="AF26" s="1454"/>
      <c r="AG26" s="1454"/>
      <c r="AH26" s="1454"/>
      <c r="AI26" s="1454"/>
      <c r="AJ26" s="1454"/>
      <c r="AK26" s="1454"/>
      <c r="AL26" s="1454"/>
      <c r="AM26" s="1454"/>
      <c r="AN26" s="1454"/>
      <c r="AO26" s="1454"/>
      <c r="AP26" s="1454"/>
      <c r="AQ26" s="1454"/>
      <c r="AR26" s="1454"/>
      <c r="AS26" s="1454"/>
      <c r="AT26" s="1454"/>
      <c r="AU26" s="1454"/>
      <c r="AV26" s="1454"/>
      <c r="AW26" s="1454"/>
      <c r="AX26" s="1454"/>
      <c r="AY26" s="1454"/>
      <c r="AZ26" s="1454"/>
      <c r="BA26" s="1454"/>
      <c r="BB26" s="1454"/>
      <c r="BC26" s="1454"/>
      <c r="BD26" s="1454"/>
      <c r="BE26" s="1454"/>
      <c r="BF26" s="1454"/>
      <c r="BG26" s="1454"/>
      <c r="BH26" s="1454"/>
      <c r="BI26" s="1454"/>
      <c r="BJ26" s="1454"/>
      <c r="BK26" s="1454"/>
      <c r="BL26" s="1454"/>
      <c r="BM26" s="1454"/>
      <c r="BN26" s="1454"/>
      <c r="BO26" s="1454"/>
      <c r="BP26" s="1454"/>
      <c r="BQ26" s="1454"/>
      <c r="BR26" s="1454"/>
      <c r="BS26" s="1454"/>
      <c r="BT26" s="1454"/>
      <c r="BU26" s="1454"/>
      <c r="BV26" s="1454"/>
    </row>
    <row r="27" spans="1:74" ht="63">
      <c r="A27" s="1902"/>
      <c r="B27" s="565" t="s">
        <v>89</v>
      </c>
      <c r="C27" s="565" t="s">
        <v>90</v>
      </c>
      <c r="D27" s="565" t="s">
        <v>263</v>
      </c>
      <c r="E27" s="565" t="s">
        <v>264</v>
      </c>
      <c r="F27" s="565" t="s">
        <v>89</v>
      </c>
      <c r="G27" s="565" t="s">
        <v>90</v>
      </c>
      <c r="H27" s="1906"/>
      <c r="I27" s="1458"/>
      <c r="J27" s="1458"/>
      <c r="K27" s="1458"/>
      <c r="L27" s="1458"/>
      <c r="M27" s="1458"/>
      <c r="N27" s="1451"/>
      <c r="O27" s="1451"/>
      <c r="P27" s="1451"/>
      <c r="Q27" s="1451"/>
      <c r="R27" s="1452"/>
      <c r="S27" s="1452"/>
      <c r="T27" s="1453"/>
      <c r="U27" s="1454"/>
      <c r="V27" s="1454"/>
      <c r="W27" s="1454"/>
      <c r="X27" s="1454"/>
      <c r="Y27" s="1454"/>
      <c r="Z27" s="1454"/>
      <c r="AA27" s="1454"/>
      <c r="AB27" s="1454"/>
      <c r="AC27" s="1454"/>
      <c r="AD27" s="1454"/>
      <c r="AE27" s="1454"/>
      <c r="AF27" s="1454"/>
      <c r="AG27" s="1454"/>
      <c r="AH27" s="1454"/>
      <c r="AI27" s="1454"/>
      <c r="AJ27" s="1454"/>
      <c r="AK27" s="1454"/>
      <c r="AL27" s="1454"/>
      <c r="AM27" s="1454"/>
      <c r="AN27" s="1454"/>
      <c r="AO27" s="1454"/>
      <c r="AP27" s="1454"/>
      <c r="AQ27" s="1454"/>
      <c r="AR27" s="1454"/>
      <c r="AS27" s="1454"/>
      <c r="AT27" s="1454"/>
      <c r="AU27" s="1454"/>
      <c r="AV27" s="1454"/>
      <c r="AW27" s="1454"/>
      <c r="AX27" s="1454"/>
      <c r="AY27" s="1454"/>
      <c r="AZ27" s="1454"/>
      <c r="BA27" s="1454"/>
      <c r="BB27" s="1454"/>
      <c r="BC27" s="1454"/>
      <c r="BD27" s="1454"/>
      <c r="BE27" s="1454"/>
      <c r="BF27" s="1454"/>
      <c r="BG27" s="1454"/>
      <c r="BH27" s="1454"/>
      <c r="BI27" s="1454"/>
      <c r="BJ27" s="1454"/>
      <c r="BK27" s="1454"/>
      <c r="BL27" s="1454"/>
      <c r="BM27" s="1454"/>
      <c r="BN27" s="1454"/>
      <c r="BO27" s="1454"/>
      <c r="BP27" s="1454"/>
      <c r="BQ27" s="1454"/>
      <c r="BR27" s="1454"/>
      <c r="BS27" s="1454"/>
      <c r="BT27" s="1454"/>
      <c r="BU27" s="1454"/>
      <c r="BV27" s="1454"/>
    </row>
    <row r="28" spans="1:74" ht="18.75">
      <c r="A28" s="1459" t="s">
        <v>44</v>
      </c>
      <c r="B28" s="1457"/>
      <c r="C28" s="1457"/>
      <c r="D28" s="1457"/>
      <c r="E28" s="1457"/>
      <c r="F28" s="1457"/>
      <c r="G28" s="1457"/>
      <c r="H28" s="565"/>
      <c r="I28" s="1458"/>
      <c r="J28" s="1458"/>
      <c r="K28" s="1458"/>
      <c r="L28" s="1458"/>
      <c r="M28" s="1458"/>
      <c r="N28" s="1451"/>
      <c r="O28" s="1451"/>
      <c r="P28" s="1451"/>
      <c r="Q28" s="1451"/>
      <c r="R28" s="1452"/>
      <c r="S28" s="1452"/>
      <c r="T28" s="1453"/>
      <c r="U28" s="1454"/>
      <c r="V28" s="1454"/>
      <c r="W28" s="1454"/>
      <c r="X28" s="1454"/>
      <c r="Y28" s="1454"/>
      <c r="Z28" s="1454"/>
      <c r="AA28" s="1454"/>
      <c r="AB28" s="1454"/>
      <c r="AC28" s="1454"/>
      <c r="AD28" s="1454"/>
      <c r="AE28" s="1454"/>
      <c r="AF28" s="1454"/>
      <c r="AG28" s="1454"/>
      <c r="AH28" s="1454"/>
      <c r="AI28" s="1454"/>
      <c r="AJ28" s="1454"/>
      <c r="AK28" s="1454"/>
      <c r="AL28" s="1454"/>
      <c r="AM28" s="1454"/>
      <c r="AN28" s="1454"/>
      <c r="AO28" s="1454"/>
      <c r="AP28" s="1454"/>
      <c r="AQ28" s="1454"/>
      <c r="AR28" s="1454"/>
      <c r="AS28" s="1454"/>
      <c r="AT28" s="1454"/>
      <c r="AU28" s="1454"/>
      <c r="AV28" s="1454"/>
      <c r="AW28" s="1454"/>
      <c r="AX28" s="1454"/>
      <c r="AY28" s="1454"/>
      <c r="AZ28" s="1454"/>
      <c r="BA28" s="1454"/>
      <c r="BB28" s="1454"/>
      <c r="BC28" s="1454"/>
      <c r="BD28" s="1454"/>
      <c r="BE28" s="1454"/>
      <c r="BF28" s="1454"/>
      <c r="BG28" s="1454"/>
      <c r="BH28" s="1454"/>
      <c r="BI28" s="1454"/>
      <c r="BJ28" s="1454"/>
      <c r="BK28" s="1454"/>
      <c r="BL28" s="1454"/>
      <c r="BM28" s="1454"/>
      <c r="BN28" s="1454"/>
      <c r="BO28" s="1454"/>
      <c r="BP28" s="1454"/>
      <c r="BQ28" s="1454"/>
      <c r="BR28" s="1454"/>
      <c r="BS28" s="1454"/>
      <c r="BT28" s="1454"/>
      <c r="BU28" s="1454"/>
      <c r="BV28" s="1454"/>
    </row>
    <row r="29" spans="1:74" ht="18.75">
      <c r="A29" s="1593" t="s">
        <v>185</v>
      </c>
      <c r="B29" s="1460"/>
      <c r="C29" s="1460"/>
      <c r="D29" s="1460"/>
      <c r="E29" s="1460"/>
      <c r="F29" s="1460"/>
      <c r="G29" s="1460"/>
      <c r="H29" s="1461"/>
      <c r="I29" s="1458"/>
      <c r="J29" s="1458"/>
      <c r="K29" s="1458"/>
      <c r="L29" s="1458"/>
      <c r="M29" s="1458"/>
      <c r="N29" s="1451"/>
      <c r="O29" s="1451"/>
      <c r="P29" s="1451"/>
      <c r="Q29" s="1451"/>
      <c r="R29" s="1452"/>
      <c r="S29" s="1452"/>
      <c r="T29" s="1453"/>
      <c r="U29" s="1454"/>
      <c r="V29" s="1454"/>
      <c r="W29" s="1454"/>
      <c r="X29" s="1454"/>
      <c r="Y29" s="1454"/>
      <c r="Z29" s="1454"/>
      <c r="AA29" s="1454"/>
      <c r="AB29" s="1454"/>
      <c r="AC29" s="1454"/>
      <c r="AD29" s="1454"/>
      <c r="AE29" s="1454"/>
      <c r="AF29" s="1454"/>
      <c r="AG29" s="1454"/>
      <c r="AH29" s="1454"/>
      <c r="AI29" s="1454"/>
      <c r="AJ29" s="1454"/>
      <c r="AK29" s="1454"/>
      <c r="AL29" s="1454"/>
      <c r="AM29" s="1454"/>
      <c r="AN29" s="1454"/>
      <c r="AO29" s="1454"/>
      <c r="AP29" s="1454"/>
      <c r="AQ29" s="1454"/>
      <c r="AR29" s="1454"/>
      <c r="AS29" s="1454"/>
      <c r="AT29" s="1454"/>
      <c r="AU29" s="1454"/>
      <c r="AV29" s="1454"/>
      <c r="AW29" s="1454"/>
      <c r="AX29" s="1454"/>
      <c r="AY29" s="1454"/>
      <c r="AZ29" s="1454"/>
      <c r="BA29" s="1454"/>
      <c r="BB29" s="1454"/>
      <c r="BC29" s="1454"/>
      <c r="BD29" s="1454"/>
      <c r="BE29" s="1454"/>
      <c r="BF29" s="1454"/>
      <c r="BG29" s="1454"/>
      <c r="BH29" s="1454"/>
      <c r="BI29" s="1454"/>
      <c r="BJ29" s="1454"/>
      <c r="BK29" s="1454"/>
      <c r="BL29" s="1454"/>
      <c r="BM29" s="1454"/>
      <c r="BN29" s="1454"/>
      <c r="BO29" s="1454"/>
      <c r="BP29" s="1454"/>
      <c r="BQ29" s="1454"/>
      <c r="BR29" s="1454"/>
      <c r="BS29" s="1454"/>
      <c r="BT29" s="1454"/>
      <c r="BU29" s="1454"/>
      <c r="BV29" s="1454"/>
    </row>
    <row r="30" spans="1:74" ht="20.25" customHeight="1">
      <c r="A30" s="1530" t="s">
        <v>24</v>
      </c>
      <c r="B30" s="1592"/>
      <c r="C30" s="1592"/>
      <c r="D30" s="1468"/>
      <c r="E30" s="1462"/>
      <c r="F30" s="1592"/>
      <c r="G30" s="1592"/>
      <c r="H30" s="1462"/>
      <c r="I30" s="1458"/>
      <c r="J30" s="1458"/>
      <c r="K30" s="1458"/>
      <c r="L30" s="1458"/>
      <c r="M30" s="1458"/>
      <c r="N30" s="1451"/>
      <c r="O30" s="1451"/>
      <c r="P30" s="1451"/>
      <c r="Q30" s="1451"/>
      <c r="R30" s="1452"/>
      <c r="S30" s="1452"/>
      <c r="T30" s="1453"/>
      <c r="U30" s="1454"/>
      <c r="V30" s="1454"/>
      <c r="W30" s="1454"/>
      <c r="X30" s="1454"/>
      <c r="Y30" s="1454"/>
      <c r="Z30" s="1454"/>
      <c r="AA30" s="1454"/>
      <c r="AB30" s="1454"/>
      <c r="AC30" s="1454"/>
      <c r="AD30" s="1454"/>
      <c r="AE30" s="1454"/>
      <c r="AF30" s="1454"/>
      <c r="AG30" s="1454"/>
      <c r="AH30" s="1454"/>
      <c r="AI30" s="1454"/>
      <c r="AJ30" s="1454"/>
      <c r="AK30" s="1454"/>
      <c r="AL30" s="1454"/>
      <c r="AM30" s="1454"/>
      <c r="AN30" s="1454"/>
      <c r="AO30" s="1454"/>
      <c r="AP30" s="1454"/>
      <c r="AQ30" s="1454"/>
      <c r="AR30" s="1454"/>
      <c r="AS30" s="1454"/>
      <c r="AT30" s="1454"/>
      <c r="AU30" s="1454"/>
      <c r="AV30" s="1454"/>
      <c r="AW30" s="1454"/>
      <c r="AX30" s="1454"/>
      <c r="AY30" s="1454"/>
      <c r="AZ30" s="1454"/>
      <c r="BA30" s="1454"/>
      <c r="BB30" s="1454"/>
      <c r="BC30" s="1454"/>
      <c r="BD30" s="1454"/>
      <c r="BE30" s="1454"/>
      <c r="BF30" s="1454"/>
      <c r="BG30" s="1454"/>
      <c r="BH30" s="1454"/>
      <c r="BI30" s="1454"/>
      <c r="BJ30" s="1454"/>
      <c r="BK30" s="1454"/>
      <c r="BL30" s="1454"/>
      <c r="BM30" s="1454"/>
      <c r="BN30" s="1454"/>
      <c r="BO30" s="1454"/>
      <c r="BP30" s="1454"/>
      <c r="BQ30" s="1454"/>
      <c r="BR30" s="1454"/>
      <c r="BS30" s="1454"/>
      <c r="BT30" s="1454"/>
      <c r="BU30" s="1454"/>
      <c r="BV30" s="1454"/>
    </row>
    <row r="31" spans="1:74" ht="20.25" customHeight="1">
      <c r="A31" s="1530" t="s">
        <v>329</v>
      </c>
      <c r="B31" s="1462"/>
      <c r="C31" s="1462"/>
      <c r="D31" s="1462"/>
      <c r="E31" s="1462"/>
      <c r="F31" s="1462"/>
      <c r="G31" s="1462"/>
      <c r="H31" s="1462"/>
      <c r="I31" s="1458"/>
      <c r="J31" s="1458"/>
      <c r="K31" s="1458"/>
      <c r="L31" s="1458"/>
      <c r="M31" s="1458"/>
      <c r="N31" s="1451"/>
      <c r="O31" s="1451"/>
      <c r="P31" s="1451"/>
      <c r="Q31" s="1451"/>
      <c r="R31" s="1452"/>
      <c r="S31" s="1452"/>
      <c r="T31" s="1453"/>
      <c r="U31" s="1454"/>
      <c r="V31" s="1454"/>
      <c r="W31" s="1454"/>
      <c r="X31" s="1454"/>
      <c r="Y31" s="1454"/>
      <c r="Z31" s="1454"/>
      <c r="AA31" s="1454"/>
      <c r="AB31" s="1454"/>
      <c r="AC31" s="1454"/>
      <c r="AD31" s="1454"/>
      <c r="AE31" s="1454"/>
      <c r="AF31" s="1454"/>
      <c r="AG31" s="1454"/>
      <c r="AH31" s="1454"/>
      <c r="AI31" s="1454"/>
      <c r="AJ31" s="1454"/>
      <c r="AK31" s="1454"/>
      <c r="AL31" s="1454"/>
      <c r="AM31" s="1454"/>
      <c r="AN31" s="1454"/>
      <c r="AO31" s="1454"/>
      <c r="AP31" s="1454"/>
      <c r="AQ31" s="1454"/>
      <c r="AR31" s="1454"/>
      <c r="AS31" s="1454"/>
      <c r="AT31" s="1454"/>
      <c r="AU31" s="1454"/>
      <c r="AV31" s="1454"/>
      <c r="AW31" s="1454"/>
      <c r="AX31" s="1454"/>
      <c r="AY31" s="1454"/>
      <c r="AZ31" s="1454"/>
      <c r="BA31" s="1454"/>
      <c r="BB31" s="1454"/>
      <c r="BC31" s="1454"/>
      <c r="BD31" s="1454"/>
      <c r="BE31" s="1454"/>
      <c r="BF31" s="1454"/>
      <c r="BG31" s="1454"/>
      <c r="BH31" s="1454"/>
      <c r="BI31" s="1454"/>
      <c r="BJ31" s="1454"/>
      <c r="BK31" s="1454"/>
      <c r="BL31" s="1454"/>
      <c r="BM31" s="1454"/>
      <c r="BN31" s="1454"/>
      <c r="BO31" s="1454"/>
      <c r="BP31" s="1454"/>
      <c r="BQ31" s="1454"/>
      <c r="BR31" s="1454"/>
      <c r="BS31" s="1454"/>
      <c r="BT31" s="1454"/>
      <c r="BU31" s="1454"/>
      <c r="BV31" s="1454"/>
    </row>
    <row r="32" spans="1:74" ht="18.75">
      <c r="A32" s="1463" t="s">
        <v>110</v>
      </c>
      <c r="B32" s="1457"/>
      <c r="C32" s="1457"/>
      <c r="D32" s="1457"/>
      <c r="E32" s="1457"/>
      <c r="F32" s="1457"/>
      <c r="G32" s="1457"/>
      <c r="H32" s="1457"/>
      <c r="I32" s="1458"/>
      <c r="J32" s="1458"/>
      <c r="K32" s="1458"/>
      <c r="L32" s="1458"/>
      <c r="M32" s="1458"/>
      <c r="N32" s="1451"/>
      <c r="O32" s="1451"/>
      <c r="P32" s="1451"/>
      <c r="Q32" s="1451"/>
      <c r="R32" s="1452"/>
      <c r="S32" s="1452"/>
      <c r="T32" s="1453"/>
      <c r="U32" s="1454"/>
      <c r="V32" s="1454"/>
      <c r="W32" s="1454"/>
      <c r="X32" s="1454"/>
      <c r="Y32" s="1454"/>
      <c r="Z32" s="1454"/>
      <c r="AA32" s="1454"/>
      <c r="AB32" s="1454"/>
      <c r="AC32" s="1454"/>
      <c r="AD32" s="1454"/>
      <c r="AE32" s="1454"/>
      <c r="AF32" s="1454"/>
      <c r="AG32" s="1454"/>
      <c r="AH32" s="1454"/>
      <c r="AI32" s="1454"/>
      <c r="AJ32" s="1454"/>
      <c r="AK32" s="1454"/>
      <c r="AL32" s="1454"/>
      <c r="AM32" s="1454"/>
      <c r="AN32" s="1454"/>
      <c r="AO32" s="1454"/>
      <c r="AP32" s="1454"/>
      <c r="AQ32" s="1454"/>
      <c r="AR32" s="1454"/>
      <c r="AS32" s="1454"/>
      <c r="AT32" s="1454"/>
      <c r="AU32" s="1454"/>
      <c r="AV32" s="1454"/>
      <c r="AW32" s="1454"/>
      <c r="AX32" s="1454"/>
      <c r="AY32" s="1454"/>
      <c r="AZ32" s="1454"/>
      <c r="BA32" s="1454"/>
      <c r="BB32" s="1454"/>
      <c r="BC32" s="1454"/>
      <c r="BD32" s="1454"/>
      <c r="BE32" s="1454"/>
      <c r="BF32" s="1454"/>
      <c r="BG32" s="1454"/>
      <c r="BH32" s="1454"/>
      <c r="BI32" s="1454"/>
      <c r="BJ32" s="1454"/>
      <c r="BK32" s="1454"/>
      <c r="BL32" s="1454"/>
      <c r="BM32" s="1454"/>
      <c r="BN32" s="1454"/>
      <c r="BO32" s="1454"/>
      <c r="BP32" s="1454"/>
      <c r="BQ32" s="1454"/>
      <c r="BR32" s="1454"/>
      <c r="BS32" s="1454"/>
      <c r="BT32" s="1454"/>
      <c r="BU32" s="1454"/>
      <c r="BV32" s="1454"/>
    </row>
    <row r="33" spans="1:74" ht="18.75">
      <c r="A33" s="1593" t="s">
        <v>185</v>
      </c>
      <c r="B33" s="1594"/>
      <c r="C33" s="1594"/>
      <c r="D33" s="1595"/>
      <c r="E33" s="1462"/>
      <c r="F33" s="1594"/>
      <c r="G33" s="1594"/>
      <c r="H33" s="1460"/>
      <c r="I33" s="1458"/>
      <c r="J33" s="1458"/>
      <c r="K33" s="1458"/>
      <c r="L33" s="1458"/>
      <c r="M33" s="1458"/>
      <c r="N33" s="1451"/>
      <c r="O33" s="1451"/>
      <c r="P33" s="1451"/>
      <c r="Q33" s="1451"/>
      <c r="R33" s="1452"/>
      <c r="S33" s="1452"/>
      <c r="T33" s="1453"/>
      <c r="U33" s="1454"/>
      <c r="V33" s="1454"/>
      <c r="W33" s="1454"/>
      <c r="X33" s="1454"/>
      <c r="Y33" s="1454"/>
      <c r="Z33" s="1454"/>
      <c r="AA33" s="1454"/>
      <c r="AB33" s="1454"/>
      <c r="AC33" s="1454"/>
      <c r="AD33" s="1454"/>
      <c r="AE33" s="1454"/>
      <c r="AF33" s="1454"/>
      <c r="AG33" s="1454"/>
      <c r="AH33" s="1454"/>
      <c r="AI33" s="1454"/>
      <c r="AJ33" s="1454"/>
      <c r="AK33" s="1454"/>
      <c r="AL33" s="1454"/>
      <c r="AM33" s="1454"/>
      <c r="AN33" s="1454"/>
      <c r="AO33" s="1454"/>
      <c r="AP33" s="1454"/>
      <c r="AQ33" s="1454"/>
      <c r="AR33" s="1454"/>
      <c r="AS33" s="1454"/>
      <c r="AT33" s="1454"/>
      <c r="AU33" s="1454"/>
      <c r="AV33" s="1454"/>
      <c r="AW33" s="1454"/>
      <c r="AX33" s="1454"/>
      <c r="AY33" s="1454"/>
      <c r="AZ33" s="1454"/>
      <c r="BA33" s="1454"/>
      <c r="BB33" s="1454"/>
      <c r="BC33" s="1454"/>
      <c r="BD33" s="1454"/>
      <c r="BE33" s="1454"/>
      <c r="BF33" s="1454"/>
      <c r="BG33" s="1454"/>
      <c r="BH33" s="1454"/>
      <c r="BI33" s="1454"/>
      <c r="BJ33" s="1454"/>
      <c r="BK33" s="1454"/>
      <c r="BL33" s="1454"/>
      <c r="BM33" s="1454"/>
      <c r="BN33" s="1454"/>
      <c r="BO33" s="1454"/>
      <c r="BP33" s="1454"/>
      <c r="BQ33" s="1454"/>
      <c r="BR33" s="1454"/>
      <c r="BS33" s="1454"/>
      <c r="BT33" s="1454"/>
      <c r="BU33" s="1454"/>
      <c r="BV33" s="1454"/>
    </row>
    <row r="34" spans="1:74" s="1402" customFormat="1" ht="19.5">
      <c r="A34" s="1530" t="s">
        <v>24</v>
      </c>
      <c r="B34" s="1594"/>
      <c r="C34" s="1594"/>
      <c r="D34" s="1471"/>
      <c r="E34" s="1471"/>
      <c r="F34" s="1594"/>
      <c r="G34" s="1594"/>
      <c r="H34" s="1471"/>
      <c r="I34" s="1472"/>
      <c r="J34" s="1473"/>
      <c r="K34" s="1472"/>
      <c r="L34" s="1472"/>
      <c r="M34" s="1472"/>
      <c r="N34" s="1474"/>
      <c r="O34" s="1474"/>
      <c r="P34" s="1474"/>
      <c r="Q34" s="1474"/>
      <c r="R34" s="1455"/>
      <c r="S34" s="1455"/>
      <c r="T34" s="1475"/>
      <c r="U34" s="1476"/>
      <c r="V34" s="1476"/>
      <c r="W34" s="1476"/>
      <c r="X34" s="1476"/>
      <c r="Y34" s="1476"/>
      <c r="Z34" s="1476"/>
      <c r="AA34" s="1476"/>
      <c r="AB34" s="1476"/>
      <c r="AC34" s="1476"/>
      <c r="AD34" s="1476"/>
      <c r="AE34" s="1476"/>
      <c r="AF34" s="1476"/>
      <c r="AG34" s="1476"/>
      <c r="AH34" s="1476"/>
      <c r="AI34" s="1476"/>
      <c r="AJ34" s="1476"/>
      <c r="AK34" s="1476"/>
      <c r="AL34" s="1476"/>
      <c r="AM34" s="1476"/>
      <c r="AN34" s="1476"/>
      <c r="AO34" s="1476"/>
      <c r="AP34" s="1476"/>
      <c r="AQ34" s="1476"/>
      <c r="AR34" s="1476"/>
      <c r="AS34" s="1476"/>
      <c r="AT34" s="1476"/>
      <c r="AU34" s="1476"/>
      <c r="AV34" s="1476"/>
      <c r="AW34" s="1476"/>
      <c r="AX34" s="1476"/>
      <c r="AY34" s="1476"/>
      <c r="AZ34" s="1476"/>
      <c r="BA34" s="1476"/>
      <c r="BB34" s="1476"/>
      <c r="BC34" s="1476"/>
      <c r="BD34" s="1476"/>
      <c r="BE34" s="1476"/>
      <c r="BF34" s="1476"/>
      <c r="BG34" s="1476"/>
      <c r="BH34" s="1476"/>
      <c r="BI34" s="1476"/>
      <c r="BJ34" s="1476"/>
      <c r="BK34" s="1476"/>
      <c r="BL34" s="1476"/>
      <c r="BM34" s="1476"/>
      <c r="BN34" s="1476"/>
      <c r="BO34" s="1476"/>
      <c r="BP34" s="1476"/>
      <c r="BQ34" s="1476"/>
      <c r="BR34" s="1476"/>
      <c r="BS34" s="1476"/>
      <c r="BT34" s="1476"/>
      <c r="BU34" s="1476"/>
      <c r="BV34" s="1476"/>
    </row>
    <row r="35" spans="1:74" s="1402" customFormat="1" ht="19.5">
      <c r="A35" s="1530" t="s">
        <v>329</v>
      </c>
      <c r="B35" s="1470"/>
      <c r="C35" s="1471"/>
      <c r="D35" s="1471"/>
      <c r="E35" s="1471"/>
      <c r="F35" s="1470"/>
      <c r="G35" s="1471"/>
      <c r="H35" s="1471"/>
      <c r="I35" s="1472"/>
      <c r="J35" s="1473"/>
      <c r="K35" s="1472"/>
      <c r="L35" s="1472"/>
      <c r="M35" s="1472"/>
      <c r="N35" s="1474"/>
      <c r="O35" s="1474"/>
      <c r="P35" s="1474"/>
      <c r="Q35" s="1474"/>
      <c r="R35" s="1455"/>
      <c r="S35" s="1455"/>
      <c r="T35" s="1475"/>
      <c r="U35" s="1476"/>
      <c r="V35" s="1476"/>
      <c r="W35" s="1476"/>
      <c r="X35" s="1476"/>
      <c r="Y35" s="1476"/>
      <c r="Z35" s="1476"/>
      <c r="AA35" s="1476"/>
      <c r="AB35" s="1476"/>
      <c r="AC35" s="1476"/>
      <c r="AD35" s="1476"/>
      <c r="AE35" s="1476"/>
      <c r="AF35" s="1476"/>
      <c r="AG35" s="1476"/>
      <c r="AH35" s="1476"/>
      <c r="AI35" s="1476"/>
      <c r="AJ35" s="1476"/>
      <c r="AK35" s="1476"/>
      <c r="AL35" s="1476"/>
      <c r="AM35" s="1476"/>
      <c r="AN35" s="1476"/>
      <c r="AO35" s="1476"/>
      <c r="AP35" s="1476"/>
      <c r="AQ35" s="1476"/>
      <c r="AR35" s="1476"/>
      <c r="AS35" s="1476"/>
      <c r="AT35" s="1476"/>
      <c r="AU35" s="1476"/>
      <c r="AV35" s="1476"/>
      <c r="AW35" s="1476"/>
      <c r="AX35" s="1476"/>
      <c r="AY35" s="1476"/>
      <c r="AZ35" s="1476"/>
      <c r="BA35" s="1476"/>
      <c r="BB35" s="1476"/>
      <c r="BC35" s="1476"/>
      <c r="BD35" s="1476"/>
      <c r="BE35" s="1476"/>
      <c r="BF35" s="1476"/>
      <c r="BG35" s="1476"/>
      <c r="BH35" s="1476"/>
      <c r="BI35" s="1476"/>
      <c r="BJ35" s="1476"/>
      <c r="BK35" s="1476"/>
      <c r="BL35" s="1476"/>
      <c r="BM35" s="1476"/>
      <c r="BN35" s="1476"/>
      <c r="BO35" s="1476"/>
      <c r="BP35" s="1476"/>
      <c r="BQ35" s="1476"/>
      <c r="BR35" s="1476"/>
      <c r="BS35" s="1476"/>
      <c r="BT35" s="1476"/>
      <c r="BU35" s="1476"/>
      <c r="BV35" s="1476"/>
    </row>
    <row r="36" spans="1:74" s="1402" customFormat="1" ht="19.5">
      <c r="A36" s="1596" t="s">
        <v>99</v>
      </c>
      <c r="B36" s="1597"/>
      <c r="C36" s="1598"/>
      <c r="D36" s="1598"/>
      <c r="E36" s="1598"/>
      <c r="F36" s="1597"/>
      <c r="G36" s="1598"/>
      <c r="H36" s="1598"/>
      <c r="I36" s="1472"/>
      <c r="J36" s="1473"/>
      <c r="K36" s="1472"/>
      <c r="L36" s="1472"/>
      <c r="M36" s="1472"/>
      <c r="N36" s="1474"/>
      <c r="O36" s="1474"/>
      <c r="P36" s="1474"/>
      <c r="Q36" s="1474"/>
      <c r="R36" s="1455"/>
      <c r="S36" s="1455"/>
      <c r="T36" s="1475"/>
      <c r="U36" s="1476"/>
      <c r="V36" s="1476"/>
      <c r="W36" s="1476"/>
      <c r="X36" s="1476"/>
      <c r="Y36" s="1476"/>
      <c r="Z36" s="1476"/>
      <c r="AA36" s="1476"/>
      <c r="AB36" s="1476"/>
      <c r="AC36" s="1476"/>
      <c r="AD36" s="1476"/>
      <c r="AE36" s="1476"/>
      <c r="AF36" s="1476"/>
      <c r="AG36" s="1476"/>
      <c r="AH36" s="1476"/>
      <c r="AI36" s="1476"/>
      <c r="AJ36" s="1476"/>
      <c r="AK36" s="1476"/>
      <c r="AL36" s="1476"/>
      <c r="AM36" s="1476"/>
      <c r="AN36" s="1476"/>
      <c r="AO36" s="1476"/>
      <c r="AP36" s="1476"/>
      <c r="AQ36" s="1476"/>
      <c r="AR36" s="1476"/>
      <c r="AS36" s="1476"/>
      <c r="AT36" s="1476"/>
      <c r="AU36" s="1476"/>
      <c r="AV36" s="1476"/>
      <c r="AW36" s="1476"/>
      <c r="AX36" s="1476"/>
      <c r="AY36" s="1476"/>
      <c r="AZ36" s="1476"/>
      <c r="BA36" s="1476"/>
      <c r="BB36" s="1476"/>
      <c r="BC36" s="1476"/>
      <c r="BD36" s="1476"/>
      <c r="BE36" s="1476"/>
      <c r="BF36" s="1476"/>
      <c r="BG36" s="1476"/>
      <c r="BH36" s="1476"/>
      <c r="BI36" s="1476"/>
      <c r="BJ36" s="1476"/>
      <c r="BK36" s="1476"/>
      <c r="BL36" s="1476"/>
      <c r="BM36" s="1476"/>
      <c r="BN36" s="1476"/>
      <c r="BO36" s="1476"/>
      <c r="BP36" s="1476"/>
      <c r="BQ36" s="1476"/>
      <c r="BR36" s="1476"/>
      <c r="BS36" s="1476"/>
      <c r="BT36" s="1476"/>
      <c r="BU36" s="1476"/>
      <c r="BV36" s="1476"/>
    </row>
    <row r="37" spans="1:74" ht="18.75">
      <c r="A37" s="1434" t="s">
        <v>17</v>
      </c>
      <c r="B37" s="1536"/>
      <c r="C37" s="1457"/>
      <c r="D37" s="1536"/>
      <c r="E37" s="1536"/>
      <c r="F37" s="1536"/>
      <c r="G37" s="1457"/>
      <c r="H37" s="1448"/>
      <c r="I37" s="1499"/>
      <c r="J37" s="1499"/>
      <c r="K37" s="1499"/>
      <c r="L37" s="1499"/>
      <c r="M37" s="1499"/>
      <c r="N37" s="1451"/>
      <c r="O37" s="1451"/>
      <c r="P37" s="1451"/>
      <c r="Q37" s="1451"/>
      <c r="R37" s="1452"/>
      <c r="S37" s="1452"/>
      <c r="T37" s="1453"/>
      <c r="U37" s="1454"/>
      <c r="V37" s="1454"/>
      <c r="W37" s="1454"/>
      <c r="X37" s="1454"/>
      <c r="Y37" s="1454"/>
      <c r="Z37" s="1454"/>
      <c r="AA37" s="1454"/>
      <c r="AB37" s="1454"/>
      <c r="AC37" s="1454"/>
      <c r="AD37" s="1454"/>
      <c r="AE37" s="1454"/>
      <c r="AF37" s="1454"/>
      <c r="AG37" s="1454"/>
      <c r="AH37" s="1454"/>
      <c r="AI37" s="1454"/>
      <c r="AJ37" s="1454"/>
      <c r="AK37" s="1454"/>
      <c r="AL37" s="1454"/>
      <c r="AM37" s="1454"/>
      <c r="AN37" s="1454"/>
      <c r="AO37" s="1454"/>
      <c r="AP37" s="1454"/>
      <c r="AQ37" s="1454"/>
      <c r="AR37" s="1454"/>
      <c r="AS37" s="1454"/>
      <c r="AT37" s="1454"/>
      <c r="AU37" s="1454"/>
      <c r="AV37" s="1454"/>
      <c r="AW37" s="1454"/>
      <c r="AX37" s="1454"/>
      <c r="AY37" s="1454"/>
      <c r="AZ37" s="1454"/>
      <c r="BA37" s="1454"/>
      <c r="BB37" s="1454"/>
      <c r="BC37" s="1454"/>
      <c r="BD37" s="1454"/>
      <c r="BE37" s="1454"/>
      <c r="BF37" s="1454"/>
      <c r="BG37" s="1454"/>
      <c r="BH37" s="1454"/>
      <c r="BI37" s="1454"/>
      <c r="BJ37" s="1454"/>
      <c r="BK37" s="1454"/>
      <c r="BL37" s="1454"/>
      <c r="BM37" s="1454"/>
      <c r="BN37" s="1454"/>
      <c r="BO37" s="1454"/>
      <c r="BP37" s="1454"/>
      <c r="BQ37" s="1454"/>
      <c r="BR37" s="1454"/>
      <c r="BS37" s="1454"/>
      <c r="BT37" s="1454"/>
      <c r="BU37" s="1454"/>
      <c r="BV37" s="1454"/>
    </row>
    <row r="38" spans="1:74" ht="18.75">
      <c r="A38" s="1369"/>
      <c r="B38" s="1449"/>
      <c r="C38" s="1450"/>
      <c r="D38" s="1450"/>
      <c r="E38" s="1450"/>
      <c r="F38" s="1450"/>
      <c r="G38" s="1450"/>
      <c r="H38" s="1367"/>
      <c r="I38" s="1455"/>
      <c r="J38" s="1369"/>
      <c r="K38" s="1451"/>
      <c r="L38" s="1451"/>
      <c r="M38" s="1451"/>
      <c r="N38" s="1451"/>
      <c r="O38" s="1451"/>
      <c r="P38" s="1451"/>
      <c r="Q38" s="1451"/>
      <c r="R38" s="1452"/>
      <c r="S38" s="1452"/>
      <c r="T38" s="1453"/>
      <c r="U38" s="1454"/>
      <c r="V38" s="1454"/>
      <c r="W38" s="1454"/>
      <c r="X38" s="1454"/>
      <c r="Y38" s="1454"/>
      <c r="Z38" s="1454"/>
      <c r="AA38" s="1454"/>
      <c r="AB38" s="1454"/>
      <c r="AC38" s="1454"/>
      <c r="AD38" s="1454"/>
      <c r="AE38" s="1454"/>
      <c r="AF38" s="1454"/>
      <c r="AG38" s="1454"/>
      <c r="AH38" s="1454"/>
      <c r="AI38" s="1454"/>
      <c r="AJ38" s="1454"/>
      <c r="AK38" s="1454"/>
      <c r="AL38" s="1454"/>
      <c r="AM38" s="1454"/>
      <c r="AN38" s="1454"/>
      <c r="AO38" s="1454"/>
      <c r="AP38" s="1454"/>
      <c r="AQ38" s="1454"/>
      <c r="AR38" s="1454"/>
      <c r="AS38" s="1454"/>
      <c r="AT38" s="1454"/>
      <c r="AU38" s="1454"/>
      <c r="AV38" s="1454"/>
      <c r="AW38" s="1454"/>
      <c r="AX38" s="1454"/>
      <c r="AY38" s="1454"/>
      <c r="AZ38" s="1454"/>
      <c r="BA38" s="1454"/>
      <c r="BB38" s="1454"/>
      <c r="BC38" s="1454"/>
      <c r="BD38" s="1454"/>
      <c r="BE38" s="1454"/>
      <c r="BF38" s="1454"/>
      <c r="BG38" s="1454"/>
      <c r="BH38" s="1454"/>
      <c r="BI38" s="1454"/>
      <c r="BJ38" s="1454"/>
      <c r="BK38" s="1454"/>
      <c r="BL38" s="1454"/>
      <c r="BM38" s="1454"/>
      <c r="BN38" s="1454"/>
      <c r="BO38" s="1454"/>
      <c r="BP38" s="1454"/>
      <c r="BQ38" s="1454"/>
      <c r="BR38" s="1454"/>
      <c r="BS38" s="1454"/>
      <c r="BT38" s="1454"/>
      <c r="BU38" s="1454"/>
      <c r="BV38" s="1454"/>
    </row>
    <row r="39" spans="1:74" s="1505" customFormat="1">
      <c r="A39" s="1369" t="s">
        <v>95</v>
      </c>
      <c r="B39" s="1506"/>
      <c r="C39" s="1450"/>
      <c r="D39" s="1450"/>
      <c r="E39" s="1450"/>
      <c r="F39" s="1450"/>
      <c r="G39" s="1450"/>
      <c r="H39" s="1450"/>
      <c r="I39" s="1503"/>
      <c r="J39" s="1455"/>
      <c r="K39" s="1504"/>
      <c r="L39" s="1504"/>
      <c r="M39" s="1504"/>
    </row>
    <row r="40" spans="1:74" s="1505" customFormat="1">
      <c r="A40" s="587" t="s">
        <v>96</v>
      </c>
      <c r="B40" s="588"/>
      <c r="C40" s="589"/>
      <c r="D40" s="589"/>
      <c r="E40" s="589"/>
      <c r="F40" s="589"/>
      <c r="G40" s="589"/>
      <c r="H40" s="586"/>
      <c r="I40" s="590"/>
      <c r="J40" s="587"/>
      <c r="K40" s="591"/>
      <c r="L40" s="591"/>
      <c r="M40" s="591"/>
      <c r="N40" s="591"/>
      <c r="O40" s="591"/>
      <c r="P40" s="591"/>
    </row>
    <row r="41" spans="1:74" s="1505" customFormat="1">
      <c r="A41" s="1905" t="s">
        <v>11</v>
      </c>
      <c r="B41" s="1953" t="s">
        <v>129</v>
      </c>
      <c r="C41" s="1953"/>
      <c r="D41" s="1953"/>
      <c r="E41" s="1953"/>
      <c r="F41" s="1953"/>
      <c r="G41" s="1953" t="s">
        <v>108</v>
      </c>
      <c r="H41" s="1953"/>
      <c r="I41" s="1953"/>
      <c r="J41" s="1953"/>
      <c r="K41" s="1953"/>
      <c r="L41" s="1930" t="s">
        <v>103</v>
      </c>
      <c r="M41" s="602"/>
      <c r="N41" s="602"/>
      <c r="O41" s="602"/>
      <c r="P41" s="1447"/>
    </row>
    <row r="42" spans="1:74" s="1505" customFormat="1">
      <c r="A42" s="1952"/>
      <c r="B42" s="1903" t="s">
        <v>131</v>
      </c>
      <c r="C42" s="1903" t="s">
        <v>105</v>
      </c>
      <c r="D42" s="1903"/>
      <c r="E42" s="1903" t="s">
        <v>106</v>
      </c>
      <c r="F42" s="1903"/>
      <c r="G42" s="1905" t="s">
        <v>131</v>
      </c>
      <c r="H42" s="1903" t="s">
        <v>105</v>
      </c>
      <c r="I42" s="1903"/>
      <c r="J42" s="1903" t="s">
        <v>106</v>
      </c>
      <c r="K42" s="1903"/>
      <c r="L42" s="1951"/>
      <c r="M42" s="1504"/>
      <c r="N42" s="1504"/>
      <c r="O42" s="1447"/>
      <c r="P42" s="1447"/>
    </row>
    <row r="43" spans="1:74" s="1505" customFormat="1">
      <c r="A43" s="1906"/>
      <c r="B43" s="1903"/>
      <c r="C43" s="1599" t="s">
        <v>154</v>
      </c>
      <c r="D43" s="1600" t="s">
        <v>98</v>
      </c>
      <c r="E43" s="1599" t="s">
        <v>154</v>
      </c>
      <c r="F43" s="1600" t="s">
        <v>98</v>
      </c>
      <c r="G43" s="1906"/>
      <c r="H43" s="1599" t="s">
        <v>154</v>
      </c>
      <c r="I43" s="565" t="s">
        <v>155</v>
      </c>
      <c r="J43" s="1599" t="s">
        <v>154</v>
      </c>
      <c r="K43" s="565" t="s">
        <v>155</v>
      </c>
      <c r="L43" s="1931"/>
      <c r="M43" s="1504"/>
      <c r="N43" s="1504"/>
      <c r="O43" s="567"/>
      <c r="P43" s="1447"/>
    </row>
    <row r="44" spans="1:74" s="1505" customFormat="1">
      <c r="A44" s="612" t="s">
        <v>367</v>
      </c>
      <c r="B44" s="1601"/>
      <c r="C44" s="1602"/>
      <c r="D44" s="1602"/>
      <c r="E44" s="1603"/>
      <c r="F44" s="1603"/>
      <c r="G44" s="1602"/>
      <c r="H44" s="1602"/>
      <c r="I44" s="1604"/>
      <c r="J44" s="1605"/>
      <c r="K44" s="1605"/>
      <c r="L44" s="1606"/>
      <c r="M44" s="1504"/>
      <c r="N44" s="1504"/>
      <c r="O44" s="1607"/>
      <c r="P44" s="1624"/>
    </row>
    <row r="45" spans="1:74" s="1505" customFormat="1">
      <c r="A45" s="612"/>
      <c r="B45" s="1608"/>
      <c r="C45" s="1609"/>
      <c r="D45" s="1609"/>
      <c r="E45" s="1610"/>
      <c r="F45" s="1611"/>
      <c r="G45" s="1609"/>
      <c r="H45" s="1609"/>
      <c r="I45" s="1609"/>
      <c r="J45" s="1612"/>
      <c r="K45" s="1606"/>
      <c r="L45" s="1612"/>
      <c r="M45" s="1504"/>
      <c r="N45" s="1504"/>
      <c r="O45" s="604"/>
      <c r="P45" s="1624"/>
    </row>
    <row r="46" spans="1:74" s="1505" customFormat="1">
      <c r="A46" s="612"/>
      <c r="B46" s="1601"/>
      <c r="C46" s="1602"/>
      <c r="D46" s="1602"/>
      <c r="E46" s="1603"/>
      <c r="F46" s="1603"/>
      <c r="G46" s="1602"/>
      <c r="H46" s="1613"/>
      <c r="I46" s="1606"/>
      <c r="J46" s="462"/>
      <c r="K46" s="462"/>
      <c r="L46" s="1606"/>
      <c r="M46" s="1504"/>
      <c r="N46" s="1504"/>
      <c r="O46" s="604"/>
      <c r="P46" s="1625"/>
    </row>
    <row r="47" spans="1:74" s="1505" customFormat="1">
      <c r="A47" s="876" t="s">
        <v>21</v>
      </c>
      <c r="B47" s="1614"/>
      <c r="C47" s="1615"/>
      <c r="D47" s="1615"/>
      <c r="E47" s="1616"/>
      <c r="F47" s="1616"/>
      <c r="G47" s="1615"/>
      <c r="H47" s="1615"/>
      <c r="I47" s="1615"/>
      <c r="J47" s="1615"/>
      <c r="K47" s="1615"/>
      <c r="L47" s="1615"/>
      <c r="M47" s="1504"/>
      <c r="N47" s="1504"/>
      <c r="O47" s="1617"/>
      <c r="P47" s="1626"/>
    </row>
    <row r="48" spans="1:74" s="1505" customFormat="1">
      <c r="A48" s="587"/>
      <c r="B48" s="588"/>
      <c r="C48" s="589"/>
      <c r="D48" s="589"/>
      <c r="E48" s="589"/>
      <c r="F48" s="589"/>
      <c r="G48" s="589"/>
      <c r="H48" s="586"/>
      <c r="I48" s="590"/>
      <c r="J48" s="587"/>
      <c r="K48" s="591"/>
      <c r="L48" s="591"/>
      <c r="M48" s="591"/>
      <c r="N48" s="591"/>
      <c r="O48" s="591"/>
      <c r="P48" s="591"/>
    </row>
    <row r="49" spans="1:19" s="1505" customFormat="1">
      <c r="A49" s="1944" t="s">
        <v>31</v>
      </c>
      <c r="B49" s="1945" t="s">
        <v>129</v>
      </c>
      <c r="C49" s="1946"/>
      <c r="D49" s="1947"/>
      <c r="E49" s="1948" t="s">
        <v>108</v>
      </c>
      <c r="F49" s="1948"/>
      <c r="G49" s="1948"/>
      <c r="H49" s="1949" t="s">
        <v>168</v>
      </c>
      <c r="I49" s="1954"/>
      <c r="J49" s="587"/>
      <c r="K49" s="591"/>
      <c r="L49" s="591"/>
      <c r="M49" s="591"/>
      <c r="N49" s="591"/>
      <c r="O49" s="591"/>
      <c r="P49" s="591"/>
    </row>
    <row r="50" spans="1:19" s="1505" customFormat="1" ht="31.5">
      <c r="A50" s="1944"/>
      <c r="B50" s="849" t="s">
        <v>131</v>
      </c>
      <c r="C50" s="851" t="s">
        <v>105</v>
      </c>
      <c r="D50" s="851" t="s">
        <v>106</v>
      </c>
      <c r="E50" s="849" t="s">
        <v>131</v>
      </c>
      <c r="F50" s="851" t="s">
        <v>105</v>
      </c>
      <c r="G50" s="851" t="s">
        <v>106</v>
      </c>
      <c r="H50" s="1950"/>
      <c r="I50" s="1955"/>
      <c r="J50" s="587"/>
      <c r="K50" s="591"/>
      <c r="L50" s="591"/>
      <c r="M50" s="591"/>
      <c r="N50" s="591"/>
      <c r="O50" s="591"/>
      <c r="P50" s="591"/>
    </row>
    <row r="51" spans="1:19" s="1505" customFormat="1">
      <c r="A51" s="612" t="s">
        <v>367</v>
      </c>
      <c r="B51" s="415"/>
      <c r="C51" s="416"/>
      <c r="D51" s="416"/>
      <c r="E51" s="176"/>
      <c r="F51" s="416"/>
      <c r="G51" s="175"/>
      <c r="H51" s="175"/>
      <c r="I51" s="173"/>
      <c r="J51" s="587"/>
      <c r="K51" s="591"/>
      <c r="L51" s="591"/>
      <c r="M51" s="591"/>
      <c r="N51" s="591"/>
      <c r="O51" s="591"/>
      <c r="P51" s="591"/>
    </row>
    <row r="52" spans="1:19" s="1505" customFormat="1">
      <c r="A52" s="171"/>
      <c r="B52" s="415"/>
      <c r="C52" s="416"/>
      <c r="D52" s="172"/>
      <c r="E52" s="416"/>
      <c r="F52" s="416"/>
      <c r="G52" s="175"/>
      <c r="H52" s="175"/>
      <c r="I52" s="173"/>
      <c r="J52" s="587"/>
      <c r="K52" s="591"/>
      <c r="L52" s="591"/>
      <c r="M52" s="591"/>
      <c r="N52" s="591"/>
      <c r="O52" s="591"/>
      <c r="P52" s="591"/>
    </row>
    <row r="53" spans="1:19" s="1505" customFormat="1">
      <c r="A53" s="633"/>
      <c r="B53" s="597"/>
      <c r="C53" s="418"/>
      <c r="D53" s="419"/>
      <c r="E53" s="598"/>
      <c r="F53" s="176"/>
      <c r="G53" s="175"/>
      <c r="H53" s="175"/>
      <c r="I53" s="174"/>
      <c r="J53" s="587"/>
      <c r="K53" s="591"/>
      <c r="L53" s="591"/>
      <c r="M53" s="591"/>
      <c r="N53" s="591"/>
      <c r="O53" s="591"/>
      <c r="P53" s="591"/>
    </row>
    <row r="54" spans="1:19" s="1505" customFormat="1">
      <c r="A54" s="850" t="s">
        <v>21</v>
      </c>
      <c r="B54" s="420"/>
      <c r="C54" s="599"/>
      <c r="D54" s="177"/>
      <c r="E54" s="599"/>
      <c r="F54" s="177"/>
      <c r="G54" s="596"/>
      <c r="H54" s="177"/>
      <c r="I54" s="600"/>
      <c r="J54" s="587"/>
      <c r="K54" s="591"/>
      <c r="L54" s="591"/>
      <c r="M54" s="591"/>
      <c r="N54" s="591"/>
      <c r="O54" s="591"/>
      <c r="P54" s="591"/>
    </row>
    <row r="55" spans="1:19" s="1505" customFormat="1">
      <c r="A55" s="605"/>
      <c r="B55" s="606"/>
      <c r="C55" s="604"/>
      <c r="D55" s="604"/>
      <c r="E55" s="604"/>
      <c r="F55" s="604"/>
      <c r="G55" s="604"/>
      <c r="H55" s="604"/>
      <c r="I55" s="604"/>
      <c r="J55" s="604"/>
      <c r="K55" s="604"/>
      <c r="L55" s="604"/>
      <c r="M55" s="604"/>
      <c r="N55" s="603"/>
      <c r="O55" s="603"/>
      <c r="P55" s="603"/>
    </row>
    <row r="56" spans="1:19" s="1505" customFormat="1">
      <c r="A56" s="1944" t="s">
        <v>134</v>
      </c>
      <c r="B56" s="1945" t="s">
        <v>129</v>
      </c>
      <c r="C56" s="1946"/>
      <c r="D56" s="1947"/>
      <c r="E56" s="1948" t="s">
        <v>108</v>
      </c>
      <c r="F56" s="1948"/>
      <c r="G56" s="1948"/>
      <c r="H56" s="1949" t="s">
        <v>168</v>
      </c>
      <c r="I56" s="604"/>
      <c r="J56" s="604"/>
      <c r="K56" s="604"/>
      <c r="L56" s="604"/>
      <c r="M56" s="604"/>
      <c r="N56" s="603"/>
      <c r="O56" s="603"/>
      <c r="P56" s="603"/>
    </row>
    <row r="57" spans="1:19" s="1505" customFormat="1" ht="31.5">
      <c r="A57" s="1944"/>
      <c r="B57" s="849" t="s">
        <v>131</v>
      </c>
      <c r="C57" s="851" t="s">
        <v>105</v>
      </c>
      <c r="D57" s="851" t="s">
        <v>106</v>
      </c>
      <c r="E57" s="849" t="s">
        <v>131</v>
      </c>
      <c r="F57" s="851" t="s">
        <v>105</v>
      </c>
      <c r="G57" s="851" t="s">
        <v>106</v>
      </c>
      <c r="H57" s="1950"/>
      <c r="I57" s="604"/>
      <c r="J57" s="604"/>
      <c r="K57" s="604"/>
      <c r="L57" s="604"/>
      <c r="M57" s="604"/>
      <c r="N57" s="603"/>
      <c r="O57" s="603"/>
      <c r="P57" s="603"/>
    </row>
    <row r="58" spans="1:19">
      <c r="A58" s="612" t="s">
        <v>367</v>
      </c>
      <c r="B58" s="597"/>
      <c r="C58" s="418"/>
      <c r="D58" s="419"/>
      <c r="E58" s="598"/>
      <c r="F58" s="176"/>
      <c r="G58" s="175"/>
      <c r="H58" s="175"/>
      <c r="I58" s="604"/>
      <c r="J58" s="604"/>
      <c r="K58" s="604"/>
      <c r="L58" s="604"/>
      <c r="M58" s="604"/>
      <c r="N58" s="603"/>
      <c r="O58" s="603"/>
      <c r="P58" s="603"/>
      <c r="Q58" s="1446"/>
      <c r="R58" s="1446"/>
      <c r="S58" s="1446"/>
    </row>
    <row r="59" spans="1:19">
      <c r="A59" s="850" t="s">
        <v>21</v>
      </c>
      <c r="B59" s="420"/>
      <c r="C59" s="599"/>
      <c r="D59" s="177"/>
      <c r="E59" s="599"/>
      <c r="F59" s="177"/>
      <c r="G59" s="596"/>
      <c r="H59" s="177"/>
      <c r="I59" s="604"/>
      <c r="J59" s="604"/>
      <c r="K59" s="604"/>
      <c r="L59" s="604"/>
      <c r="M59" s="604"/>
      <c r="N59" s="603"/>
      <c r="O59" s="603"/>
      <c r="P59" s="603"/>
      <c r="Q59" s="1446"/>
      <c r="R59" s="1446"/>
      <c r="S59" s="1446"/>
    </row>
    <row r="60" spans="1:19">
      <c r="A60" s="605"/>
      <c r="B60" s="606"/>
      <c r="C60" s="604"/>
      <c r="D60" s="604"/>
      <c r="E60" s="604"/>
      <c r="F60" s="604"/>
      <c r="G60" s="604"/>
      <c r="H60" s="604"/>
      <c r="I60" s="604"/>
      <c r="J60" s="604"/>
      <c r="K60" s="604"/>
      <c r="L60" s="604"/>
      <c r="M60" s="604"/>
      <c r="N60" s="603"/>
      <c r="O60" s="603"/>
      <c r="P60" s="603"/>
      <c r="Q60" s="1446"/>
      <c r="R60" s="1446"/>
      <c r="S60" s="1446"/>
    </row>
    <row r="61" spans="1:19">
      <c r="A61" s="1956" t="s">
        <v>171</v>
      </c>
      <c r="B61" s="1956"/>
      <c r="C61" s="1956"/>
      <c r="D61" s="1956"/>
      <c r="E61" s="1956"/>
      <c r="F61" s="1956"/>
      <c r="G61" s="457"/>
      <c r="H61" s="457"/>
      <c r="I61" s="458"/>
      <c r="J61" s="457"/>
      <c r="K61" s="457"/>
      <c r="L61" s="457"/>
      <c r="M61" s="458"/>
      <c r="N61" s="457"/>
      <c r="O61" s="604"/>
      <c r="P61" s="604"/>
      <c r="Q61" s="1446"/>
      <c r="R61" s="1446"/>
      <c r="S61" s="1446"/>
    </row>
    <row r="62" spans="1:19">
      <c r="A62" s="1903" t="s">
        <v>11</v>
      </c>
      <c r="B62" s="1942" t="s">
        <v>200</v>
      </c>
      <c r="C62" s="1957"/>
      <c r="D62" s="1903" t="s">
        <v>201</v>
      </c>
      <c r="E62" s="1953"/>
      <c r="F62" s="876" t="s">
        <v>8</v>
      </c>
      <c r="G62" s="457"/>
      <c r="H62" s="457"/>
      <c r="I62" s="458"/>
      <c r="J62" s="457"/>
      <c r="K62" s="457"/>
      <c r="L62" s="457"/>
      <c r="M62" s="458"/>
      <c r="N62" s="457"/>
      <c r="O62" s="604"/>
      <c r="P62" s="604"/>
      <c r="Q62" s="1446"/>
      <c r="R62" s="1446"/>
      <c r="S62" s="1446"/>
    </row>
    <row r="63" spans="1:19" ht="31.5">
      <c r="A63" s="1903"/>
      <c r="B63" s="565" t="s">
        <v>89</v>
      </c>
      <c r="C63" s="565" t="s">
        <v>174</v>
      </c>
      <c r="D63" s="565" t="s">
        <v>89</v>
      </c>
      <c r="E63" s="565" t="s">
        <v>174</v>
      </c>
      <c r="F63" s="1618"/>
      <c r="G63" s="1551"/>
      <c r="H63" s="604"/>
      <c r="I63" s="1551"/>
      <c r="J63" s="604"/>
      <c r="K63" s="604"/>
      <c r="L63" s="1551"/>
      <c r="M63" s="1551"/>
      <c r="N63" s="604"/>
      <c r="O63" s="603"/>
      <c r="P63" s="603"/>
      <c r="Q63" s="1446"/>
      <c r="R63" s="1446"/>
      <c r="S63" s="1446"/>
    </row>
    <row r="64" spans="1:19">
      <c r="A64" s="1619" t="s">
        <v>170</v>
      </c>
      <c r="B64" s="1620"/>
      <c r="C64" s="454"/>
      <c r="D64" s="454"/>
      <c r="E64" s="455"/>
      <c r="F64" s="462"/>
      <c r="G64" s="1551"/>
      <c r="H64" s="604"/>
      <c r="I64" s="1551"/>
      <c r="J64" s="604"/>
      <c r="K64" s="604"/>
      <c r="L64" s="1551"/>
      <c r="M64" s="1551"/>
      <c r="N64" s="604"/>
      <c r="O64" s="603"/>
      <c r="P64" s="603"/>
      <c r="Q64" s="1446"/>
      <c r="R64" s="1446"/>
      <c r="S64" s="1446"/>
    </row>
    <row r="65" spans="1:213">
      <c r="A65" s="1621" t="s">
        <v>74</v>
      </c>
      <c r="B65" s="1620"/>
      <c r="C65" s="454"/>
      <c r="D65" s="454"/>
      <c r="E65" s="455"/>
      <c r="F65" s="462"/>
      <c r="G65" s="1551"/>
      <c r="H65" s="604"/>
      <c r="I65" s="1551"/>
      <c r="J65" s="604"/>
      <c r="K65" s="604"/>
      <c r="L65" s="1551"/>
      <c r="M65" s="1551"/>
      <c r="N65" s="604"/>
      <c r="O65" s="603"/>
      <c r="P65" s="603"/>
      <c r="Q65" s="1446"/>
      <c r="R65" s="1446"/>
      <c r="S65" s="1446"/>
    </row>
    <row r="66" spans="1:213">
      <c r="A66" s="1621" t="s">
        <v>70</v>
      </c>
      <c r="B66" s="1620"/>
      <c r="C66" s="454"/>
      <c r="D66" s="456"/>
      <c r="E66" s="455"/>
      <c r="F66" s="462"/>
      <c r="G66" s="1551"/>
      <c r="H66" s="604"/>
      <c r="I66" s="1551"/>
      <c r="J66" s="604"/>
      <c r="K66" s="604"/>
      <c r="L66" s="1551"/>
      <c r="M66" s="1551"/>
      <c r="N66" s="604"/>
      <c r="O66" s="603"/>
      <c r="P66" s="603"/>
      <c r="Q66" s="1446"/>
      <c r="R66" s="1446"/>
      <c r="S66" s="1446"/>
    </row>
    <row r="67" spans="1:213">
      <c r="A67" s="619" t="s">
        <v>99</v>
      </c>
      <c r="B67" s="1620"/>
      <c r="C67" s="454"/>
      <c r="D67" s="456"/>
      <c r="E67" s="455"/>
      <c r="F67" s="462"/>
      <c r="G67" s="1551"/>
      <c r="H67" s="604"/>
      <c r="I67" s="1551"/>
      <c r="J67" s="604"/>
      <c r="K67" s="604"/>
      <c r="L67" s="1551"/>
      <c r="M67" s="1551"/>
      <c r="N67" s="604"/>
      <c r="O67" s="603"/>
      <c r="P67" s="603"/>
      <c r="Q67" s="1446"/>
      <c r="R67" s="1446"/>
      <c r="S67" s="1446"/>
    </row>
    <row r="68" spans="1:213">
      <c r="A68" s="1552" t="s">
        <v>21</v>
      </c>
      <c r="B68" s="456"/>
      <c r="C68" s="454"/>
      <c r="D68" s="456"/>
      <c r="E68" s="455"/>
      <c r="F68" s="1618"/>
      <c r="G68" s="1551"/>
      <c r="H68" s="604"/>
      <c r="I68" s="1551"/>
      <c r="J68" s="604"/>
      <c r="K68" s="604"/>
      <c r="L68" s="1551"/>
      <c r="M68" s="1551"/>
      <c r="N68" s="604"/>
      <c r="O68" s="603"/>
      <c r="P68" s="603"/>
      <c r="Q68" s="1446"/>
      <c r="R68" s="1446"/>
      <c r="S68" s="1446"/>
    </row>
    <row r="69" spans="1:213">
      <c r="A69" s="607"/>
      <c r="B69" s="608"/>
      <c r="C69" s="609"/>
      <c r="D69" s="609"/>
      <c r="E69" s="609"/>
      <c r="F69" s="604"/>
      <c r="G69" s="604"/>
      <c r="H69" s="604"/>
      <c r="I69" s="604"/>
      <c r="J69" s="604"/>
      <c r="K69" s="604"/>
      <c r="L69" s="604"/>
      <c r="M69" s="604"/>
      <c r="N69" s="603"/>
      <c r="O69" s="603"/>
      <c r="P69" s="603"/>
      <c r="Q69" s="1446"/>
      <c r="R69" s="1446"/>
      <c r="S69" s="1446"/>
    </row>
    <row r="70" spans="1:213">
      <c r="A70" s="610" t="s">
        <v>107</v>
      </c>
      <c r="B70" s="582" t="s">
        <v>368</v>
      </c>
      <c r="C70" s="583"/>
      <c r="D70" s="584"/>
      <c r="E70" s="583"/>
      <c r="F70" s="584"/>
      <c r="G70" s="583"/>
      <c r="H70" s="604"/>
      <c r="I70" s="604"/>
      <c r="J70" s="604"/>
      <c r="K70" s="604"/>
      <c r="L70" s="604"/>
      <c r="M70" s="604"/>
      <c r="N70" s="603"/>
      <c r="O70" s="603"/>
      <c r="P70" s="603"/>
      <c r="Q70" s="1446"/>
      <c r="R70" s="1446"/>
      <c r="S70" s="1446"/>
    </row>
    <row r="71" spans="1:213">
      <c r="A71" s="1944" t="s">
        <v>9</v>
      </c>
      <c r="B71" s="1958" t="s">
        <v>97</v>
      </c>
      <c r="C71" s="1959"/>
      <c r="D71" s="1957"/>
      <c r="E71" s="1953" t="s">
        <v>108</v>
      </c>
      <c r="F71" s="1953"/>
      <c r="G71" s="1953"/>
      <c r="H71" s="604"/>
      <c r="I71" s="604"/>
      <c r="J71" s="604"/>
      <c r="K71" s="604"/>
      <c r="L71" s="604"/>
      <c r="M71" s="604"/>
      <c r="N71" s="603"/>
      <c r="O71" s="603"/>
      <c r="P71" s="603"/>
      <c r="Q71" s="1512"/>
      <c r="R71" s="1512"/>
      <c r="S71" s="1512"/>
    </row>
    <row r="72" spans="1:213" s="1417" customFormat="1" ht="63">
      <c r="A72" s="1944"/>
      <c r="B72" s="565" t="s">
        <v>71</v>
      </c>
      <c r="C72" s="592" t="s">
        <v>10</v>
      </c>
      <c r="D72" s="592" t="s">
        <v>109</v>
      </c>
      <c r="E72" s="565" t="s">
        <v>71</v>
      </c>
      <c r="F72" s="592" t="s">
        <v>10</v>
      </c>
      <c r="G72" s="592" t="s">
        <v>109</v>
      </c>
      <c r="H72" s="604"/>
      <c r="I72" s="604"/>
      <c r="J72" s="604"/>
      <c r="K72" s="604"/>
      <c r="L72" s="604"/>
      <c r="M72" s="604"/>
      <c r="N72" s="603"/>
      <c r="O72" s="603"/>
      <c r="P72" s="603"/>
      <c r="Q72" s="1517"/>
      <c r="R72" s="1517"/>
      <c r="T72" s="1518"/>
      <c r="U72" s="1519"/>
      <c r="V72" s="1519"/>
      <c r="W72" s="1519"/>
      <c r="X72" s="1519"/>
      <c r="Y72" s="1519"/>
      <c r="Z72" s="1519"/>
      <c r="AA72" s="1519"/>
      <c r="AB72" s="1519"/>
      <c r="AC72" s="1519"/>
      <c r="AD72" s="1519"/>
      <c r="AE72" s="1519"/>
      <c r="AF72" s="1519"/>
      <c r="AG72" s="1519"/>
      <c r="AH72" s="1519"/>
      <c r="AI72" s="1519"/>
      <c r="AJ72" s="1519"/>
      <c r="AK72" s="1519"/>
      <c r="AL72" s="1519"/>
      <c r="AM72" s="1519"/>
      <c r="AN72" s="1519"/>
      <c r="AO72" s="1519"/>
      <c r="AP72" s="1519"/>
      <c r="AQ72" s="1519"/>
      <c r="AR72" s="1519"/>
      <c r="AS72" s="1519"/>
      <c r="AT72" s="1519"/>
      <c r="AU72" s="1519"/>
      <c r="AV72" s="1519"/>
      <c r="AW72" s="1519"/>
      <c r="AX72" s="1519"/>
      <c r="AY72" s="1519"/>
      <c r="AZ72" s="1519"/>
      <c r="BA72" s="1519"/>
      <c r="BB72" s="1519"/>
      <c r="BC72" s="1519"/>
      <c r="BD72" s="1519"/>
      <c r="BE72" s="1519"/>
      <c r="BF72" s="1519"/>
      <c r="BG72" s="1519"/>
      <c r="BH72" s="1519"/>
      <c r="BI72" s="1519"/>
      <c r="BJ72" s="1519"/>
      <c r="BK72" s="1519"/>
      <c r="BL72" s="1519"/>
      <c r="BM72" s="1519"/>
      <c r="BN72" s="1519"/>
      <c r="BO72" s="1519"/>
      <c r="BP72" s="1519"/>
      <c r="BQ72" s="1519"/>
      <c r="BR72" s="1519"/>
      <c r="BS72" s="1519"/>
      <c r="BT72" s="1519"/>
      <c r="BU72" s="1519"/>
      <c r="BV72" s="1519"/>
      <c r="BW72" s="1519"/>
      <c r="BX72" s="1519"/>
      <c r="BY72" s="1519"/>
      <c r="BZ72" s="1519"/>
      <c r="CA72" s="1519"/>
      <c r="CB72" s="1519"/>
      <c r="CC72" s="1519"/>
      <c r="CD72" s="1519"/>
      <c r="CE72" s="1519"/>
      <c r="CF72" s="1519"/>
      <c r="CG72" s="1519"/>
      <c r="CH72" s="1519"/>
      <c r="CI72" s="1519"/>
      <c r="CJ72" s="1519"/>
      <c r="CK72" s="1519"/>
      <c r="CL72" s="1519"/>
      <c r="CM72" s="1519"/>
      <c r="CN72" s="1519"/>
      <c r="CO72" s="1519"/>
      <c r="CP72" s="1519"/>
      <c r="CQ72" s="1519"/>
      <c r="CR72" s="1519"/>
      <c r="CS72" s="1519"/>
      <c r="CT72" s="1519"/>
      <c r="CU72" s="1519"/>
      <c r="CV72" s="1519"/>
      <c r="CW72" s="1519"/>
      <c r="CX72" s="1519"/>
      <c r="CY72" s="1519"/>
      <c r="CZ72" s="1519"/>
      <c r="DA72" s="1519"/>
      <c r="DB72" s="1519"/>
      <c r="DC72" s="1519"/>
      <c r="DD72" s="1519"/>
      <c r="DE72" s="1519"/>
      <c r="DF72" s="1519"/>
      <c r="DG72" s="1519"/>
      <c r="DH72" s="1519"/>
      <c r="DI72" s="1519"/>
      <c r="DJ72" s="1519"/>
      <c r="DK72" s="1519"/>
      <c r="DL72" s="1519"/>
      <c r="DM72" s="1519"/>
      <c r="DN72" s="1519"/>
      <c r="DO72" s="1519"/>
      <c r="DP72" s="1519"/>
      <c r="DQ72" s="1519"/>
      <c r="DR72" s="1519"/>
      <c r="DS72" s="1519"/>
      <c r="DT72" s="1519"/>
      <c r="DU72" s="1519"/>
      <c r="DV72" s="1519"/>
      <c r="DW72" s="1519"/>
      <c r="DX72" s="1519"/>
      <c r="DY72" s="1519"/>
      <c r="DZ72" s="1519"/>
      <c r="EA72" s="1519"/>
      <c r="EB72" s="1519"/>
      <c r="EC72" s="1519"/>
      <c r="ED72" s="1519"/>
      <c r="EE72" s="1519"/>
      <c r="EF72" s="1519"/>
      <c r="EG72" s="1519"/>
      <c r="EH72" s="1519"/>
      <c r="EI72" s="1519"/>
      <c r="EJ72" s="1519"/>
      <c r="EK72" s="1519"/>
      <c r="EL72" s="1519"/>
      <c r="EM72" s="1519"/>
      <c r="EN72" s="1519"/>
      <c r="EO72" s="1519"/>
      <c r="EP72" s="1519"/>
      <c r="EQ72" s="1519"/>
      <c r="ER72" s="1519"/>
      <c r="ES72" s="1519"/>
      <c r="ET72" s="1519"/>
      <c r="EU72" s="1519"/>
      <c r="EV72" s="1519"/>
      <c r="EW72" s="1519"/>
      <c r="EX72" s="1519"/>
      <c r="EY72" s="1519"/>
      <c r="EZ72" s="1519"/>
      <c r="FA72" s="1519"/>
      <c r="FB72" s="1519"/>
      <c r="FC72" s="1519"/>
      <c r="FD72" s="1519"/>
      <c r="FE72" s="1519"/>
      <c r="FF72" s="1519"/>
      <c r="FG72" s="1519"/>
      <c r="FH72" s="1519"/>
      <c r="FI72" s="1519"/>
      <c r="FJ72" s="1519"/>
      <c r="FK72" s="1519"/>
      <c r="FL72" s="1519"/>
      <c r="FM72" s="1519"/>
      <c r="FN72" s="1519"/>
      <c r="FO72" s="1519"/>
      <c r="FP72" s="1519"/>
      <c r="FQ72" s="1519"/>
      <c r="FR72" s="1519"/>
      <c r="FS72" s="1519"/>
      <c r="FT72" s="1519"/>
      <c r="FU72" s="1519"/>
      <c r="FV72" s="1519"/>
      <c r="FW72" s="1519"/>
      <c r="FX72" s="1519"/>
      <c r="FY72" s="1519"/>
      <c r="FZ72" s="1519"/>
      <c r="GA72" s="1519"/>
      <c r="GB72" s="1519"/>
      <c r="GC72" s="1519"/>
      <c r="GD72" s="1519"/>
      <c r="GE72" s="1519"/>
      <c r="GF72" s="1519"/>
      <c r="GG72" s="1519"/>
      <c r="GH72" s="1519"/>
      <c r="GI72" s="1519"/>
      <c r="GJ72" s="1519"/>
      <c r="GK72" s="1519"/>
      <c r="GL72" s="1519"/>
      <c r="GM72" s="1519"/>
      <c r="GN72" s="1519"/>
      <c r="GO72" s="1519"/>
      <c r="GP72" s="1519"/>
      <c r="GQ72" s="1519"/>
      <c r="GR72" s="1519"/>
      <c r="GS72" s="1519"/>
      <c r="GT72" s="1519"/>
      <c r="GU72" s="1519"/>
      <c r="GV72" s="1519"/>
      <c r="GW72" s="1519"/>
      <c r="GX72" s="1519"/>
      <c r="GY72" s="1519"/>
      <c r="GZ72" s="1519"/>
      <c r="HA72" s="1519"/>
      <c r="HB72" s="1519"/>
      <c r="HC72" s="1519"/>
      <c r="HD72" s="1519"/>
      <c r="HE72" s="1519"/>
    </row>
    <row r="73" spans="1:213" s="1417" customFormat="1">
      <c r="A73" s="613" t="s">
        <v>11</v>
      </c>
      <c r="B73" s="611"/>
      <c r="C73" s="612"/>
      <c r="D73" s="612"/>
      <c r="E73" s="611"/>
      <c r="F73" s="612"/>
      <c r="G73" s="612"/>
      <c r="H73" s="604"/>
      <c r="I73" s="604"/>
      <c r="J73" s="604"/>
      <c r="K73" s="604"/>
      <c r="L73" s="604"/>
      <c r="M73" s="604"/>
      <c r="N73" s="603"/>
      <c r="O73" s="603"/>
      <c r="P73" s="603"/>
      <c r="Q73" s="1522"/>
      <c r="R73" s="1522"/>
    </row>
    <row r="74" spans="1:213" s="1417" customFormat="1">
      <c r="A74" s="619" t="s">
        <v>31</v>
      </c>
      <c r="B74" s="611"/>
      <c r="C74" s="614"/>
      <c r="D74" s="614"/>
      <c r="E74" s="612"/>
      <c r="F74" s="614"/>
      <c r="G74" s="614"/>
      <c r="H74" s="604"/>
      <c r="I74" s="604"/>
      <c r="J74" s="604"/>
      <c r="K74" s="604"/>
      <c r="L74" s="604"/>
      <c r="M74" s="604"/>
      <c r="N74" s="603"/>
      <c r="O74" s="603"/>
      <c r="P74" s="603"/>
      <c r="Q74" s="1522"/>
      <c r="R74" s="1522"/>
    </row>
    <row r="75" spans="1:213" s="1417" customFormat="1">
      <c r="A75" s="613" t="s">
        <v>45</v>
      </c>
      <c r="B75" s="612"/>
      <c r="C75" s="614"/>
      <c r="D75" s="614"/>
      <c r="E75" s="612"/>
      <c r="F75" s="614"/>
      <c r="G75" s="614"/>
      <c r="H75" s="604"/>
      <c r="I75" s="604"/>
      <c r="J75" s="604"/>
      <c r="K75" s="604"/>
      <c r="L75" s="604"/>
      <c r="M75" s="604"/>
      <c r="N75" s="603"/>
      <c r="O75" s="603"/>
      <c r="P75" s="603"/>
      <c r="Q75" s="1522"/>
      <c r="R75" s="1522"/>
    </row>
    <row r="76" spans="1:213" s="1417" customFormat="1">
      <c r="A76" s="876" t="s">
        <v>21</v>
      </c>
      <c r="B76" s="615"/>
      <c r="C76" s="616"/>
      <c r="D76" s="615"/>
      <c r="E76" s="617"/>
      <c r="F76" s="615"/>
      <c r="G76" s="618"/>
      <c r="H76" s="604"/>
      <c r="I76" s="604"/>
      <c r="J76" s="604"/>
      <c r="K76" s="604"/>
      <c r="L76" s="604"/>
      <c r="M76" s="604"/>
      <c r="N76" s="603"/>
      <c r="O76" s="603"/>
      <c r="P76" s="603"/>
      <c r="Q76" s="1529"/>
      <c r="R76" s="1529"/>
    </row>
    <row r="77" spans="1:213" s="1417" customFormat="1">
      <c r="A77" s="606"/>
      <c r="B77" s="625"/>
      <c r="C77" s="585"/>
      <c r="D77" s="601"/>
      <c r="E77" s="583"/>
      <c r="F77" s="623"/>
      <c r="G77" s="623"/>
      <c r="H77" s="623"/>
      <c r="I77" s="622"/>
      <c r="J77" s="624"/>
      <c r="K77" s="594"/>
      <c r="L77" s="594"/>
      <c r="M77" s="621"/>
      <c r="N77" s="622"/>
      <c r="O77" s="621"/>
      <c r="P77" s="622"/>
      <c r="Q77" s="1529"/>
      <c r="R77" s="1529"/>
    </row>
    <row r="78" spans="1:213" s="1417" customFormat="1">
      <c r="A78" s="49" t="s">
        <v>371</v>
      </c>
      <c r="B78" s="626"/>
      <c r="C78" s="627"/>
      <c r="D78" s="627"/>
      <c r="E78" s="627"/>
      <c r="G78" s="1393"/>
      <c r="H78" s="1393"/>
      <c r="I78" s="1527"/>
      <c r="J78" s="1528"/>
      <c r="K78" s="1393"/>
      <c r="L78" s="1393"/>
      <c r="M78" s="1391"/>
      <c r="N78" s="1391"/>
      <c r="O78" s="1529"/>
      <c r="P78" s="1529"/>
      <c r="Q78" s="1529"/>
      <c r="R78" s="1529"/>
    </row>
    <row r="79" spans="1:213" s="1417" customFormat="1" ht="47.25">
      <c r="A79" s="628" t="s">
        <v>9</v>
      </c>
      <c r="B79" s="566" t="s">
        <v>20</v>
      </c>
      <c r="C79" s="566" t="s">
        <v>42</v>
      </c>
      <c r="D79" s="566" t="s">
        <v>43</v>
      </c>
      <c r="E79" s="628" t="s">
        <v>8</v>
      </c>
      <c r="G79" s="1393"/>
      <c r="H79" s="1393"/>
      <c r="I79" s="1527"/>
      <c r="J79" s="1528"/>
      <c r="K79" s="1393"/>
      <c r="L79" s="1393"/>
      <c r="M79" s="1391"/>
      <c r="N79" s="1391"/>
      <c r="O79" s="1529"/>
      <c r="P79" s="1529"/>
      <c r="Q79" s="1529"/>
      <c r="R79" s="1529"/>
    </row>
    <row r="80" spans="1:213" s="1417" customFormat="1">
      <c r="A80" s="629" t="s">
        <v>44</v>
      </c>
      <c r="B80" s="630"/>
      <c r="C80" s="631"/>
      <c r="D80" s="631"/>
      <c r="E80" s="631"/>
      <c r="G80" s="1393"/>
      <c r="H80" s="1393"/>
      <c r="I80" s="1527"/>
      <c r="J80" s="1528"/>
      <c r="K80" s="1393"/>
      <c r="L80" s="1393"/>
      <c r="M80" s="1391"/>
      <c r="N80" s="1391"/>
      <c r="O80" s="1529"/>
      <c r="P80" s="1529"/>
      <c r="Q80" s="1529"/>
      <c r="R80" s="1529"/>
    </row>
    <row r="81" spans="1:28" s="1417" customFormat="1">
      <c r="A81" s="595" t="s">
        <v>99</v>
      </c>
      <c r="B81" s="593"/>
      <c r="C81" s="572"/>
      <c r="D81" s="579"/>
      <c r="E81" s="572"/>
      <c r="G81" s="1393"/>
      <c r="H81" s="1393"/>
      <c r="I81" s="1527"/>
      <c r="J81" s="1528"/>
      <c r="K81" s="1393"/>
      <c r="L81" s="1393"/>
      <c r="M81" s="1391"/>
      <c r="N81" s="1391"/>
      <c r="O81" s="1529"/>
      <c r="P81" s="1529"/>
      <c r="Q81" s="1529"/>
      <c r="R81" s="1529"/>
    </row>
    <row r="82" spans="1:28" s="1417" customFormat="1">
      <c r="A82" s="595" t="s">
        <v>46</v>
      </c>
      <c r="B82" s="593"/>
      <c r="C82" s="572"/>
      <c r="D82" s="572"/>
      <c r="E82" s="572"/>
      <c r="G82" s="1393"/>
      <c r="H82" s="1393"/>
      <c r="I82" s="1527"/>
      <c r="J82" s="1528"/>
      <c r="K82" s="1393"/>
      <c r="L82" s="1393"/>
      <c r="M82" s="1391"/>
      <c r="N82" s="1391"/>
      <c r="O82" s="1529"/>
      <c r="P82" s="1529"/>
      <c r="Q82" s="1529"/>
      <c r="R82" s="1529"/>
    </row>
    <row r="83" spans="1:28" s="1417" customFormat="1">
      <c r="A83" s="595" t="s">
        <v>45</v>
      </c>
      <c r="B83" s="593"/>
      <c r="C83" s="572"/>
      <c r="D83" s="572"/>
      <c r="E83" s="572"/>
      <c r="G83" s="1393"/>
      <c r="H83" s="1393"/>
      <c r="I83" s="1527"/>
      <c r="J83" s="1528"/>
      <c r="K83" s="1393"/>
      <c r="L83" s="1393"/>
      <c r="M83" s="1391"/>
      <c r="N83" s="1391"/>
      <c r="O83" s="1529"/>
      <c r="P83" s="1529"/>
      <c r="Q83" s="1529"/>
      <c r="R83" s="1529"/>
    </row>
    <row r="84" spans="1:28" s="1417" customFormat="1">
      <c r="A84" s="632" t="s">
        <v>110</v>
      </c>
      <c r="B84" s="593"/>
      <c r="C84" s="572"/>
      <c r="D84" s="572"/>
      <c r="E84" s="572"/>
      <c r="G84" s="1393"/>
      <c r="H84" s="1393"/>
      <c r="I84" s="1527"/>
      <c r="J84" s="1528"/>
      <c r="K84" s="1393"/>
      <c r="L84" s="1393"/>
      <c r="M84" s="1391"/>
      <c r="N84" s="1391"/>
      <c r="O84" s="1529"/>
      <c r="P84" s="1529"/>
      <c r="Q84" s="1529"/>
      <c r="R84" s="1529"/>
    </row>
    <row r="85" spans="1:28" s="1417" customFormat="1">
      <c r="A85" s="632" t="s">
        <v>99</v>
      </c>
      <c r="B85" s="593"/>
      <c r="C85" s="572"/>
      <c r="D85" s="579"/>
      <c r="E85" s="572"/>
      <c r="G85" s="1393"/>
      <c r="H85" s="1393"/>
      <c r="I85" s="1527"/>
      <c r="J85" s="1528"/>
      <c r="K85" s="1393"/>
      <c r="L85" s="1393"/>
      <c r="M85" s="1391"/>
      <c r="N85" s="1391"/>
      <c r="O85" s="1529"/>
      <c r="P85" s="1529"/>
      <c r="Q85" s="1529"/>
      <c r="R85" s="1529"/>
    </row>
    <row r="86" spans="1:28" s="1417" customFormat="1">
      <c r="A86" s="1434" t="s">
        <v>17</v>
      </c>
      <c r="B86" s="1536"/>
      <c r="C86" s="1435"/>
      <c r="D86" s="1536"/>
      <c r="E86" s="1435"/>
      <c r="G86" s="1382"/>
      <c r="H86" s="1382"/>
      <c r="I86" s="1537"/>
      <c r="J86" s="1382"/>
      <c r="K86" s="1382"/>
      <c r="L86" s="1382"/>
      <c r="M86" s="1380"/>
      <c r="N86" s="1380"/>
      <c r="O86" s="1443"/>
      <c r="P86" s="1443"/>
      <c r="Q86" s="1443"/>
      <c r="R86" s="1443"/>
      <c r="T86" s="1370"/>
    </row>
    <row r="87" spans="1:28" s="1417" customFormat="1">
      <c r="A87" s="1538"/>
      <c r="B87" s="1538"/>
      <c r="C87" s="1539"/>
      <c r="D87" s="1539"/>
      <c r="E87" s="1539"/>
      <c r="F87" s="1539"/>
      <c r="G87" s="1539"/>
      <c r="H87" s="1539"/>
      <c r="I87" s="1539"/>
      <c r="J87" s="1539"/>
      <c r="K87" s="1539"/>
      <c r="L87" s="1539"/>
      <c r="M87" s="1539"/>
      <c r="N87" s="1539"/>
      <c r="O87" s="1539"/>
      <c r="P87" s="1539"/>
      <c r="Q87" s="1539"/>
      <c r="R87" s="1540"/>
      <c r="S87" s="1540"/>
      <c r="T87" s="1370"/>
    </row>
    <row r="88" spans="1:28" s="569" customFormat="1">
      <c r="A88" s="1541"/>
      <c r="B88" s="1542"/>
      <c r="C88" s="571"/>
      <c r="D88" s="1543"/>
      <c r="E88" s="1544"/>
      <c r="F88" s="1544"/>
      <c r="G88" s="620"/>
      <c r="H88" s="1545"/>
      <c r="I88" s="1546"/>
      <c r="J88" s="1546"/>
      <c r="K88" s="1546"/>
      <c r="L88" s="1546"/>
      <c r="M88" s="571"/>
      <c r="N88" s="589"/>
      <c r="O88" s="589"/>
      <c r="P88" s="589"/>
      <c r="Q88" s="589"/>
      <c r="R88" s="589"/>
      <c r="S88" s="589"/>
      <c r="T88" s="1547"/>
      <c r="U88" s="1548" t="e">
        <f ca="1">IF(INDIRECT($Z$9&amp;"!"&amp;"A"&amp;ROW(),1)=T88,"ok",INDIRECT($Z$9&amp;"!"&amp;"A"&amp;ROW(),1))</f>
        <v>#REF!</v>
      </c>
      <c r="V88" s="1549"/>
      <c r="W88" s="1549"/>
      <c r="X88" s="1549"/>
      <c r="Y88" s="1550"/>
      <c r="Z88" s="1550"/>
      <c r="AA88" s="1550"/>
      <c r="AB88" s="1550"/>
    </row>
    <row r="89" spans="1:28" s="1555" customFormat="1">
      <c r="A89" s="1556"/>
      <c r="B89" s="1553"/>
      <c r="C89" s="1554"/>
      <c r="D89" s="1554"/>
      <c r="E89" s="1554"/>
      <c r="F89" s="1554"/>
      <c r="G89" s="1554"/>
      <c r="H89" s="1554"/>
      <c r="I89" s="1554"/>
      <c r="J89" s="1554"/>
      <c r="K89" s="1554"/>
      <c r="L89" s="1554"/>
      <c r="M89" s="1554"/>
      <c r="N89" s="1554"/>
    </row>
    <row r="90" spans="1:28" s="1555" customFormat="1">
      <c r="A90" s="587" t="s">
        <v>268</v>
      </c>
      <c r="B90" s="1357"/>
      <c r="C90" s="1446"/>
      <c r="D90" s="1446"/>
      <c r="E90" s="1446"/>
      <c r="F90" s="1446"/>
      <c r="G90" s="1446"/>
      <c r="H90" s="1446"/>
      <c r="I90" s="1446"/>
      <c r="J90" s="1446"/>
      <c r="K90" s="1446"/>
      <c r="L90" s="1446"/>
      <c r="M90" s="1446"/>
      <c r="N90" s="1554"/>
    </row>
    <row r="91" spans="1:28" s="569" customFormat="1">
      <c r="A91" s="605" t="s">
        <v>313</v>
      </c>
      <c r="B91" s="605"/>
      <c r="C91" s="605"/>
      <c r="D91" s="605"/>
      <c r="E91" s="605"/>
      <c r="F91" s="605"/>
      <c r="G91" s="605"/>
      <c r="H91" s="605"/>
      <c r="I91" s="605"/>
      <c r="J91" s="605"/>
      <c r="K91" s="1446"/>
      <c r="L91" s="1446"/>
      <c r="M91" s="1446"/>
      <c r="N91" s="1557"/>
      <c r="O91" s="1557"/>
      <c r="P91" s="1557"/>
      <c r="Q91" s="1557"/>
      <c r="R91" s="1509"/>
      <c r="S91" s="1509"/>
      <c r="T91" s="576"/>
      <c r="U91" s="1548" t="e">
        <f ca="1">IF(INDIRECT($Z$9&amp;"!"&amp;"A"&amp;ROW(),1)=T91,"ok",INDIRECT($Z$9&amp;"!"&amp;"A"&amp;ROW(),1))</f>
        <v>#REF!</v>
      </c>
      <c r="V91" s="1549"/>
      <c r="W91" s="1549"/>
      <c r="X91" s="1549"/>
    </row>
    <row r="92" spans="1:28" s="563" customFormat="1">
      <c r="A92" s="1960"/>
      <c r="B92" s="1960"/>
      <c r="C92" s="1960"/>
      <c r="D92" s="1960"/>
      <c r="E92" s="1960"/>
      <c r="F92" s="1960"/>
      <c r="G92" s="1510"/>
      <c r="H92" s="1510"/>
      <c r="I92" s="1510"/>
      <c r="J92" s="1356"/>
      <c r="K92" s="1446"/>
      <c r="L92" s="1446"/>
      <c r="M92" s="1446"/>
      <c r="N92" s="1560"/>
      <c r="O92" s="1560"/>
      <c r="P92" s="1447"/>
      <c r="Q92" s="1447"/>
      <c r="R92" s="1447"/>
      <c r="S92" s="1447"/>
    </row>
    <row r="93" spans="1:28">
      <c r="A93" s="1896" t="s">
        <v>314</v>
      </c>
      <c r="B93" s="1896"/>
      <c r="C93" s="1896"/>
      <c r="D93" s="1896"/>
      <c r="E93" s="1896"/>
      <c r="F93" s="605"/>
      <c r="G93" s="605"/>
      <c r="H93" s="605"/>
      <c r="I93" s="605"/>
      <c r="J93" s="605"/>
      <c r="K93" s="1446"/>
      <c r="L93" s="1446"/>
      <c r="M93" s="1446"/>
      <c r="N93" s="1565"/>
      <c r="O93" s="1565"/>
      <c r="P93" s="1565"/>
      <c r="Q93" s="1565"/>
      <c r="R93" s="1565"/>
      <c r="S93" s="1565"/>
    </row>
    <row r="94" spans="1:28">
      <c r="A94" s="1961"/>
      <c r="B94" s="1960"/>
      <c r="C94" s="1960"/>
      <c r="D94" s="1960"/>
      <c r="E94" s="1960"/>
      <c r="F94" s="1960"/>
      <c r="G94" s="605"/>
      <c r="H94" s="605"/>
      <c r="I94" s="605"/>
      <c r="J94" s="605"/>
      <c r="K94" s="1446"/>
      <c r="L94" s="1446"/>
      <c r="M94" s="1446"/>
      <c r="N94" s="1446"/>
      <c r="O94" s="1446"/>
      <c r="P94" s="1446"/>
      <c r="Q94" s="1446"/>
      <c r="R94" s="1565"/>
      <c r="S94" s="1565"/>
    </row>
    <row r="95" spans="1:28">
      <c r="A95" s="578" t="s">
        <v>369</v>
      </c>
      <c r="B95" s="576"/>
      <c r="C95" s="577"/>
      <c r="D95" s="577"/>
      <c r="E95" s="577"/>
      <c r="F95" s="576"/>
      <c r="G95" s="576"/>
      <c r="H95" s="576"/>
      <c r="I95" s="576"/>
      <c r="J95" s="576"/>
      <c r="K95" s="1446"/>
      <c r="L95" s="1446"/>
      <c r="M95" s="1446"/>
      <c r="N95" s="1446"/>
      <c r="O95" s="1446"/>
      <c r="P95" s="1446"/>
      <c r="Q95" s="1446"/>
      <c r="R95" s="1565"/>
      <c r="S95" s="1565"/>
    </row>
    <row r="96" spans="1:28" ht="16.5">
      <c r="A96" s="1511"/>
      <c r="B96" s="1356"/>
      <c r="C96" s="577"/>
      <c r="D96" s="577"/>
      <c r="E96" s="577"/>
      <c r="F96" s="576"/>
      <c r="G96" s="576"/>
      <c r="H96" s="576"/>
      <c r="I96" s="576"/>
      <c r="J96" s="576"/>
      <c r="K96" s="1446"/>
      <c r="L96" s="1446"/>
      <c r="M96" s="1446"/>
      <c r="N96" s="1565"/>
      <c r="O96" s="1508"/>
      <c r="P96" s="1508"/>
      <c r="Q96" s="1508"/>
      <c r="R96" s="1508"/>
      <c r="S96" s="1565"/>
    </row>
    <row r="97" spans="1:19">
      <c r="A97" s="1445" t="s">
        <v>362</v>
      </c>
      <c r="B97" s="1445"/>
      <c r="C97" s="1512"/>
      <c r="D97" s="1512"/>
      <c r="E97" s="1512"/>
      <c r="F97" s="1512"/>
      <c r="G97" s="1512"/>
      <c r="H97" s="1512"/>
      <c r="I97" s="1512"/>
      <c r="J97" s="1512"/>
      <c r="K97" s="1512"/>
      <c r="L97" s="1512"/>
      <c r="M97" s="1512"/>
      <c r="N97" s="1565"/>
      <c r="O97" s="1565"/>
      <c r="P97" s="1565"/>
      <c r="Q97" s="1565"/>
      <c r="R97" s="1565"/>
      <c r="S97" s="1565"/>
    </row>
    <row r="98" spans="1:19" ht="47.25">
      <c r="A98" s="1513" t="s">
        <v>9</v>
      </c>
      <c r="B98" s="1374" t="s">
        <v>20</v>
      </c>
      <c r="C98" s="1374" t="s">
        <v>42</v>
      </c>
      <c r="D98" s="1374" t="s">
        <v>43</v>
      </c>
      <c r="E98" s="1513" t="s">
        <v>8</v>
      </c>
      <c r="F98" s="1417"/>
      <c r="G98" s="1514"/>
      <c r="H98" s="1514"/>
      <c r="I98" s="1514"/>
      <c r="J98" s="1962"/>
      <c r="K98" s="1962"/>
      <c r="L98" s="1515"/>
      <c r="M98" s="1516"/>
      <c r="N98" s="1565"/>
      <c r="O98" s="1565"/>
      <c r="P98" s="1565"/>
      <c r="Q98" s="1565"/>
      <c r="R98" s="1565"/>
      <c r="S98" s="1565"/>
    </row>
    <row r="99" spans="1:19">
      <c r="A99" s="1520" t="s">
        <v>44</v>
      </c>
      <c r="B99" s="1480"/>
      <c r="C99" s="1480"/>
      <c r="D99" s="1622"/>
      <c r="E99" s="1521"/>
      <c r="F99" s="1417"/>
      <c r="G99" s="1393"/>
      <c r="H99" s="1393"/>
      <c r="I99" s="1393"/>
      <c r="J99" s="1393"/>
      <c r="K99" s="1393"/>
      <c r="L99" s="1393"/>
      <c r="M99" s="1391"/>
    </row>
    <row r="100" spans="1:19">
      <c r="A100" s="1523" t="s">
        <v>23</v>
      </c>
      <c r="B100" s="1524"/>
      <c r="C100" s="1480"/>
      <c r="D100" s="1524"/>
      <c r="E100" s="1525"/>
      <c r="F100" s="1417"/>
      <c r="G100" s="1393"/>
      <c r="H100" s="1393"/>
      <c r="I100" s="1393"/>
      <c r="J100" s="1393"/>
      <c r="K100" s="1393"/>
      <c r="L100" s="1393"/>
      <c r="M100" s="1391"/>
    </row>
    <row r="101" spans="1:19">
      <c r="A101" s="1530" t="s">
        <v>24</v>
      </c>
      <c r="B101" s="1526"/>
      <c r="C101" s="1408"/>
      <c r="D101" s="1390"/>
      <c r="E101" s="1408"/>
      <c r="F101" s="1417"/>
      <c r="G101" s="1393"/>
      <c r="H101" s="1393"/>
      <c r="I101" s="1527"/>
      <c r="J101" s="1528"/>
      <c r="K101" s="1393"/>
      <c r="L101" s="1393"/>
      <c r="M101" s="1391"/>
    </row>
    <row r="102" spans="1:19">
      <c r="A102" s="1530" t="s">
        <v>329</v>
      </c>
      <c r="B102" s="1526"/>
      <c r="C102" s="1408"/>
      <c r="D102" s="1390"/>
      <c r="E102" s="1408"/>
      <c r="F102" s="1417"/>
      <c r="G102" s="1393"/>
      <c r="H102" s="1393"/>
      <c r="I102" s="1527"/>
      <c r="J102" s="1528"/>
      <c r="K102" s="1393"/>
      <c r="L102" s="1393"/>
      <c r="M102" s="1391"/>
    </row>
    <row r="103" spans="1:19">
      <c r="A103" s="1532" t="s">
        <v>99</v>
      </c>
      <c r="B103" s="1526"/>
      <c r="C103" s="1408"/>
      <c r="D103" s="1390"/>
      <c r="E103" s="1408"/>
      <c r="F103" s="1417"/>
      <c r="G103" s="1393"/>
      <c r="H103" s="1393"/>
      <c r="I103" s="1527"/>
      <c r="J103" s="1528"/>
      <c r="K103" s="1393"/>
      <c r="L103" s="1393"/>
      <c r="M103" s="1391"/>
    </row>
    <row r="104" spans="1:19">
      <c r="A104" s="1412" t="s">
        <v>110</v>
      </c>
      <c r="B104" s="1526"/>
      <c r="C104" s="1408"/>
      <c r="D104" s="1387"/>
      <c r="E104" s="1408"/>
      <c r="F104" s="1417"/>
      <c r="G104" s="1393"/>
      <c r="H104" s="1393"/>
      <c r="I104" s="1527"/>
      <c r="J104" s="1528"/>
      <c r="K104" s="1393"/>
      <c r="L104" s="1393"/>
      <c r="M104" s="1391"/>
    </row>
    <row r="105" spans="1:19">
      <c r="A105" s="1523" t="s">
        <v>23</v>
      </c>
      <c r="B105" s="1526"/>
      <c r="C105" s="1408"/>
      <c r="D105" s="1390"/>
      <c r="E105" s="1408"/>
      <c r="F105" s="1417"/>
      <c r="G105" s="1393"/>
      <c r="H105" s="1393"/>
      <c r="I105" s="1527"/>
      <c r="J105" s="1528"/>
      <c r="K105" s="1393"/>
      <c r="L105" s="1393"/>
      <c r="M105" s="1391"/>
    </row>
    <row r="106" spans="1:19">
      <c r="A106" s="1530" t="s">
        <v>24</v>
      </c>
      <c r="B106" s="1526"/>
      <c r="C106" s="1408"/>
      <c r="D106" s="1407"/>
      <c r="E106" s="1408"/>
      <c r="F106" s="1417"/>
      <c r="G106" s="1393"/>
      <c r="H106" s="1393"/>
      <c r="I106" s="1527"/>
      <c r="J106" s="1528"/>
      <c r="K106" s="1393"/>
      <c r="L106" s="1393"/>
      <c r="M106" s="1391"/>
    </row>
    <row r="107" spans="1:19">
      <c r="A107" s="1530" t="s">
        <v>329</v>
      </c>
      <c r="B107" s="1526"/>
      <c r="C107" s="1408"/>
      <c r="D107" s="1407"/>
      <c r="E107" s="1408"/>
      <c r="F107" s="1417"/>
      <c r="G107" s="1393"/>
      <c r="H107" s="1393"/>
      <c r="I107" s="1527"/>
      <c r="J107" s="1528"/>
      <c r="K107" s="1393"/>
      <c r="L107" s="1393"/>
      <c r="M107" s="1391"/>
    </row>
    <row r="108" spans="1:19">
      <c r="A108" s="1531" t="s">
        <v>99</v>
      </c>
      <c r="B108" s="1526"/>
      <c r="C108" s="1408"/>
      <c r="D108" s="1407"/>
      <c r="E108" s="1408"/>
      <c r="F108" s="1417"/>
      <c r="G108" s="1393"/>
      <c r="H108" s="1393"/>
      <c r="I108" s="1527"/>
      <c r="J108" s="1528"/>
      <c r="K108" s="1393"/>
      <c r="L108" s="1393"/>
      <c r="M108" s="1391"/>
    </row>
    <row r="109" spans="1:19">
      <c r="A109" s="1434" t="s">
        <v>17</v>
      </c>
      <c r="B109" s="1536"/>
      <c r="C109" s="1435"/>
      <c r="D109" s="1536"/>
      <c r="E109" s="1435"/>
      <c r="F109" s="1417"/>
      <c r="G109" s="1382"/>
      <c r="H109" s="1382"/>
      <c r="I109" s="1537"/>
      <c r="J109" s="1382"/>
      <c r="K109" s="1382"/>
      <c r="L109" s="1382"/>
      <c r="M109" s="1380"/>
    </row>
    <row r="110" spans="1:19">
      <c r="A110" s="1538"/>
      <c r="B110" s="1538"/>
      <c r="C110" s="1539"/>
      <c r="D110" s="1539"/>
      <c r="E110" s="1539"/>
      <c r="F110" s="1539"/>
      <c r="G110" s="1539"/>
      <c r="H110" s="1539"/>
      <c r="I110" s="1539"/>
      <c r="J110" s="1539"/>
      <c r="K110" s="1539"/>
      <c r="L110" s="1539"/>
      <c r="M110" s="1539"/>
    </row>
    <row r="111" spans="1:19">
      <c r="A111" s="1876" t="s">
        <v>53</v>
      </c>
      <c r="B111" s="1876"/>
      <c r="C111" s="1876"/>
      <c r="D111" s="1876"/>
      <c r="E111" s="1876"/>
      <c r="F111" s="1876"/>
      <c r="G111" s="1557"/>
      <c r="H111" s="1557"/>
      <c r="I111" s="1557"/>
      <c r="J111" s="1557"/>
      <c r="K111" s="1557"/>
      <c r="L111" s="1557"/>
      <c r="M111" s="1557"/>
    </row>
    <row r="112" spans="1:19" ht="63">
      <c r="A112" s="1919" t="s">
        <v>26</v>
      </c>
      <c r="B112" s="1920"/>
      <c r="C112" s="1558" t="s">
        <v>27</v>
      </c>
      <c r="D112" s="1559" t="s">
        <v>39</v>
      </c>
      <c r="E112" s="1919" t="s">
        <v>32</v>
      </c>
      <c r="F112" s="1920"/>
      <c r="G112" s="1919" t="s">
        <v>28</v>
      </c>
      <c r="H112" s="1920"/>
      <c r="I112" s="1919" t="s">
        <v>30</v>
      </c>
      <c r="J112" s="1920"/>
      <c r="K112" s="1560"/>
      <c r="L112" s="1895"/>
      <c r="M112" s="1895"/>
    </row>
    <row r="113" spans="1:13">
      <c r="A113" s="1963"/>
      <c r="B113" s="1964"/>
      <c r="C113" s="1623"/>
      <c r="D113" s="1623"/>
      <c r="E113" s="1965"/>
      <c r="F113" s="1966"/>
      <c r="G113" s="1967"/>
      <c r="H113" s="1968"/>
      <c r="I113" s="1965"/>
      <c r="J113" s="1968"/>
      <c r="K113" s="1562"/>
      <c r="L113" s="1969"/>
      <c r="M113" s="1969"/>
    </row>
    <row r="114" spans="1:13">
      <c r="A114" s="1561"/>
      <c r="B114" s="1561"/>
      <c r="C114" s="1562"/>
      <c r="D114" s="1562"/>
      <c r="E114" s="1563"/>
      <c r="F114" s="1563"/>
      <c r="G114" s="1564"/>
      <c r="H114" s="1564"/>
      <c r="I114" s="1564"/>
      <c r="J114" s="1564"/>
      <c r="K114" s="1562"/>
      <c r="L114" s="1564"/>
      <c r="M114" s="1564"/>
    </row>
    <row r="115" spans="1:13">
      <c r="A115" s="1565"/>
      <c r="B115" s="1566"/>
      <c r="C115" s="1565"/>
      <c r="D115" s="1565"/>
      <c r="E115" s="1565"/>
      <c r="F115" s="1565"/>
      <c r="G115" s="1565"/>
      <c r="H115" s="1565"/>
      <c r="I115" s="1565"/>
      <c r="J115" s="1565"/>
      <c r="K115" s="1565"/>
      <c r="L115" s="1565"/>
      <c r="M115" s="1565"/>
    </row>
    <row r="116" spans="1:13" ht="16.5">
      <c r="A116" s="1507"/>
      <c r="B116" s="1507"/>
      <c r="C116" s="1507"/>
      <c r="D116" s="1507"/>
      <c r="E116" s="1507"/>
      <c r="F116" s="1917" t="s">
        <v>372</v>
      </c>
      <c r="G116" s="1917"/>
      <c r="H116" s="1917"/>
      <c r="I116" s="1917"/>
      <c r="J116" s="1508"/>
      <c r="K116" s="1508"/>
      <c r="L116" s="1508"/>
      <c r="M116" s="1508"/>
    </row>
    <row r="117" spans="1:13">
      <c r="A117" s="1567" t="s">
        <v>54</v>
      </c>
      <c r="B117" s="1566"/>
      <c r="C117" s="1357"/>
      <c r="E117" s="1568"/>
      <c r="F117" s="1918" t="s">
        <v>33</v>
      </c>
      <c r="G117" s="1918"/>
      <c r="H117" s="1918"/>
      <c r="I117" s="1918"/>
      <c r="J117" s="1446"/>
      <c r="K117" s="1446"/>
      <c r="L117" s="1446"/>
      <c r="M117" s="1446"/>
    </row>
    <row r="118" spans="1:13">
      <c r="A118" s="1565"/>
      <c r="B118" s="1566"/>
      <c r="C118" s="1569"/>
      <c r="D118" s="1569"/>
      <c r="E118" s="1568"/>
      <c r="F118" s="1918" t="s">
        <v>25</v>
      </c>
      <c r="G118" s="1918"/>
      <c r="H118" s="1918"/>
      <c r="I118" s="1918"/>
      <c r="J118" s="1446"/>
      <c r="K118" s="1446"/>
      <c r="L118" s="1446"/>
      <c r="M118" s="1446"/>
    </row>
    <row r="119" spans="1:13">
      <c r="A119" s="1911"/>
      <c r="B119" s="1911"/>
      <c r="C119" s="1911"/>
      <c r="D119" s="1911"/>
      <c r="E119" s="1570"/>
      <c r="F119" s="1571"/>
      <c r="G119" s="1911"/>
      <c r="H119" s="1911"/>
      <c r="I119" s="1911"/>
      <c r="J119" s="1911"/>
      <c r="K119" s="1565"/>
      <c r="L119" s="1565"/>
      <c r="M119" s="1565"/>
    </row>
    <row r="64780" spans="9:19">
      <c r="I64780" s="1356"/>
      <c r="N64780" s="1356"/>
      <c r="P64780" s="1912"/>
      <c r="Q64780" s="1912"/>
      <c r="R64780" s="1912"/>
      <c r="S64780" s="1912"/>
    </row>
  </sheetData>
  <mergeCells count="63">
    <mergeCell ref="P64780:S64780"/>
    <mergeCell ref="K1:M1"/>
    <mergeCell ref="L113:M113"/>
    <mergeCell ref="F117:I117"/>
    <mergeCell ref="F118:I118"/>
    <mergeCell ref="A119:D119"/>
    <mergeCell ref="G119:J119"/>
    <mergeCell ref="F116:I116"/>
    <mergeCell ref="A111:F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71:A72"/>
    <mergeCell ref="B71:D71"/>
    <mergeCell ref="E71:G71"/>
    <mergeCell ref="L112:M112"/>
    <mergeCell ref="A92:F92"/>
    <mergeCell ref="A93:E93"/>
    <mergeCell ref="A94:F94"/>
    <mergeCell ref="J98:K98"/>
    <mergeCell ref="E49:G49"/>
    <mergeCell ref="H49:H50"/>
    <mergeCell ref="I49:I50"/>
    <mergeCell ref="A61:F61"/>
    <mergeCell ref="A62:A63"/>
    <mergeCell ref="B62:C62"/>
    <mergeCell ref="D62:E62"/>
    <mergeCell ref="A56:A57"/>
    <mergeCell ref="B56:D56"/>
    <mergeCell ref="E56:G56"/>
    <mergeCell ref="H56:H57"/>
    <mergeCell ref="L41:L43"/>
    <mergeCell ref="B42:B43"/>
    <mergeCell ref="C42:D42"/>
    <mergeCell ref="E42:F42"/>
    <mergeCell ref="G42:G43"/>
    <mergeCell ref="H42:I42"/>
    <mergeCell ref="J42:K42"/>
    <mergeCell ref="A41:A43"/>
    <mergeCell ref="B41:F41"/>
    <mergeCell ref="G41:K41"/>
    <mergeCell ref="A49:A50"/>
    <mergeCell ref="B49:D49"/>
    <mergeCell ref="P9:P10"/>
    <mergeCell ref="Q9:Q10"/>
    <mergeCell ref="U9:W9"/>
    <mergeCell ref="A26:A27"/>
    <mergeCell ref="B26:C26"/>
    <mergeCell ref="D26:E26"/>
    <mergeCell ref="F26:G26"/>
    <mergeCell ref="H26:H27"/>
    <mergeCell ref="A2:D2"/>
    <mergeCell ref="A3:D3"/>
    <mergeCell ref="A5:M5"/>
    <mergeCell ref="A9:A10"/>
    <mergeCell ref="B9:E9"/>
    <mergeCell ref="F9:I9"/>
    <mergeCell ref="J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~         </vt:lpstr>
      <vt:lpstr>P.XKG - QUY-NAM</vt:lpstr>
      <vt:lpstr>TTTMVP- QUY-NAM</vt:lpstr>
      <vt:lpstr>P.XNK-QUY-NAM</vt:lpstr>
      <vt:lpstr>CNBMT-QUY-NAM</vt:lpstr>
      <vt:lpstr>CNTN-QUY-NAM</vt:lpstr>
      <vt:lpstr>CNDAKMIL QUY- NAM</vt:lpstr>
      <vt:lpstr>TTTM BMT QUy - Nam</vt:lpstr>
      <vt:lpstr>CNTL-QUY-NAM</vt:lpstr>
      <vt:lpstr>'~         '!Print_Area</vt:lpstr>
      <vt:lpstr>'~         '!rdyr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Linh</dc:creator>
  <cp:lastModifiedBy>THUY AI</cp:lastModifiedBy>
  <cp:lastPrinted>2016-03-02T02:35:51Z</cp:lastPrinted>
  <dcterms:created xsi:type="dcterms:W3CDTF">2009-02-05T01:29:30Z</dcterms:created>
  <dcterms:modified xsi:type="dcterms:W3CDTF">2016-10-05T10:04:55Z</dcterms:modified>
</cp:coreProperties>
</file>