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minimized="1" xWindow="0" yWindow="0" windowWidth="25600" windowHeight="17540" tabRatio="500" activeTab="1"/>
  </bookViews>
  <sheets>
    <sheet name="Sheet1" sheetId="1" r:id="rId1"/>
    <sheet name="P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16" i="2"/>
  <c r="H15" i="2"/>
  <c r="F13" i="2"/>
  <c r="F14" i="2"/>
  <c r="H13" i="2"/>
  <c r="F11" i="2"/>
  <c r="F12" i="2"/>
  <c r="H11" i="2"/>
  <c r="F9" i="2"/>
  <c r="F10" i="2"/>
  <c r="H9" i="2"/>
  <c r="F7" i="2"/>
  <c r="F8" i="2"/>
  <c r="H7" i="2"/>
  <c r="F5" i="2"/>
  <c r="F6" i="2"/>
  <c r="H5" i="2"/>
  <c r="F3" i="2"/>
  <c r="F4" i="2"/>
  <c r="H3" i="2"/>
  <c r="F21" i="2"/>
  <c r="F20" i="2"/>
  <c r="F19" i="2"/>
  <c r="F18" i="2"/>
  <c r="F17" i="2"/>
  <c r="H17" i="1"/>
  <c r="G17" i="1"/>
  <c r="F17" i="1"/>
  <c r="H3" i="1"/>
  <c r="G3" i="1"/>
  <c r="F3" i="1"/>
  <c r="J17" i="1"/>
  <c r="J3" i="1"/>
  <c r="I21" i="1"/>
  <c r="I18" i="1"/>
  <c r="I16" i="1"/>
  <c r="I15" i="1"/>
  <c r="I10" i="1"/>
  <c r="I9" i="1"/>
  <c r="I6" i="1"/>
  <c r="I5" i="1"/>
  <c r="I4" i="1"/>
  <c r="I7" i="1"/>
  <c r="I8" i="1"/>
  <c r="I11" i="1"/>
  <c r="I12" i="1"/>
  <c r="I13" i="1"/>
  <c r="I14" i="1"/>
  <c r="I17" i="1"/>
  <c r="I19" i="1"/>
  <c r="I20" i="1"/>
  <c r="I3" i="1"/>
</calcChain>
</file>

<file path=xl/sharedStrings.xml><?xml version="1.0" encoding="utf-8"?>
<sst xmlns="http://schemas.openxmlformats.org/spreadsheetml/2006/main" count="72" uniqueCount="43">
  <si>
    <t>Wave cond.</t>
  </si>
  <si>
    <r>
      <t>H</t>
    </r>
    <r>
      <rPr>
        <b/>
        <vertAlign val="subscript"/>
        <sz val="13"/>
        <color rgb="FF000000"/>
        <rFont val="Times New Roman"/>
      </rPr>
      <t>s</t>
    </r>
    <r>
      <rPr>
        <b/>
        <sz val="13"/>
        <color rgb="FF000000"/>
        <rFont val="Times New Roman"/>
      </rPr>
      <t xml:space="preserve"> (m)</t>
    </r>
  </si>
  <si>
    <r>
      <t>T</t>
    </r>
    <r>
      <rPr>
        <b/>
        <vertAlign val="subscript"/>
        <sz val="13"/>
        <color rgb="FF000000"/>
        <rFont val="Times New Roman"/>
      </rPr>
      <t>p</t>
    </r>
    <r>
      <rPr>
        <b/>
        <sz val="13"/>
        <color rgb="FF000000"/>
        <rFont val="Times New Roman"/>
      </rPr>
      <t xml:space="preserve"> (s)</t>
    </r>
  </si>
  <si>
    <t>θ (°)</t>
  </si>
  <si>
    <t>Occurence (%)</t>
  </si>
  <si>
    <t>Jan, NE</t>
  </si>
  <si>
    <t>Feb, NE</t>
  </si>
  <si>
    <t>Mar, NE</t>
  </si>
  <si>
    <t>Mar, S</t>
  </si>
  <si>
    <t>Apr, S</t>
  </si>
  <si>
    <t>May, NE</t>
  </si>
  <si>
    <t>May, S</t>
  </si>
  <si>
    <t>Jun, NE</t>
  </si>
  <si>
    <t>Jun, S</t>
  </si>
  <si>
    <t>Jul, NE</t>
  </si>
  <si>
    <t>Jul, S</t>
  </si>
  <si>
    <t>Aug, NE</t>
  </si>
  <si>
    <t>Aug, S</t>
  </si>
  <si>
    <t>Sep, NE</t>
  </si>
  <si>
    <t>Sep, S</t>
  </si>
  <si>
    <t>Oct, NE</t>
  </si>
  <si>
    <t>Nov, NE</t>
  </si>
  <si>
    <t>Dec, NE</t>
  </si>
  <si>
    <t>Apr, NE</t>
  </si>
  <si>
    <t>By month</t>
  </si>
  <si>
    <t>By season</t>
  </si>
  <si>
    <t>No. of days</t>
  </si>
  <si>
    <t>Season days</t>
  </si>
  <si>
    <t>(Total &lt; 365 because there are other wave directions)</t>
  </si>
  <si>
    <t>Average</t>
  </si>
  <si>
    <t>Month Avg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</si>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</sst>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Times New Roman"/>
    </font>
    <font>
      <b/>
      <vertAlign val="subscript"/>
      <sz val="13"/>
      <color rgb="FF000000"/>
      <name val="Times New Roman"/>
    </font>
    <font>
      <sz val="13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4" fontId="4" fillId="2" borderId="0" xfId="1" applyNumberFormat="1" applyFont="1" applyFill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2" fontId="0" fillId="3" borderId="0" xfId="0" applyNumberFormat="1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56999125109"/>
          <c:y val="0.0601851851851852"/>
          <c:w val="0.826631889763779"/>
          <c:h val="0.7159878973461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Pn!$G$26:$G$37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Pn!$H$26:$H$37</c:f>
              <c:numCache>
                <c:formatCode>0.00</c:formatCode>
                <c:ptCount val="12"/>
                <c:pt idx="0">
                  <c:v>7.216144578313254</c:v>
                </c:pt>
                <c:pt idx="1">
                  <c:v>2.895573440643863</c:v>
                </c:pt>
                <c:pt idx="2">
                  <c:v>1.53061037639878</c:v>
                </c:pt>
                <c:pt idx="3">
                  <c:v>0.903838812301167</c:v>
                </c:pt>
                <c:pt idx="4">
                  <c:v>1.043291139240506</c:v>
                </c:pt>
                <c:pt idx="5">
                  <c:v>1.211297297297297</c:v>
                </c:pt>
                <c:pt idx="6">
                  <c:v>2.672941787941788</c:v>
                </c:pt>
                <c:pt idx="7">
                  <c:v>11.49</c:v>
                </c:pt>
                <c:pt idx="8">
                  <c:v>20.91</c:v>
                </c:pt>
                <c:pt idx="9">
                  <c:v>28.96</c:v>
                </c:pt>
                <c:pt idx="10">
                  <c:v>17.9</c:v>
                </c:pt>
                <c:pt idx="11">
                  <c:v>12.58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79272"/>
        <c:axId val="2119663544"/>
      </c:barChart>
      <c:catAx>
        <c:axId val="21196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                 S monsoon season            |    NE monsoon</a:t>
                </a:r>
                <a:r>
                  <a:rPr lang="en-US" baseline="0"/>
                  <a:t> season</a:t>
                </a:r>
                <a:r>
                  <a:rPr lang="en-US"/>
                  <a:t>    </a:t>
                </a:r>
              </a:p>
            </c:rich>
          </c:tx>
          <c:layout>
            <c:manualLayout>
              <c:xMode val="edge"/>
              <c:yMode val="edge"/>
              <c:x val="0.191948818897638"/>
              <c:y val="0.87962962962963"/>
            </c:manualLayout>
          </c:layout>
          <c:overlay val="0"/>
        </c:title>
        <c:majorTickMark val="out"/>
        <c:minorTickMark val="none"/>
        <c:tickLblPos val="nextTo"/>
        <c:crossAx val="2119663544"/>
        <c:crosses val="autoZero"/>
        <c:auto val="1"/>
        <c:lblAlgn val="ctr"/>
        <c:lblOffset val="100"/>
        <c:noMultiLvlLbl val="0"/>
      </c:catAx>
      <c:valAx>
        <c:axId val="211966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Averaged wave power (kW/m)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96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19</xdr:row>
      <xdr:rowOff>196850</xdr:rowOff>
    </xdr:from>
    <xdr:to>
      <xdr:col>13</xdr:col>
      <xdr:colOff>622300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9" sqref="J9"/>
    </sheetView>
  </sheetViews>
  <sheetFormatPr baseColWidth="10" defaultRowHeight="15" x14ac:dyDescent="0"/>
  <cols>
    <col min="6" max="6" width="8.83203125" customWidth="1"/>
    <col min="7" max="7" width="8" customWidth="1"/>
    <col min="8" max="8" width="8.5" customWidth="1"/>
  </cols>
  <sheetData>
    <row r="1" spans="1:10">
      <c r="B1" s="13" t="s">
        <v>24</v>
      </c>
      <c r="C1" s="13"/>
      <c r="D1" s="13"/>
      <c r="E1" s="13"/>
      <c r="F1" s="13" t="s">
        <v>25</v>
      </c>
      <c r="G1" s="13"/>
      <c r="H1" s="13"/>
      <c r="I1" s="13"/>
    </row>
    <row r="2" spans="1:10" ht="3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26</v>
      </c>
      <c r="J2" s="1" t="s">
        <v>27</v>
      </c>
    </row>
    <row r="3" spans="1:10" ht="16">
      <c r="A3" s="2" t="s">
        <v>7</v>
      </c>
      <c r="B3" s="2">
        <v>1.66</v>
      </c>
      <c r="C3" s="2">
        <v>7.74</v>
      </c>
      <c r="D3" s="3">
        <v>51.7</v>
      </c>
      <c r="E3" s="9">
        <v>0.873</v>
      </c>
      <c r="F3" s="11">
        <f>SUMPRODUCT(B3:B16,$I$3:$I$16)/$J$3</f>
        <v>1.1326109835160045</v>
      </c>
      <c r="G3" s="11">
        <f>SUMPRODUCT(C3:C16,$I$3:$I$16)/$J$3</f>
        <v>6.4309699004758185</v>
      </c>
      <c r="H3" s="11">
        <f>SUMPRODUCT(D3:D16,$I$3:$I$16)/$J$3</f>
        <v>129.20781221230538</v>
      </c>
      <c r="I3">
        <f>31*E3</f>
        <v>27.062999999999999</v>
      </c>
      <c r="J3">
        <f>SUM(I3:I16)</f>
        <v>206.38199999999998</v>
      </c>
    </row>
    <row r="4" spans="1:10" ht="16">
      <c r="A4" s="4" t="s">
        <v>8</v>
      </c>
      <c r="B4" s="4">
        <v>0.75</v>
      </c>
      <c r="C4" s="4">
        <v>4.1900000000000004</v>
      </c>
      <c r="D4" s="5">
        <v>141.80000000000001</v>
      </c>
      <c r="E4" s="10">
        <v>0.12300000000000001</v>
      </c>
      <c r="F4" s="6"/>
      <c r="G4" s="6"/>
      <c r="H4" s="6"/>
      <c r="I4">
        <f t="shared" ref="I4:I20" si="0">31*E4</f>
        <v>3.8130000000000002</v>
      </c>
    </row>
    <row r="5" spans="1:10" ht="16">
      <c r="A5" s="2" t="s">
        <v>23</v>
      </c>
      <c r="B5" s="2">
        <v>1.18</v>
      </c>
      <c r="C5" s="2">
        <v>7.38</v>
      </c>
      <c r="D5" s="3">
        <v>52.5</v>
      </c>
      <c r="E5" s="9">
        <v>0.66599999999999993</v>
      </c>
      <c r="F5" s="6"/>
      <c r="G5" s="6"/>
      <c r="H5" s="6"/>
      <c r="I5">
        <f>30*E5</f>
        <v>19.979999999999997</v>
      </c>
    </row>
    <row r="6" spans="1:10" ht="16">
      <c r="A6" s="4" t="s">
        <v>9</v>
      </c>
      <c r="B6" s="4">
        <v>0.85</v>
      </c>
      <c r="C6" s="4">
        <v>4.21</v>
      </c>
      <c r="D6" s="5">
        <v>164.3</v>
      </c>
      <c r="E6" s="10">
        <v>0.32799999999999996</v>
      </c>
      <c r="F6" s="6"/>
      <c r="G6" s="6"/>
      <c r="H6" s="6"/>
      <c r="I6">
        <f>30*E6</f>
        <v>9.8399999999999981</v>
      </c>
    </row>
    <row r="7" spans="1:10" ht="16">
      <c r="A7" s="2" t="s">
        <v>10</v>
      </c>
      <c r="B7" s="2">
        <v>1.02</v>
      </c>
      <c r="C7" s="2">
        <v>7.16</v>
      </c>
      <c r="D7" s="3">
        <v>53.5</v>
      </c>
      <c r="E7" s="9">
        <v>0.38700000000000001</v>
      </c>
      <c r="F7" s="6"/>
      <c r="G7" s="6"/>
      <c r="H7" s="6"/>
      <c r="I7">
        <f t="shared" si="0"/>
        <v>11.997</v>
      </c>
    </row>
    <row r="8" spans="1:10" ht="16">
      <c r="A8" s="4" t="s">
        <v>11</v>
      </c>
      <c r="B8" s="4">
        <v>0.92</v>
      </c>
      <c r="C8" s="4">
        <v>4.8</v>
      </c>
      <c r="D8" s="5">
        <v>174.2</v>
      </c>
      <c r="E8" s="10">
        <v>0.59599999999999997</v>
      </c>
      <c r="F8" s="6"/>
      <c r="G8" s="6"/>
      <c r="H8" s="6"/>
      <c r="I8">
        <f t="shared" si="0"/>
        <v>18.475999999999999</v>
      </c>
    </row>
    <row r="9" spans="1:10" ht="16">
      <c r="A9" s="2" t="s">
        <v>12</v>
      </c>
      <c r="B9" s="2">
        <v>0.84</v>
      </c>
      <c r="C9" s="2">
        <v>6.69</v>
      </c>
      <c r="D9" s="3">
        <v>56.1</v>
      </c>
      <c r="E9" s="9">
        <v>9.5000000000000001E-2</v>
      </c>
      <c r="F9" s="6"/>
      <c r="G9" s="6"/>
      <c r="H9" s="6"/>
      <c r="I9">
        <f>30*E9</f>
        <v>2.85</v>
      </c>
    </row>
    <row r="10" spans="1:10" ht="16">
      <c r="A10" s="4" t="s">
        <v>13</v>
      </c>
      <c r="B10" s="4">
        <v>1.04</v>
      </c>
      <c r="C10" s="4">
        <v>5.64</v>
      </c>
      <c r="D10" s="5">
        <v>179.5</v>
      </c>
      <c r="E10" s="10">
        <v>0.84799999999999998</v>
      </c>
      <c r="F10" s="6"/>
      <c r="G10" s="6"/>
      <c r="H10" s="6"/>
      <c r="I10">
        <f>30*E10</f>
        <v>25.439999999999998</v>
      </c>
    </row>
    <row r="11" spans="1:10" ht="16">
      <c r="A11" s="2" t="s">
        <v>14</v>
      </c>
      <c r="B11" s="2">
        <v>0.93</v>
      </c>
      <c r="C11" s="2">
        <v>8.6999999999999993</v>
      </c>
      <c r="D11" s="3">
        <v>59.7</v>
      </c>
      <c r="E11" s="9">
        <v>7.400000000000001E-2</v>
      </c>
      <c r="F11" s="6"/>
      <c r="G11" s="6"/>
      <c r="H11" s="6"/>
      <c r="I11">
        <f t="shared" si="0"/>
        <v>2.2940000000000005</v>
      </c>
    </row>
    <row r="12" spans="1:10" ht="16">
      <c r="A12" s="4" t="s">
        <v>15</v>
      </c>
      <c r="B12" s="4">
        <v>1.0900000000000001</v>
      </c>
      <c r="C12" s="4">
        <v>5.98</v>
      </c>
      <c r="D12" s="5">
        <v>181.3</v>
      </c>
      <c r="E12" s="10">
        <v>0.87400000000000011</v>
      </c>
      <c r="F12" s="6"/>
      <c r="G12" s="6"/>
      <c r="H12" s="6"/>
      <c r="I12">
        <f t="shared" si="0"/>
        <v>27.094000000000005</v>
      </c>
    </row>
    <row r="13" spans="1:10" ht="16">
      <c r="A13" s="2" t="s">
        <v>16</v>
      </c>
      <c r="B13" s="2">
        <v>0.95</v>
      </c>
      <c r="C13" s="2">
        <v>9.0399999999999991</v>
      </c>
      <c r="D13" s="3">
        <v>55.7</v>
      </c>
      <c r="E13" s="9">
        <v>0.105</v>
      </c>
      <c r="F13" s="6"/>
      <c r="G13" s="6"/>
      <c r="H13" s="6"/>
      <c r="I13">
        <f t="shared" si="0"/>
        <v>3.2549999999999999</v>
      </c>
    </row>
    <row r="14" spans="1:10" ht="16">
      <c r="A14" s="4" t="s">
        <v>17</v>
      </c>
      <c r="B14" s="4">
        <v>1.1499999999999999</v>
      </c>
      <c r="C14" s="4">
        <v>6.3</v>
      </c>
      <c r="D14" s="5">
        <v>183.5</v>
      </c>
      <c r="E14" s="10">
        <v>0.82</v>
      </c>
      <c r="F14" s="6"/>
      <c r="G14" s="6"/>
      <c r="H14" s="6"/>
      <c r="I14">
        <f t="shared" si="0"/>
        <v>25.419999999999998</v>
      </c>
    </row>
    <row r="15" spans="1:10" ht="16">
      <c r="A15" s="2" t="s">
        <v>18</v>
      </c>
      <c r="B15" s="2">
        <v>1.17</v>
      </c>
      <c r="C15" s="2">
        <v>8.1999999999999993</v>
      </c>
      <c r="D15" s="3">
        <v>63.8</v>
      </c>
      <c r="E15" s="9">
        <v>0.45700000000000002</v>
      </c>
      <c r="F15" s="6"/>
      <c r="G15" s="6"/>
      <c r="H15" s="6"/>
      <c r="I15">
        <f>30*E15</f>
        <v>13.71</v>
      </c>
    </row>
    <row r="16" spans="1:10" ht="16">
      <c r="A16" s="4" t="s">
        <v>19</v>
      </c>
      <c r="B16" s="4">
        <v>1.05</v>
      </c>
      <c r="C16" s="4">
        <v>6.06</v>
      </c>
      <c r="D16" s="5">
        <v>178.5</v>
      </c>
      <c r="E16" s="10">
        <v>0.505</v>
      </c>
      <c r="F16" s="6"/>
      <c r="G16" s="6"/>
      <c r="H16" s="6"/>
      <c r="I16">
        <f>30*E16</f>
        <v>15.15</v>
      </c>
    </row>
    <row r="17" spans="1:10" ht="16">
      <c r="A17" s="2" t="s">
        <v>20</v>
      </c>
      <c r="B17" s="2">
        <v>1.89</v>
      </c>
      <c r="C17" s="2">
        <v>8.4600000000000009</v>
      </c>
      <c r="D17" s="3">
        <v>47.8</v>
      </c>
      <c r="E17" s="9">
        <v>0.94900000000000007</v>
      </c>
      <c r="F17" s="12">
        <f>SUMPRODUCT(B17:B21,$I$17:$I$21)/$J$17</f>
        <v>2.3996645726432075</v>
      </c>
      <c r="G17" s="12">
        <f>SUMPRODUCT(C17:C21,$I$17:$I$21)/$J$17</f>
        <v>8.5986286402837777</v>
      </c>
      <c r="H17" s="12">
        <f>SUMPRODUCT(D17:D21,$I$17:$I$21)/$J$17</f>
        <v>50.546642341695886</v>
      </c>
      <c r="I17">
        <f t="shared" si="0"/>
        <v>29.419</v>
      </c>
      <c r="J17">
        <f>SUM(I17:I21)</f>
        <v>147.72200000000001</v>
      </c>
    </row>
    <row r="18" spans="1:10" ht="16">
      <c r="A18" s="4" t="s">
        <v>21</v>
      </c>
      <c r="B18" s="4">
        <v>2.57</v>
      </c>
      <c r="C18" s="4">
        <v>8.7899999999999991</v>
      </c>
      <c r="D18" s="5">
        <v>49.8</v>
      </c>
      <c r="E18" s="10">
        <v>0.99299999999999999</v>
      </c>
      <c r="F18" s="8"/>
      <c r="G18" s="8"/>
      <c r="H18" s="8"/>
      <c r="I18">
        <f>30*E18</f>
        <v>29.79</v>
      </c>
    </row>
    <row r="19" spans="1:10" ht="16">
      <c r="A19" s="2" t="s">
        <v>22</v>
      </c>
      <c r="B19" s="2">
        <v>3.01</v>
      </c>
      <c r="C19" s="2">
        <v>9.08</v>
      </c>
      <c r="D19" s="3">
        <v>51.3</v>
      </c>
      <c r="E19" s="9">
        <v>0.998</v>
      </c>
      <c r="F19" s="8"/>
      <c r="G19" s="8"/>
      <c r="H19" s="8"/>
      <c r="I19">
        <f t="shared" si="0"/>
        <v>30.937999999999999</v>
      </c>
    </row>
    <row r="20" spans="1:10" ht="16">
      <c r="A20" s="2" t="s">
        <v>5</v>
      </c>
      <c r="B20" s="2">
        <v>2.42</v>
      </c>
      <c r="C20" s="2">
        <v>8.4600000000000009</v>
      </c>
      <c r="D20" s="3">
        <v>51.7</v>
      </c>
      <c r="E20" s="9">
        <v>0.997</v>
      </c>
      <c r="F20" s="8"/>
      <c r="G20" s="8"/>
      <c r="H20" s="8"/>
      <c r="I20">
        <f t="shared" si="0"/>
        <v>30.907</v>
      </c>
    </row>
    <row r="21" spans="1:10" ht="16">
      <c r="A21" s="4" t="s">
        <v>6</v>
      </c>
      <c r="B21" s="4">
        <v>2.04</v>
      </c>
      <c r="C21" s="4">
        <v>8.14</v>
      </c>
      <c r="D21" s="5">
        <v>52.2</v>
      </c>
      <c r="E21" s="10">
        <v>0.94400000000000006</v>
      </c>
      <c r="F21" s="8"/>
      <c r="G21" s="8"/>
      <c r="H21" s="8"/>
      <c r="I21">
        <f>28.25*E21</f>
        <v>26.668000000000003</v>
      </c>
    </row>
    <row r="23" spans="1:10">
      <c r="J23" t="s">
        <v>28</v>
      </c>
    </row>
  </sheetData>
  <mergeCells count="2">
    <mergeCell ref="B1:E1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5" workbookViewId="0">
      <selection activeCell="L38" sqref="L38"/>
    </sheetView>
  </sheetViews>
  <sheetFormatPr baseColWidth="10" defaultRowHeight="15" x14ac:dyDescent="0"/>
  <sheetData>
    <row r="1" spans="1:8">
      <c r="B1" s="13" t="s">
        <v>24</v>
      </c>
      <c r="C1" s="13"/>
      <c r="D1" s="13"/>
      <c r="E1" s="13"/>
      <c r="F1" s="7"/>
    </row>
    <row r="2" spans="1:8" ht="3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26</v>
      </c>
      <c r="G2" s="1" t="s">
        <v>29</v>
      </c>
      <c r="H2" s="1" t="s">
        <v>30</v>
      </c>
    </row>
    <row r="3" spans="1:8" ht="16">
      <c r="A3" s="2" t="s">
        <v>7</v>
      </c>
      <c r="B3" s="2">
        <v>1.66</v>
      </c>
      <c r="C3" s="2">
        <v>7.74</v>
      </c>
      <c r="D3" s="3">
        <v>51.7</v>
      </c>
      <c r="E3" s="9">
        <v>0.873</v>
      </c>
      <c r="F3">
        <f>31*E3</f>
        <v>27.062999999999999</v>
      </c>
      <c r="G3">
        <v>8.1300000000000008</v>
      </c>
      <c r="H3" s="14">
        <f>(F3*G3+F4*G4)/(F3+F4)</f>
        <v>7.2161445783132541</v>
      </c>
    </row>
    <row r="4" spans="1:8" ht="16">
      <c r="A4" s="4" t="s">
        <v>8</v>
      </c>
      <c r="B4" s="4">
        <v>0.75</v>
      </c>
      <c r="C4" s="4">
        <v>4.1900000000000004</v>
      </c>
      <c r="D4" s="5">
        <v>141.80000000000001</v>
      </c>
      <c r="E4" s="10">
        <v>0.12300000000000001</v>
      </c>
      <c r="F4">
        <f t="shared" ref="F4:F20" si="0">31*E4</f>
        <v>3.8130000000000002</v>
      </c>
      <c r="G4">
        <v>0.73</v>
      </c>
    </row>
    <row r="5" spans="1:8" ht="16">
      <c r="A5" s="2" t="s">
        <v>23</v>
      </c>
      <c r="B5" s="2">
        <v>1.18</v>
      </c>
      <c r="C5" s="2">
        <v>7.38</v>
      </c>
      <c r="D5" s="3">
        <v>52.5</v>
      </c>
      <c r="E5" s="9">
        <v>0.66599999999999993</v>
      </c>
      <c r="F5">
        <f>30*E5</f>
        <v>19.979999999999997</v>
      </c>
      <c r="G5">
        <v>4.0999999999999996</v>
      </c>
      <c r="H5" s="14">
        <f>(F5*G5+F6*G6)/(F5+F6)</f>
        <v>2.8955734406438629</v>
      </c>
    </row>
    <row r="6" spans="1:8" ht="16">
      <c r="A6" s="4" t="s">
        <v>9</v>
      </c>
      <c r="B6" s="4">
        <v>0.85</v>
      </c>
      <c r="C6" s="4">
        <v>4.21</v>
      </c>
      <c r="D6" s="5">
        <v>164.3</v>
      </c>
      <c r="E6" s="10">
        <v>0.32799999999999996</v>
      </c>
      <c r="F6">
        <f>30*E6</f>
        <v>9.8399999999999981</v>
      </c>
      <c r="G6">
        <v>0.45</v>
      </c>
    </row>
    <row r="7" spans="1:8" ht="16">
      <c r="A7" s="2" t="s">
        <v>10</v>
      </c>
      <c r="B7" s="2">
        <v>1.02</v>
      </c>
      <c r="C7" s="2">
        <v>7.16</v>
      </c>
      <c r="D7" s="3">
        <v>53.5</v>
      </c>
      <c r="E7" s="9">
        <v>0.38700000000000001</v>
      </c>
      <c r="F7">
        <f t="shared" si="0"/>
        <v>11.997</v>
      </c>
      <c r="G7">
        <v>3.01</v>
      </c>
      <c r="H7" s="14">
        <f>(F7*G7+F8*G8)/(F7+F8)</f>
        <v>1.5306103763987791</v>
      </c>
    </row>
    <row r="8" spans="1:8" ht="16">
      <c r="A8" s="4" t="s">
        <v>11</v>
      </c>
      <c r="B8" s="4">
        <v>0.92</v>
      </c>
      <c r="C8" s="4">
        <v>4.8</v>
      </c>
      <c r="D8" s="5">
        <v>174.2</v>
      </c>
      <c r="E8" s="10">
        <v>0.59599999999999997</v>
      </c>
      <c r="F8">
        <f t="shared" si="0"/>
        <v>18.475999999999999</v>
      </c>
      <c r="G8">
        <v>0.56999999999999995</v>
      </c>
    </row>
    <row r="9" spans="1:8" ht="16">
      <c r="A9" s="2" t="s">
        <v>12</v>
      </c>
      <c r="B9" s="2">
        <v>0.84</v>
      </c>
      <c r="C9" s="2">
        <v>6.69</v>
      </c>
      <c r="D9" s="3">
        <v>56.1</v>
      </c>
      <c r="E9" s="9">
        <v>9.5000000000000001E-2</v>
      </c>
      <c r="F9">
        <f>30*E9</f>
        <v>2.85</v>
      </c>
      <c r="G9">
        <v>1.92</v>
      </c>
      <c r="H9" s="14">
        <f>(F9*G9+F10*G10)/(F9+F10)</f>
        <v>0.90383881230116658</v>
      </c>
    </row>
    <row r="10" spans="1:8" ht="16">
      <c r="A10" s="4" t="s">
        <v>13</v>
      </c>
      <c r="B10" s="4">
        <v>1.04</v>
      </c>
      <c r="C10" s="4">
        <v>5.64</v>
      </c>
      <c r="D10" s="5">
        <v>179.5</v>
      </c>
      <c r="E10" s="10">
        <v>0.84799999999999998</v>
      </c>
      <c r="F10">
        <f>30*E10</f>
        <v>25.439999999999998</v>
      </c>
      <c r="G10">
        <v>0.79</v>
      </c>
    </row>
    <row r="11" spans="1:8" ht="16">
      <c r="A11" s="2" t="s">
        <v>14</v>
      </c>
      <c r="B11" s="2">
        <v>0.93</v>
      </c>
      <c r="C11" s="2">
        <v>8.6999999999999993</v>
      </c>
      <c r="D11" s="3">
        <v>59.7</v>
      </c>
      <c r="E11" s="9">
        <v>7.400000000000001E-2</v>
      </c>
      <c r="F11">
        <f t="shared" si="0"/>
        <v>2.2940000000000005</v>
      </c>
      <c r="G11">
        <v>3.09</v>
      </c>
      <c r="H11" s="14">
        <f>(F11*G11+F12*G12)/(F11+F12)</f>
        <v>1.0432911392405064</v>
      </c>
    </row>
    <row r="12" spans="1:8" ht="16">
      <c r="A12" s="4" t="s">
        <v>15</v>
      </c>
      <c r="B12" s="4">
        <v>1.0900000000000001</v>
      </c>
      <c r="C12" s="4">
        <v>5.98</v>
      </c>
      <c r="D12" s="5">
        <v>181.3</v>
      </c>
      <c r="E12" s="10">
        <v>0.87400000000000011</v>
      </c>
      <c r="F12">
        <f t="shared" si="0"/>
        <v>27.094000000000005</v>
      </c>
      <c r="G12">
        <v>0.87</v>
      </c>
    </row>
    <row r="13" spans="1:8" ht="16">
      <c r="A13" s="2" t="s">
        <v>16</v>
      </c>
      <c r="B13" s="2">
        <v>0.95</v>
      </c>
      <c r="C13" s="2">
        <v>9.0399999999999991</v>
      </c>
      <c r="D13" s="3">
        <v>55.7</v>
      </c>
      <c r="E13" s="9">
        <v>0.105</v>
      </c>
      <c r="F13">
        <f t="shared" si="0"/>
        <v>3.2549999999999999</v>
      </c>
      <c r="G13">
        <v>3.33</v>
      </c>
      <c r="H13" s="14">
        <f>(F13*G13+F14*G14)/(F13+F14)</f>
        <v>1.2112972972972971</v>
      </c>
    </row>
    <row r="14" spans="1:8" ht="16">
      <c r="A14" s="4" t="s">
        <v>17</v>
      </c>
      <c r="B14" s="4">
        <v>1.1499999999999999</v>
      </c>
      <c r="C14" s="4">
        <v>6.3</v>
      </c>
      <c r="D14" s="5">
        <v>183.5</v>
      </c>
      <c r="E14" s="10">
        <v>0.82</v>
      </c>
      <c r="F14">
        <f t="shared" si="0"/>
        <v>25.419999999999998</v>
      </c>
      <c r="G14">
        <v>0.94</v>
      </c>
    </row>
    <row r="15" spans="1:8" ht="16">
      <c r="A15" s="2" t="s">
        <v>18</v>
      </c>
      <c r="B15" s="2">
        <v>1.17</v>
      </c>
      <c r="C15" s="2">
        <v>8.1999999999999993</v>
      </c>
      <c r="D15" s="3">
        <v>63.8</v>
      </c>
      <c r="E15" s="9">
        <v>0.45700000000000002</v>
      </c>
      <c r="F15">
        <f>30*E15</f>
        <v>13.71</v>
      </c>
      <c r="G15">
        <v>4.6100000000000003</v>
      </c>
      <c r="H15" s="14">
        <f>(F15*G15+F16*G16)/(F15+F16)</f>
        <v>2.6729417879417885</v>
      </c>
    </row>
    <row r="16" spans="1:8" ht="16">
      <c r="A16" s="4" t="s">
        <v>19</v>
      </c>
      <c r="B16" s="4">
        <v>1.05</v>
      </c>
      <c r="C16" s="4">
        <v>6.06</v>
      </c>
      <c r="D16" s="5">
        <v>178.5</v>
      </c>
      <c r="E16" s="10">
        <v>0.505</v>
      </c>
      <c r="F16">
        <f>30*E16</f>
        <v>15.15</v>
      </c>
      <c r="G16">
        <v>0.92</v>
      </c>
    </row>
    <row r="17" spans="1:8" ht="16">
      <c r="A17" s="2" t="s">
        <v>20</v>
      </c>
      <c r="B17" s="2">
        <v>1.89</v>
      </c>
      <c r="C17" s="2">
        <v>8.4600000000000009</v>
      </c>
      <c r="D17" s="3">
        <v>47.8</v>
      </c>
      <c r="E17" s="9">
        <v>0.94900000000000007</v>
      </c>
      <c r="F17">
        <f t="shared" si="0"/>
        <v>29.419</v>
      </c>
      <c r="G17">
        <v>11.49</v>
      </c>
      <c r="H17">
        <v>11.49</v>
      </c>
    </row>
    <row r="18" spans="1:8" ht="16">
      <c r="A18" s="4" t="s">
        <v>21</v>
      </c>
      <c r="B18" s="4">
        <v>2.57</v>
      </c>
      <c r="C18" s="4">
        <v>8.7899999999999991</v>
      </c>
      <c r="D18" s="5">
        <v>49.8</v>
      </c>
      <c r="E18" s="10">
        <v>0.99299999999999999</v>
      </c>
      <c r="F18">
        <f>30*E18</f>
        <v>29.79</v>
      </c>
      <c r="G18">
        <v>20.91</v>
      </c>
      <c r="H18">
        <v>20.91</v>
      </c>
    </row>
    <row r="19" spans="1:8" ht="16">
      <c r="A19" s="2" t="s">
        <v>22</v>
      </c>
      <c r="B19" s="2">
        <v>3.01</v>
      </c>
      <c r="C19" s="2">
        <v>9.08</v>
      </c>
      <c r="D19" s="3">
        <v>51.3</v>
      </c>
      <c r="E19" s="9">
        <v>0.998</v>
      </c>
      <c r="F19">
        <f t="shared" si="0"/>
        <v>30.937999999999999</v>
      </c>
      <c r="G19">
        <v>28.96</v>
      </c>
      <c r="H19">
        <v>28.96</v>
      </c>
    </row>
    <row r="20" spans="1:8" ht="16">
      <c r="A20" s="2" t="s">
        <v>5</v>
      </c>
      <c r="B20" s="2">
        <v>2.42</v>
      </c>
      <c r="C20" s="2">
        <v>8.4600000000000009</v>
      </c>
      <c r="D20" s="3">
        <v>51.7</v>
      </c>
      <c r="E20" s="9">
        <v>0.997</v>
      </c>
      <c r="F20">
        <f t="shared" si="0"/>
        <v>30.907</v>
      </c>
      <c r="G20">
        <v>17.899999999999999</v>
      </c>
      <c r="H20">
        <v>17.899999999999999</v>
      </c>
    </row>
    <row r="21" spans="1:8" ht="16">
      <c r="A21" s="4" t="s">
        <v>6</v>
      </c>
      <c r="B21" s="4">
        <v>2.04</v>
      </c>
      <c r="C21" s="4">
        <v>8.14</v>
      </c>
      <c r="D21" s="5">
        <v>52.2</v>
      </c>
      <c r="E21" s="10">
        <v>0.94400000000000006</v>
      </c>
      <c r="F21">
        <f>28.25*E21</f>
        <v>26.668000000000003</v>
      </c>
      <c r="G21">
        <v>12.58</v>
      </c>
      <c r="H21">
        <v>12.58</v>
      </c>
    </row>
    <row r="26" spans="1:8">
      <c r="G26" t="s">
        <v>31</v>
      </c>
      <c r="H26" s="14">
        <v>7.2161445783132541</v>
      </c>
    </row>
    <row r="27" spans="1:8">
      <c r="G27" t="s">
        <v>32</v>
      </c>
      <c r="H27" s="14">
        <v>2.8955734406438629</v>
      </c>
    </row>
    <row r="28" spans="1:8">
      <c r="G28" t="s">
        <v>33</v>
      </c>
      <c r="H28" s="14">
        <v>1.5306103763987791</v>
      </c>
    </row>
    <row r="29" spans="1:8">
      <c r="G29" t="s">
        <v>34</v>
      </c>
      <c r="H29" s="14">
        <v>0.90383881230116658</v>
      </c>
    </row>
    <row r="30" spans="1:8">
      <c r="G30" t="s">
        <v>35</v>
      </c>
      <c r="H30" s="14">
        <v>1.0432911392405064</v>
      </c>
    </row>
    <row r="31" spans="1:8">
      <c r="G31" t="s">
        <v>36</v>
      </c>
      <c r="H31" s="14">
        <v>1.2112972972972971</v>
      </c>
    </row>
    <row r="32" spans="1:8">
      <c r="G32" t="s">
        <v>37</v>
      </c>
      <c r="H32" s="14">
        <v>2.6729417879417885</v>
      </c>
    </row>
    <row r="33" spans="7:8">
      <c r="G33" t="s">
        <v>38</v>
      </c>
      <c r="H33" s="14">
        <v>11.49</v>
      </c>
    </row>
    <row r="34" spans="7:8">
      <c r="G34" t="s">
        <v>39</v>
      </c>
      <c r="H34" s="14">
        <v>20.91</v>
      </c>
    </row>
    <row r="35" spans="7:8">
      <c r="G35" t="s">
        <v>40</v>
      </c>
      <c r="H35" s="14">
        <v>28.96</v>
      </c>
    </row>
    <row r="36" spans="7:8">
      <c r="G36" t="s">
        <v>41</v>
      </c>
      <c r="H36" s="14">
        <v>17.899999999999999</v>
      </c>
    </row>
    <row r="37" spans="7:8">
      <c r="G37" t="s">
        <v>42</v>
      </c>
      <c r="H37" s="14">
        <v>12.58</v>
      </c>
    </row>
  </sheetData>
  <mergeCells count="1">
    <mergeCell ref="B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2020-08-26T08:53:06Z</dcterms:created>
  <dcterms:modified xsi:type="dcterms:W3CDTF">2020-09-06T18:22:20Z</dcterms:modified>
</cp:coreProperties>
</file>