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EGION\Downloads\"/>
    </mc:Choice>
  </mc:AlternateContent>
  <bookViews>
    <workbookView xWindow="0" yWindow="0" windowWidth="23040" windowHeight="9192"/>
  </bookViews>
  <sheets>
    <sheet name="GanttChart" sheetId="9" r:id="rId1"/>
    <sheet name="Help" sheetId="6" r:id="rId2"/>
    <sheet name="TermsOfUse" sheetId="11" r:id="rId3"/>
  </sheets>
  <definedNames>
    <definedName name="prevWBS" localSheetId="0">GanttChart!$A1048576</definedName>
    <definedName name="_xlnm.Print_Area" localSheetId="0">GanttChart!$A$1:$BN$107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6" i="9" l="1"/>
  <c r="I36" i="9" s="1"/>
  <c r="F17" i="9" l="1"/>
  <c r="I17" i="9" s="1"/>
  <c r="F104" i="9" l="1"/>
  <c r="I104" i="9" s="1"/>
  <c r="F105" i="9"/>
  <c r="I105" i="9" s="1"/>
  <c r="F94" i="9"/>
  <c r="I94" i="9" s="1"/>
  <c r="F93" i="9"/>
  <c r="I93" i="9" s="1"/>
  <c r="F86" i="9"/>
  <c r="I86" i="9" s="1"/>
  <c r="F85" i="9"/>
  <c r="I85" i="9" s="1"/>
  <c r="F98" i="9"/>
  <c r="I98" i="9" s="1"/>
  <c r="F97" i="9"/>
  <c r="I97" i="9" s="1"/>
  <c r="F96" i="9"/>
  <c r="I96" i="9" s="1"/>
  <c r="F95" i="9"/>
  <c r="I95" i="9" s="1"/>
  <c r="F92" i="9"/>
  <c r="F91" i="9"/>
  <c r="I91" i="9" s="1"/>
  <c r="F90" i="9"/>
  <c r="I90" i="9" s="1"/>
  <c r="F89" i="9"/>
  <c r="I89" i="9" s="1"/>
  <c r="F88" i="9"/>
  <c r="I88" i="9" s="1"/>
  <c r="F87" i="9"/>
  <c r="I87" i="9" s="1"/>
  <c r="F84" i="9"/>
  <c r="I84" i="9" s="1"/>
  <c r="F83" i="9"/>
  <c r="I83" i="9" s="1"/>
  <c r="F82" i="9"/>
  <c r="I82" i="9" s="1"/>
  <c r="F81" i="9"/>
  <c r="I81" i="9" s="1"/>
  <c r="F80" i="9"/>
  <c r="I80" i="9" s="1"/>
  <c r="F79" i="9"/>
  <c r="I79" i="9" s="1"/>
  <c r="F78" i="9"/>
  <c r="I78" i="9" s="1"/>
  <c r="F77" i="9"/>
  <c r="I77" i="9" s="1"/>
  <c r="F76" i="9"/>
  <c r="I76" i="9" s="1"/>
  <c r="F75" i="9"/>
  <c r="I75" i="9" s="1"/>
  <c r="F74" i="9"/>
  <c r="I74" i="9" s="1"/>
  <c r="F73" i="9"/>
  <c r="I73" i="9" s="1"/>
  <c r="F72" i="9"/>
  <c r="I72" i="9" s="1"/>
  <c r="F71" i="9"/>
  <c r="I71" i="9" s="1"/>
  <c r="F70" i="9"/>
  <c r="I70" i="9" s="1"/>
  <c r="F69" i="9"/>
  <c r="I69" i="9" s="1"/>
  <c r="F68" i="9"/>
  <c r="I68" i="9" s="1"/>
  <c r="F67" i="9"/>
  <c r="I67" i="9" s="1"/>
  <c r="F66" i="9"/>
  <c r="I66" i="9" s="1"/>
  <c r="F65" i="9"/>
  <c r="I65" i="9" s="1"/>
  <c r="F64" i="9"/>
  <c r="I64" i="9" s="1"/>
  <c r="F63" i="9"/>
  <c r="I63" i="9" s="1"/>
  <c r="F62" i="9"/>
  <c r="I62" i="9" s="1"/>
  <c r="F61" i="9"/>
  <c r="I61" i="9" s="1"/>
  <c r="F60" i="9"/>
  <c r="I60" i="9" s="1"/>
  <c r="F59" i="9"/>
  <c r="I59" i="9" s="1"/>
  <c r="F58" i="9"/>
  <c r="I58" i="9" s="1"/>
  <c r="F51" i="9"/>
  <c r="I51" i="9" s="1"/>
  <c r="F57" i="9"/>
  <c r="I57" i="9" s="1"/>
  <c r="F56" i="9"/>
  <c r="I56" i="9" s="1"/>
  <c r="F55" i="9"/>
  <c r="I55" i="9" s="1"/>
  <c r="F54" i="9"/>
  <c r="I54" i="9" s="1"/>
  <c r="F53" i="9"/>
  <c r="I53" i="9" s="1"/>
  <c r="F52" i="9"/>
  <c r="I52" i="9" s="1"/>
  <c r="F50" i="9"/>
  <c r="I50" i="9" s="1"/>
  <c r="F49" i="9"/>
  <c r="I49" i="9" s="1"/>
  <c r="F48" i="9"/>
  <c r="I48" i="9" s="1"/>
  <c r="F47" i="9"/>
  <c r="I47" i="9" s="1"/>
  <c r="F46" i="9"/>
  <c r="I46" i="9" s="1"/>
  <c r="F45" i="9"/>
  <c r="I45" i="9" s="1"/>
  <c r="F44" i="9"/>
  <c r="I44" i="9" s="1"/>
  <c r="F43" i="9"/>
  <c r="I43" i="9" s="1"/>
  <c r="F42" i="9"/>
  <c r="I42" i="9" s="1"/>
  <c r="F41" i="9"/>
  <c r="I41" i="9" s="1"/>
  <c r="F40" i="9"/>
  <c r="I40" i="9" s="1"/>
  <c r="F39" i="9"/>
  <c r="I39" i="9" s="1"/>
  <c r="F38" i="9"/>
  <c r="I38" i="9" s="1"/>
  <c r="F35" i="9"/>
  <c r="I35" i="9" s="1"/>
  <c r="F34" i="9"/>
  <c r="I34" i="9" s="1"/>
  <c r="F33" i="9"/>
  <c r="I33" i="9" s="1"/>
  <c r="F32" i="9"/>
  <c r="I32" i="9" s="1"/>
  <c r="F37" i="9"/>
  <c r="I37" i="9" s="1"/>
  <c r="F31" i="9"/>
  <c r="I31" i="9" s="1"/>
  <c r="F30" i="9"/>
  <c r="I30" i="9" s="1"/>
  <c r="F29" i="9"/>
  <c r="I29" i="9" s="1"/>
  <c r="F27" i="9"/>
  <c r="I27" i="9" s="1"/>
  <c r="F26" i="9"/>
  <c r="I26" i="9" s="1"/>
  <c r="F28" i="9" l="1"/>
  <c r="I28" i="9" s="1"/>
  <c r="F24" i="9"/>
  <c r="I24" i="9" s="1"/>
  <c r="F23" i="9"/>
  <c r="I23" i="9" s="1"/>
  <c r="F103" i="9"/>
  <c r="I103" i="9" s="1"/>
  <c r="A114" i="9" l="1"/>
  <c r="I107" i="9" l="1"/>
  <c r="I106" i="9"/>
  <c r="F111" i="9" l="1"/>
  <c r="F112" i="9" s="1"/>
  <c r="I112" i="9" s="1"/>
  <c r="F110" i="9"/>
  <c r="I110" i="9" s="1"/>
  <c r="F8" i="9"/>
  <c r="I8" i="9" s="1"/>
  <c r="F99" i="9"/>
  <c r="I99" i="9" s="1"/>
  <c r="F19" i="9"/>
  <c r="I19" i="9" s="1"/>
  <c r="F12" i="9"/>
  <c r="I12" i="9" s="1"/>
  <c r="F113" i="9" l="1"/>
  <c r="I113" i="9" s="1"/>
  <c r="I111" i="9"/>
  <c r="F11" i="9" l="1"/>
  <c r="K6" i="9"/>
  <c r="I11" i="9" l="1"/>
  <c r="F9" i="9"/>
  <c r="I9" i="9" s="1"/>
  <c r="K7" i="9"/>
  <c r="K4" i="9"/>
  <c r="A8" i="9"/>
  <c r="A110" i="9"/>
  <c r="A111" i="9" s="1"/>
  <c r="A112" i="9" s="1"/>
  <c r="A113" i="9" s="1"/>
  <c r="L6" i="9" l="1"/>
  <c r="F14" i="9" l="1"/>
  <c r="I14" i="9" s="1"/>
  <c r="F13" i="9"/>
  <c r="I13" i="9" s="1"/>
  <c r="F21" i="9"/>
  <c r="I21" i="9" s="1"/>
  <c r="F20" i="9"/>
  <c r="I20" i="9" s="1"/>
  <c r="F101" i="9"/>
  <c r="I101" i="9" s="1"/>
  <c r="F100" i="9"/>
  <c r="I100" i="9" s="1"/>
  <c r="M6" i="9"/>
  <c r="F22" i="9"/>
  <c r="I22" i="9" s="1"/>
  <c r="F102" i="9" l="1"/>
  <c r="I102" i="9" s="1"/>
  <c r="N6" i="9"/>
  <c r="F25" i="9" l="1"/>
  <c r="I25" i="9" s="1"/>
  <c r="O6" i="9"/>
  <c r="K5" i="9"/>
  <c r="F10" i="9" l="1"/>
  <c r="I10"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l="1"/>
  <c r="A20" i="9" s="1"/>
  <c r="F15" i="9"/>
  <c r="A21" i="9" l="1"/>
  <c r="A22" i="9" s="1"/>
  <c r="A23" i="9" s="1"/>
  <c r="I15" i="9"/>
  <c r="F16" i="9"/>
  <c r="A24" i="9" l="1"/>
  <c r="I16" i="9"/>
  <c r="F18" i="9"/>
  <c r="I18" i="9" s="1"/>
  <c r="A25" i="9" l="1"/>
  <c r="A26" i="9" l="1"/>
  <c r="A27" i="9" s="1"/>
  <c r="A28" i="9" s="1"/>
  <c r="A29" i="9" s="1"/>
  <c r="A30" i="9" s="1"/>
  <c r="A31" i="9" s="1"/>
  <c r="A32" i="9" l="1"/>
  <c r="A33" i="9" s="1"/>
  <c r="A34" i="9" l="1"/>
  <c r="A35" i="9" l="1"/>
  <c r="A36" i="9" s="1"/>
  <c r="A37" i="9" l="1"/>
  <c r="A38" i="9" s="1"/>
  <c r="A39" i="9" l="1"/>
  <c r="A40" i="9" l="1"/>
  <c r="A41" i="9" s="1"/>
  <c r="A42" i="9" s="1"/>
  <c r="A43" i="9" s="1"/>
  <c r="A44" i="9" s="1"/>
  <c r="A45" i="9" s="1"/>
  <c r="A46" i="9" s="1"/>
  <c r="A47" i="9" s="1"/>
  <c r="A48" i="9" s="1"/>
  <c r="A49" i="9" s="1"/>
  <c r="A50" i="9" s="1"/>
  <c r="A51" i="9" l="1"/>
  <c r="A52" i="9" s="1"/>
  <c r="A53" i="9" s="1"/>
  <c r="A54" i="9" s="1"/>
  <c r="A55" i="9" s="1"/>
  <c r="A56" i="9" s="1"/>
  <c r="A57" i="9" s="1"/>
  <c r="A58" i="9" l="1"/>
  <c r="A59" i="9" s="1"/>
  <c r="A60" i="9" s="1"/>
  <c r="A61" i="9" s="1"/>
  <c r="A62" i="9" s="1"/>
  <c r="A63" i="9" s="1"/>
  <c r="A64" i="9" s="1"/>
  <c r="A65" i="9" s="1"/>
  <c r="A66" i="9" s="1"/>
  <c r="A67" i="9" s="1"/>
  <c r="A68" i="9" s="1"/>
  <c r="A69" i="9" s="1"/>
  <c r="A70" i="9" s="1"/>
  <c r="A71" i="9" s="1"/>
  <c r="A72" i="9" s="1"/>
  <c r="A73" i="9" s="1"/>
  <c r="A74" i="9" s="1"/>
  <c r="A75" i="9" s="1"/>
  <c r="A76" i="9" s="1"/>
  <c r="A77" i="9" l="1"/>
  <c r="A78" i="9" s="1"/>
  <c r="A79" i="9" s="1"/>
  <c r="A80" i="9" s="1"/>
  <c r="A81" i="9" s="1"/>
  <c r="A82" i="9" s="1"/>
  <c r="A83" i="9" s="1"/>
  <c r="A84" i="9" s="1"/>
  <c r="A85" i="9" l="1"/>
  <c r="A86" i="9" l="1"/>
  <c r="A87" i="9" l="1"/>
  <c r="A88" i="9" s="1"/>
  <c r="A89" i="9" s="1"/>
  <c r="A90" i="9" s="1"/>
  <c r="A91" i="9" s="1"/>
  <c r="A92" i="9" s="1"/>
  <c r="A93" i="9" l="1"/>
  <c r="A94" i="9" l="1"/>
  <c r="A95" i="9" s="1"/>
  <c r="A96" i="9" s="1"/>
  <c r="A97" i="9" s="1"/>
  <c r="A98" i="9" s="1"/>
  <c r="A99" i="9" s="1"/>
  <c r="A100" i="9" s="1"/>
  <c r="A101" i="9" s="1"/>
  <c r="A102" i="9" s="1"/>
  <c r="A103" i="9" s="1"/>
  <c r="A104" i="9" l="1"/>
  <c r="A105"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<sst xmlns="http://schemas.openxmlformats.org/spreadsheetml/2006/main" count="289" uniqueCount="186">
  <si>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</si>
  <si>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</si>
  <si>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</si>
  <si>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</si>
  <si>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</si>
  <si>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</si>
  <si>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</si>
  <si>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</si>
  <si>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</si>
  <si>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</si>
  <si>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</si>
  <si>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</si>
  <si>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</si>
  <si>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</si>
  <si>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</si>
  <si>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</si>
  <si>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</si>
  <si>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</si>
  <si>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</si>
  <si>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</si>
  <si>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</si>
  <si>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See the Help worksheet to learn how to use these rows. You can hide these rows before printing.</t>
  </si>
  <si>
    <t>https://www.vertex42.com/ExcelTemplates/excel-gantt-chart.html</t>
  </si>
  <si>
    <t>https://www.vertex42.com/licensing/EULA_privateuse.html</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</si>
  <si>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</si>
  <si>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</si>
  <si>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</si>
  <si>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</si>
  <si>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</si>
  <si>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</si>
  <si>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</si>
  <si>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</si>
  <si>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</si>
  <si>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</si>
  <si>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</si>
  <si>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</si>
  <si>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</si>
  <si>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</si>
  <si>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</si>
  <si>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</si>
  <si>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</si>
  <si>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</si>
  <si>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</si>
  <si>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</si>
  <si>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</si>
  <si>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</si>
  <si>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</si>
  <si>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</si>
  <si>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</si>
  <si>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</si>
  <si>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</si>
  <si>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</si>
  <si>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</si>
  <si>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</si>
  <si>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</si>
  <si>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</si>
  <si>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</si>
  <si>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</si>
  <si>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</si>
  <si>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</si>
  <si>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</si>
  <si>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</si>
  <si>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</si>
  <si>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</si>
  <si>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</si>
  <si>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</si>
  <si>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</si>
  <si>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</si>
  <si>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</si>
  <si>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</si>
  <si>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</si>
  <si>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</si>
  <si>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</si>
  <si>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</si>
  <si>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</si>
  <si>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</si>
  <si>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</si>
  <si>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</si>
  <si>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</si>
  <si>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</si>
  <si>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</si>
  <si>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</si>
  <si>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</si>
  <si>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</si>
  <si>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</si>
  <si>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</si>
  <si>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</si>
  <si>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</si>
  <si>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</si>
  <si>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</si>
  <si>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</si>
  <si>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</si>
  <si>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</si>
  <si>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</si>
  <si>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</si>
  <si>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</si>
  <si>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</si>
  <si>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</si>
  <si>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</si>
  <si>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</si>
  <si>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</si>
  <si>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</si>
  <si>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</si>
  <si>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</si>
  <si>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</si>
  <si>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Initial</t>
  </si>
  <si>
    <t>Gathering Requirement</t>
  </si>
  <si>
    <t>All</t>
  </si>
  <si>
    <t>[HSRS] Project Schedule</t>
  </si>
  <si>
    <t>[Group 9]</t>
  </si>
  <si>
    <t>Discuss project idea</t>
  </si>
  <si>
    <t>Create Proposal Document</t>
  </si>
  <si>
    <t>Start Up</t>
  </si>
  <si>
    <t>Create Project Charter</t>
  </si>
  <si>
    <t>Create Project Plan</t>
  </si>
  <si>
    <t>Create Product Backlog</t>
  </si>
  <si>
    <t>Create User Story</t>
  </si>
  <si>
    <t>Design UI</t>
  </si>
  <si>
    <t>Tiên</t>
  </si>
  <si>
    <t>Development</t>
  </si>
  <si>
    <t>Design Database</t>
  </si>
  <si>
    <t>Sprint 1</t>
  </si>
  <si>
    <t>Initial Sprint</t>
  </si>
  <si>
    <t>Sprint Planning</t>
  </si>
  <si>
    <t>Create Sprint Backlog</t>
  </si>
  <si>
    <t>Create Test Plan</t>
  </si>
  <si>
    <t>Design Test Case</t>
  </si>
  <si>
    <t>Coding</t>
  </si>
  <si>
    <t>Design Test Case for Account</t>
  </si>
  <si>
    <t>Design Test Case for Hotel</t>
  </si>
  <si>
    <t>Create an Account</t>
  </si>
  <si>
    <t>Delete an Account</t>
  </si>
  <si>
    <t>[Front-end] Account</t>
  </si>
  <si>
    <t>[Front-end] Hotel</t>
  </si>
  <si>
    <t>Create a Hotel</t>
  </si>
  <si>
    <t>Delete a Hotel</t>
  </si>
  <si>
    <t>Update  Hotel</t>
  </si>
  <si>
    <t>Sprint Review</t>
  </si>
  <si>
    <t>Sprint Retrospective</t>
  </si>
  <si>
    <t>Sprint 2</t>
  </si>
  <si>
    <t>Design Test Case for Body Recover</t>
  </si>
  <si>
    <t>Design Test Case for Order</t>
  </si>
  <si>
    <t>[Front-end] Body Recover</t>
  </si>
  <si>
    <t>Create Body Recover</t>
  </si>
  <si>
    <t>Delete Body Recover</t>
  </si>
  <si>
    <t>Update Body Recover</t>
  </si>
  <si>
    <t>[Front-end] Order</t>
  </si>
  <si>
    <t>Create Order</t>
  </si>
  <si>
    <t>Delete Order</t>
  </si>
  <si>
    <t>Update Order</t>
  </si>
  <si>
    <t>Sprint 3</t>
  </si>
  <si>
    <t>Design Test Case for Feedback</t>
  </si>
  <si>
    <t>Design Test Case for Quiz</t>
  </si>
  <si>
    <t>[Front-end] Feedback</t>
  </si>
  <si>
    <t>Create Feedback</t>
  </si>
  <si>
    <t>Delete Feedback</t>
  </si>
  <si>
    <t>Update Feedback</t>
  </si>
  <si>
    <t>[Front-end] Quiz</t>
  </si>
  <si>
    <t>Create Quiz</t>
  </si>
  <si>
    <t>Delete Quiz</t>
  </si>
  <si>
    <t>Update Quiz</t>
  </si>
  <si>
    <t>Sprint 4</t>
  </si>
  <si>
    <t>Design Test Case for Profile</t>
  </si>
  <si>
    <t>Design Test Case for Authentication</t>
  </si>
  <si>
    <t>Design Test Case for Give Recommend</t>
  </si>
  <si>
    <t>Design Test Case for Service</t>
  </si>
  <si>
    <t>[Front-end] Profile</t>
  </si>
  <si>
    <t>[Front-end] Authentication</t>
  </si>
  <si>
    <t>Authentication</t>
  </si>
  <si>
    <t>[Front-end] Service</t>
  </si>
  <si>
    <t>[Front-end] Give Recommend</t>
  </si>
  <si>
    <t>Give Recommend</t>
  </si>
  <si>
    <t>Create Service</t>
  </si>
  <si>
    <t>Delete Service</t>
  </si>
  <si>
    <t>Update Service</t>
  </si>
  <si>
    <t>Testing</t>
  </si>
  <si>
    <t>Fix bug</t>
  </si>
  <si>
    <t>Re-Testing</t>
  </si>
  <si>
    <t>Release</t>
  </si>
  <si>
    <t>Final Release</t>
  </si>
  <si>
    <t>Train Customer</t>
  </si>
  <si>
    <t>Bảo</t>
  </si>
  <si>
    <t>Bảo,Tiên</t>
  </si>
  <si>
    <t>Tiên'</t>
  </si>
  <si>
    <t>Tiên,Bảo</t>
  </si>
  <si>
    <t>QR 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</si>
</sst>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4"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name val="Arial"/>
      <family val="2"/>
      <scheme val="minor"/>
    </font>
    <font>
      <b/>
      <sz val="9"/>
      <color rgb="FF000000"/>
      <name val="Arial"/>
      <family val="2"/>
      <scheme val="minor"/>
    </font>
    <font>
      <b/>
      <sz val="14"/>
      <color rgb="FF000000"/>
      <name val="Arial"/>
      <family val="2"/>
      <scheme val="minor"/>
    </font>
    <font>
      <b/>
      <sz val="14"/>
      <name val="Arial"/>
      <family val="2"/>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9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5"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65" fontId="40" fillId="24" borderId="16" xfId="0" applyNumberFormat="1" applyFont="1" applyFill="1" applyBorder="1" applyAlignment="1" applyProtection="1">
      <alignment horizontal="right"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165" fontId="40" fillId="24" borderId="10" xfId="0" applyNumberFormat="1" applyFont="1" applyFill="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9" fontId="40" fillId="0" borderId="10" xfId="0" applyNumberFormat="1"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165" fontId="40" fillId="24" borderId="16" xfId="0" applyNumberFormat="1" applyFont="1" applyFill="1" applyBorder="1" applyAlignment="1" applyProtection="1">
      <alignment horizontal="center"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60"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1" fillId="0" borderId="0" xfId="0" applyFont="1" applyAlignment="1">
      <alignment wrapText="1"/>
    </xf>
    <xf numFmtId="0" fontId="35" fillId="0" borderId="0" xfId="34" applyFont="1" applyAlignment="1" applyProtection="1"/>
    <xf numFmtId="0" fontId="61" fillId="0" borderId="0" xfId="0" applyFont="1" applyAlignment="1">
      <alignment horizontal="left" wrapText="1"/>
    </xf>
    <xf numFmtId="0" fontId="61" fillId="0" borderId="0" xfId="0" applyFont="1" applyAlignment="1">
      <alignment vertical="center" wrapText="1"/>
    </xf>
    <xf numFmtId="0" fontId="61" fillId="0" borderId="0" xfId="0" applyFont="1" applyFill="1" applyBorder="1" applyAlignment="1">
      <alignment vertical="center" wrapText="1"/>
    </xf>
    <xf numFmtId="0" fontId="62" fillId="0" borderId="0" xfId="0" applyFont="1" applyAlignment="1">
      <alignment vertical="center"/>
    </xf>
    <xf numFmtId="0" fontId="62" fillId="0" borderId="0" xfId="0" applyFont="1"/>
    <xf numFmtId="0" fontId="62" fillId="0" borderId="0" xfId="0" applyFont="1" applyAlignment="1"/>
    <xf numFmtId="0" fontId="63" fillId="0" borderId="0" xfId="0" applyFont="1" applyFill="1" applyBorder="1" applyAlignment="1">
      <alignment vertical="center" wrapText="1"/>
    </xf>
    <xf numFmtId="0" fontId="62" fillId="0" borderId="0" xfId="0" applyFont="1" applyBorder="1"/>
    <xf numFmtId="0" fontId="35" fillId="0" borderId="0" xfId="34" applyFont="1" applyFill="1" applyBorder="1" applyAlignment="1" applyProtection="1">
      <alignment vertical="center"/>
    </xf>
    <xf numFmtId="0" fontId="65" fillId="0" borderId="0" xfId="0" applyFont="1" applyAlignment="1">
      <alignment horizontal="right"/>
    </xf>
    <xf numFmtId="0" fontId="61" fillId="0" borderId="0" xfId="0" applyFont="1"/>
    <xf numFmtId="0" fontId="61" fillId="0" borderId="0" xfId="0" applyFont="1" applyAlignment="1"/>
    <xf numFmtId="0" fontId="61" fillId="0" borderId="0" xfId="0" applyFont="1" applyAlignment="1">
      <alignment horizontal="left" indent="1"/>
    </xf>
    <xf numFmtId="0" fontId="61" fillId="0" borderId="0" xfId="0" quotePrefix="1" applyFont="1" applyAlignment="1">
      <alignment horizontal="left" wrapText="1" indent="1"/>
    </xf>
    <xf numFmtId="0" fontId="34" fillId="0" borderId="0" xfId="0" quotePrefix="1" applyFont="1" applyAlignment="1">
      <alignment horizontal="left" indent="1"/>
    </xf>
    <xf numFmtId="0" fontId="65" fillId="0" borderId="0" xfId="0" applyFont="1" applyAlignment="1">
      <alignment horizontal="left" wrapText="1"/>
    </xf>
    <xf numFmtId="0" fontId="61" fillId="0" borderId="0" xfId="0" applyFont="1" applyFill="1" applyBorder="1" applyAlignment="1">
      <alignment horizontal="left" vertical="center" wrapText="1"/>
    </xf>
    <xf numFmtId="0" fontId="67" fillId="0" borderId="0" xfId="0" applyFont="1" applyAlignment="1">
      <alignment horizontal="right"/>
    </xf>
    <xf numFmtId="0" fontId="68" fillId="0" borderId="0" xfId="0" applyFont="1" applyFill="1" applyBorder="1" applyAlignment="1">
      <alignment vertical="center" wrapText="1"/>
    </xf>
    <xf numFmtId="0" fontId="61" fillId="0" borderId="0" xfId="0" quotePrefix="1" applyFont="1" applyAlignment="1">
      <alignment wrapText="1"/>
    </xf>
    <xf numFmtId="0" fontId="68" fillId="0" borderId="0" xfId="0" applyFont="1" applyAlignment="1"/>
    <xf numFmtId="0" fontId="11" fillId="0" borderId="0" xfId="0" applyFont="1" applyAlignment="1" applyProtection="1">
      <protection locked="0"/>
    </xf>
    <xf numFmtId="0" fontId="68" fillId="0" borderId="0" xfId="0" applyFont="1"/>
    <xf numFmtId="0" fontId="67" fillId="0" borderId="0" xfId="0" applyFont="1" applyFill="1" applyBorder="1" applyAlignment="1"/>
    <xf numFmtId="0" fontId="2" fillId="0" borderId="0" xfId="34" applyNumberFormat="1" applyFill="1" applyBorder="1" applyAlignment="1" applyProtection="1"/>
    <xf numFmtId="0" fontId="27" fillId="6" borderId="10" xfId="7" applyNumberFormat="1" applyFont="1" applyBorder="1" applyAlignment="1" applyProtection="1">
      <alignment horizontal="left" vertical="center"/>
    </xf>
    <xf numFmtId="0" fontId="27" fillId="6" borderId="10" xfId="7" applyFont="1" applyBorder="1" applyAlignment="1" applyProtection="1">
      <alignment vertical="center" wrapText="1"/>
    </xf>
    <xf numFmtId="0" fontId="27" fillId="6" borderId="10" xfId="7" applyFont="1" applyBorder="1" applyAlignment="1" applyProtection="1">
      <alignment vertical="center"/>
    </xf>
    <xf numFmtId="0" fontId="27" fillId="6" borderId="12" xfId="7" applyFont="1" applyBorder="1" applyAlignment="1" applyProtection="1">
      <alignment horizontal="center" vertical="center"/>
    </xf>
    <xf numFmtId="165" fontId="27" fillId="6" borderId="12" xfId="7" applyNumberFormat="1" applyFont="1" applyBorder="1" applyAlignment="1" applyProtection="1">
      <alignment horizontal="center" vertical="center"/>
    </xf>
    <xf numFmtId="1" fontId="27" fillId="6" borderId="12" xfId="7" applyNumberFormat="1" applyFont="1" applyBorder="1" applyAlignment="1" applyProtection="1">
      <alignment horizontal="center" vertical="center"/>
    </xf>
    <xf numFmtId="9" fontId="27" fillId="6" borderId="12" xfId="7" applyNumberFormat="1" applyFont="1" applyBorder="1" applyAlignment="1" applyProtection="1">
      <alignment horizontal="center" vertical="center"/>
    </xf>
    <xf numFmtId="0" fontId="27" fillId="6" borderId="10" xfId="7" applyFont="1" applyBorder="1" applyAlignment="1" applyProtection="1">
      <alignment horizontal="left" vertical="center"/>
    </xf>
    <xf numFmtId="0" fontId="70" fillId="0" borderId="10" xfId="0" applyNumberFormat="1" applyFont="1" applyFill="1" applyBorder="1" applyAlignment="1" applyProtection="1">
      <alignment horizontal="left" vertical="center"/>
    </xf>
    <xf numFmtId="0" fontId="70" fillId="0" borderId="10" xfId="0" applyFont="1" applyFill="1" applyBorder="1" applyAlignment="1" applyProtection="1">
      <alignment vertical="center" wrapText="1"/>
    </xf>
    <xf numFmtId="0" fontId="70" fillId="0" borderId="10" xfId="0" applyFont="1" applyFill="1" applyBorder="1" applyAlignment="1" applyProtection="1">
      <alignment vertical="center"/>
    </xf>
    <xf numFmtId="0" fontId="71" fillId="0" borderId="12" xfId="0" applyFont="1" applyFill="1" applyBorder="1" applyAlignment="1" applyProtection="1">
      <alignment horizontal="center" vertical="center"/>
    </xf>
    <xf numFmtId="165" fontId="71" fillId="25" borderId="12" xfId="0" applyNumberFormat="1" applyFont="1" applyFill="1" applyBorder="1" applyAlignment="1" applyProtection="1">
      <alignment horizontal="center" vertical="center"/>
    </xf>
    <xf numFmtId="165" fontId="71" fillId="0" borderId="12" xfId="0" applyNumberFormat="1" applyFont="1" applyBorder="1" applyAlignment="1" applyProtection="1">
      <alignment horizontal="center" vertical="center"/>
    </xf>
    <xf numFmtId="1" fontId="71" fillId="26" borderId="12" xfId="0" applyNumberFormat="1" applyFont="1" applyFill="1" applyBorder="1" applyAlignment="1" applyProtection="1">
      <alignment horizontal="center" vertical="center"/>
    </xf>
    <xf numFmtId="9" fontId="71" fillId="26" borderId="12" xfId="40" applyFont="1" applyFill="1" applyBorder="1" applyAlignment="1" applyProtection="1">
      <alignment horizontal="center" vertical="center"/>
    </xf>
    <xf numFmtId="1" fontId="71" fillId="0" borderId="12" xfId="0" applyNumberFormat="1" applyFont="1" applyBorder="1" applyAlignment="1" applyProtection="1">
      <alignment horizontal="center" vertical="center"/>
    </xf>
    <xf numFmtId="1" fontId="72" fillId="0" borderId="12" xfId="0" applyNumberFormat="1" applyFont="1" applyBorder="1" applyAlignment="1" applyProtection="1">
      <alignment horizontal="center" vertical="center"/>
    </xf>
    <xf numFmtId="0" fontId="70" fillId="0" borderId="10" xfId="0" applyFont="1" applyFill="1" applyBorder="1" applyAlignment="1" applyProtection="1">
      <alignment horizontal="left" vertical="center"/>
    </xf>
    <xf numFmtId="0" fontId="70" fillId="24" borderId="10" xfId="0" applyFont="1" applyFill="1" applyBorder="1" applyAlignment="1" applyProtection="1">
      <alignment vertical="center"/>
    </xf>
    <xf numFmtId="0" fontId="70" fillId="24" borderId="10" xfId="0" applyNumberFormat="1" applyFont="1" applyFill="1" applyBorder="1" applyAlignment="1" applyProtection="1">
      <alignment horizontal="center" vertical="center"/>
    </xf>
    <xf numFmtId="165" fontId="70" fillId="24" borderId="10" xfId="0" applyNumberFormat="1" applyFont="1" applyFill="1" applyBorder="1" applyAlignment="1" applyProtection="1">
      <alignment horizontal="center" vertical="center"/>
    </xf>
    <xf numFmtId="1" fontId="70" fillId="24" borderId="10" xfId="40" applyNumberFormat="1" applyFont="1" applyFill="1" applyBorder="1" applyAlignment="1" applyProtection="1">
      <alignment horizontal="center" vertical="center"/>
    </xf>
    <xf numFmtId="9" fontId="70" fillId="24" borderId="10" xfId="40" applyFont="1" applyFill="1" applyBorder="1" applyAlignment="1" applyProtection="1">
      <alignment horizontal="center" vertical="center"/>
    </xf>
    <xf numFmtId="1" fontId="70" fillId="24" borderId="10" xfId="0" applyNumberFormat="1" applyFont="1" applyFill="1" applyBorder="1" applyAlignment="1" applyProtection="1">
      <alignment horizontal="center" vertical="center"/>
    </xf>
    <xf numFmtId="1" fontId="73" fillId="24" borderId="10" xfId="0" applyNumberFormat="1" applyFont="1" applyFill="1" applyBorder="1" applyAlignment="1" applyProtection="1">
      <alignment horizontal="center" vertical="center"/>
    </xf>
    <xf numFmtId="0" fontId="70" fillId="24" borderId="10" xfId="0" applyFont="1" applyFill="1" applyBorder="1" applyAlignment="1" applyProtection="1">
      <alignment horizontal="left"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4" fontId="43" fillId="0" borderId="24" xfId="0" applyNumberFormat="1" applyFont="1" applyFill="1" applyBorder="1" applyAlignment="1" applyProtection="1">
      <alignment horizontal="center" vertical="center" shrinkToFit="1"/>
      <protection locked="0"/>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6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4">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H$4" horiz="1" max="100" min="1" page="0" val="19"/>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144780</xdr:colOff>
      <xdr:row>5</xdr:row>
      <xdr:rowOff>142875</xdr:rowOff>
    </xdr:from>
    <xdr:to>
      <xdr:col>28</xdr:col>
      <xdr:colOff>102870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114"/>
  <sheetViews>
    <sheetView showGridLines="0" tabSelected="1" zoomScaleNormal="100" workbookViewId="0">
      <pane ySplit="7" topLeftCell="A90" activePane="bottomLeft" state="frozen"/>
      <selection pane="bottomLeft" activeCell="I1" sqref="I1"/>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5" width="13.33203125" style="1" bestFit="1" customWidth="1"/>
    <col min="6" max="6" width="12.44140625" style="1" bestFit="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18" t="s">
        <v>108</v>
      </c>
      <c r="B1" s="40"/>
      <c r="C1" s="40"/>
      <c r="D1" s="40"/>
      <c r="E1" s="40"/>
      <c r="F1" s="40"/>
      <c r="I1" s="124"/>
      <c r="K1" s="183" t="s">
        <v>50</v>
      </c>
      <c r="L1" s="183"/>
      <c r="M1" s="183"/>
      <c r="N1" s="183"/>
      <c r="O1" s="183"/>
      <c r="P1" s="183"/>
      <c r="Q1" s="183"/>
      <c r="R1" s="183"/>
      <c r="S1" s="183"/>
      <c r="T1" s="183"/>
      <c r="U1" s="183"/>
      <c r="V1" s="183"/>
      <c r="W1" s="183"/>
      <c r="X1" s="183"/>
      <c r="Y1" s="183"/>
      <c r="Z1" s="183"/>
      <c r="AA1" s="183"/>
      <c r="AB1" s="183"/>
      <c r="AC1" s="183"/>
      <c r="AD1" s="183"/>
      <c r="AE1" s="183"/>
    </row>
    <row r="2" spans="1:66" ht="18" customHeight="1" x14ac:dyDescent="0.25">
      <c r="A2" s="45" t="s">
        <v>109</v>
      </c>
      <c r="B2" s="22"/>
      <c r="C2" s="22"/>
      <c r="D2" s="28"/>
      <c r="E2" s="152"/>
      <c r="F2" s="152"/>
      <c r="H2" s="2"/>
    </row>
    <row r="3" spans="1:66" ht="13.8" x14ac:dyDescent="0.25">
      <c r="A3" s="45"/>
      <c r="B3" s="41"/>
      <c r="C3" s="4"/>
      <c r="D3" s="4"/>
      <c r="E3" s="4"/>
      <c r="F3" s="4"/>
      <c r="G3" s="4"/>
      <c r="H3" s="2"/>
      <c r="K3" s="24"/>
      <c r="L3" s="24"/>
      <c r="M3" s="24"/>
      <c r="N3" s="24"/>
      <c r="O3" s="24"/>
      <c r="P3" s="24"/>
      <c r="Q3" s="24"/>
      <c r="R3" s="24"/>
      <c r="S3" s="24"/>
      <c r="T3" s="24"/>
      <c r="U3" s="24"/>
      <c r="V3" s="24"/>
      <c r="W3" s="24"/>
      <c r="X3" s="24"/>
      <c r="Y3" s="24"/>
      <c r="Z3" s="24"/>
      <c r="AA3" s="24"/>
    </row>
    <row r="4" spans="1:66" ht="17.25" customHeight="1" x14ac:dyDescent="0.25">
      <c r="A4" s="103"/>
      <c r="B4" s="107" t="s">
        <v>47</v>
      </c>
      <c r="C4" s="188">
        <v>44824</v>
      </c>
      <c r="D4" s="188"/>
      <c r="E4" s="188"/>
      <c r="F4" s="104"/>
      <c r="G4" s="107" t="s">
        <v>46</v>
      </c>
      <c r="H4" s="121">
        <v>19</v>
      </c>
      <c r="I4" s="105"/>
      <c r="J4" s="43"/>
      <c r="K4" s="185" t="str">
        <f>"Week "&amp;(K6-($C$4-WEEKDAY($C$4,1)+2))/7+1</f>
        <v>Week 19</v>
      </c>
      <c r="L4" s="186"/>
      <c r="M4" s="186"/>
      <c r="N4" s="186"/>
      <c r="O4" s="186"/>
      <c r="P4" s="186"/>
      <c r="Q4" s="187"/>
      <c r="R4" s="185" t="str">
        <f>"Week "&amp;(R6-($C$4-WEEKDAY($C$4,1)+2))/7+1</f>
        <v>Week 20</v>
      </c>
      <c r="S4" s="186"/>
      <c r="T4" s="186"/>
      <c r="U4" s="186"/>
      <c r="V4" s="186"/>
      <c r="W4" s="186"/>
      <c r="X4" s="187"/>
      <c r="Y4" s="185" t="str">
        <f>"Week "&amp;(Y6-($C$4-WEEKDAY($C$4,1)+2))/7+1</f>
        <v>Week 21</v>
      </c>
      <c r="Z4" s="186"/>
      <c r="AA4" s="186"/>
      <c r="AB4" s="186"/>
      <c r="AC4" s="186"/>
      <c r="AD4" s="186"/>
      <c r="AE4" s="187"/>
      <c r="AF4" s="185" t="str">
        <f>"Week "&amp;(AF6-($C$4-WEEKDAY($C$4,1)+2))/7+1</f>
        <v>Week 22</v>
      </c>
      <c r="AG4" s="186"/>
      <c r="AH4" s="186"/>
      <c r="AI4" s="186"/>
      <c r="AJ4" s="186"/>
      <c r="AK4" s="186"/>
      <c r="AL4" s="187"/>
      <c r="AM4" s="185" t="str">
        <f>"Week "&amp;(AM6-($C$4-WEEKDAY($C$4,1)+2))/7+1</f>
        <v>Week 23</v>
      </c>
      <c r="AN4" s="186"/>
      <c r="AO4" s="186"/>
      <c r="AP4" s="186"/>
      <c r="AQ4" s="186"/>
      <c r="AR4" s="186"/>
      <c r="AS4" s="187"/>
      <c r="AT4" s="185" t="str">
        <f>"Week "&amp;(AT6-($C$4-WEEKDAY($C$4,1)+2))/7+1</f>
        <v>Week 24</v>
      </c>
      <c r="AU4" s="186"/>
      <c r="AV4" s="186"/>
      <c r="AW4" s="186"/>
      <c r="AX4" s="186"/>
      <c r="AY4" s="186"/>
      <c r="AZ4" s="187"/>
      <c r="BA4" s="185" t="str">
        <f>"Week "&amp;(BA6-($C$4-WEEKDAY($C$4,1)+2))/7+1</f>
        <v>Week 25</v>
      </c>
      <c r="BB4" s="186"/>
      <c r="BC4" s="186"/>
      <c r="BD4" s="186"/>
      <c r="BE4" s="186"/>
      <c r="BF4" s="186"/>
      <c r="BG4" s="187"/>
      <c r="BH4" s="185" t="str">
        <f>"Week "&amp;(BH6-($C$4-WEEKDAY($C$4,1)+2))/7+1</f>
        <v>Week 26</v>
      </c>
      <c r="BI4" s="186"/>
      <c r="BJ4" s="186"/>
      <c r="BK4" s="186"/>
      <c r="BL4" s="186"/>
      <c r="BM4" s="186"/>
      <c r="BN4" s="187"/>
    </row>
    <row r="5" spans="1:66" ht="17.25" customHeight="1" x14ac:dyDescent="0.25">
      <c r="A5" s="103"/>
      <c r="B5" s="107" t="s">
        <v>48</v>
      </c>
      <c r="C5" s="184"/>
      <c r="D5" s="184"/>
      <c r="E5" s="184"/>
      <c r="F5" s="106"/>
      <c r="G5" s="106"/>
      <c r="H5" s="106"/>
      <c r="I5" s="106"/>
      <c r="J5" s="43"/>
      <c r="K5" s="189">
        <f>K6</f>
        <v>44949</v>
      </c>
      <c r="L5" s="190"/>
      <c r="M5" s="190"/>
      <c r="N5" s="190"/>
      <c r="O5" s="190"/>
      <c r="P5" s="190"/>
      <c r="Q5" s="191"/>
      <c r="R5" s="189">
        <f>R6</f>
        <v>44956</v>
      </c>
      <c r="S5" s="190"/>
      <c r="T5" s="190"/>
      <c r="U5" s="190"/>
      <c r="V5" s="190"/>
      <c r="W5" s="190"/>
      <c r="X5" s="191"/>
      <c r="Y5" s="189">
        <f>Y6</f>
        <v>44963</v>
      </c>
      <c r="Z5" s="190"/>
      <c r="AA5" s="190"/>
      <c r="AB5" s="190"/>
      <c r="AC5" s="190"/>
      <c r="AD5" s="190"/>
      <c r="AE5" s="191"/>
      <c r="AF5" s="189">
        <f>AF6</f>
        <v>44970</v>
      </c>
      <c r="AG5" s="190"/>
      <c r="AH5" s="190"/>
      <c r="AI5" s="190"/>
      <c r="AJ5" s="190"/>
      <c r="AK5" s="190"/>
      <c r="AL5" s="191"/>
      <c r="AM5" s="189">
        <f>AM6</f>
        <v>44977</v>
      </c>
      <c r="AN5" s="190"/>
      <c r="AO5" s="190"/>
      <c r="AP5" s="190"/>
      <c r="AQ5" s="190"/>
      <c r="AR5" s="190"/>
      <c r="AS5" s="191"/>
      <c r="AT5" s="189">
        <f>AT6</f>
        <v>44984</v>
      </c>
      <c r="AU5" s="190"/>
      <c r="AV5" s="190"/>
      <c r="AW5" s="190"/>
      <c r="AX5" s="190"/>
      <c r="AY5" s="190"/>
      <c r="AZ5" s="191"/>
      <c r="BA5" s="189">
        <f>BA6</f>
        <v>44991</v>
      </c>
      <c r="BB5" s="190"/>
      <c r="BC5" s="190"/>
      <c r="BD5" s="190"/>
      <c r="BE5" s="190"/>
      <c r="BF5" s="190"/>
      <c r="BG5" s="191"/>
      <c r="BH5" s="189">
        <f>BH6</f>
        <v>44998</v>
      </c>
      <c r="BI5" s="190"/>
      <c r="BJ5" s="190"/>
      <c r="BK5" s="190"/>
      <c r="BL5" s="190"/>
      <c r="BM5" s="190"/>
      <c r="BN5" s="191"/>
    </row>
    <row r="6" spans="1:66" x14ac:dyDescent="0.25">
      <c r="A6" s="42"/>
      <c r="B6" s="43"/>
      <c r="C6" s="43"/>
      <c r="D6" s="44"/>
      <c r="E6" s="43"/>
      <c r="F6" s="43"/>
      <c r="G6" s="43"/>
      <c r="H6" s="43"/>
      <c r="I6" s="43"/>
      <c r="J6" s="43"/>
      <c r="K6" s="85">
        <f>C4-WEEKDAY(C4,1)+2+7*(H4-1)</f>
        <v>44949</v>
      </c>
      <c r="L6" s="76">
        <f t="shared" ref="L6:AQ6" si="0">K6+1</f>
        <v>44950</v>
      </c>
      <c r="M6" s="76">
        <f t="shared" si="0"/>
        <v>44951</v>
      </c>
      <c r="N6" s="76">
        <f t="shared" si="0"/>
        <v>44952</v>
      </c>
      <c r="O6" s="76">
        <f t="shared" si="0"/>
        <v>44953</v>
      </c>
      <c r="P6" s="76">
        <f t="shared" si="0"/>
        <v>44954</v>
      </c>
      <c r="Q6" s="86">
        <f t="shared" si="0"/>
        <v>44955</v>
      </c>
      <c r="R6" s="85">
        <f t="shared" si="0"/>
        <v>44956</v>
      </c>
      <c r="S6" s="76">
        <f t="shared" si="0"/>
        <v>44957</v>
      </c>
      <c r="T6" s="76">
        <f t="shared" si="0"/>
        <v>44958</v>
      </c>
      <c r="U6" s="76">
        <f t="shared" si="0"/>
        <v>44959</v>
      </c>
      <c r="V6" s="76">
        <f t="shared" si="0"/>
        <v>44960</v>
      </c>
      <c r="W6" s="76">
        <f t="shared" si="0"/>
        <v>44961</v>
      </c>
      <c r="X6" s="86">
        <f t="shared" si="0"/>
        <v>44962</v>
      </c>
      <c r="Y6" s="85">
        <f t="shared" si="0"/>
        <v>44963</v>
      </c>
      <c r="Z6" s="76">
        <f t="shared" si="0"/>
        <v>44964</v>
      </c>
      <c r="AA6" s="76">
        <f t="shared" si="0"/>
        <v>44965</v>
      </c>
      <c r="AB6" s="76">
        <f t="shared" si="0"/>
        <v>44966</v>
      </c>
      <c r="AC6" s="76">
        <f t="shared" si="0"/>
        <v>44967</v>
      </c>
      <c r="AD6" s="76">
        <f t="shared" si="0"/>
        <v>44968</v>
      </c>
      <c r="AE6" s="86">
        <f t="shared" si="0"/>
        <v>44969</v>
      </c>
      <c r="AF6" s="85">
        <f t="shared" si="0"/>
        <v>44970</v>
      </c>
      <c r="AG6" s="76">
        <f t="shared" si="0"/>
        <v>44971</v>
      </c>
      <c r="AH6" s="76">
        <f t="shared" si="0"/>
        <v>44972</v>
      </c>
      <c r="AI6" s="76">
        <f t="shared" si="0"/>
        <v>44973</v>
      </c>
      <c r="AJ6" s="76">
        <f t="shared" si="0"/>
        <v>44974</v>
      </c>
      <c r="AK6" s="76">
        <f t="shared" si="0"/>
        <v>44975</v>
      </c>
      <c r="AL6" s="86">
        <f t="shared" si="0"/>
        <v>44976</v>
      </c>
      <c r="AM6" s="85">
        <f t="shared" si="0"/>
        <v>44977</v>
      </c>
      <c r="AN6" s="76">
        <f t="shared" si="0"/>
        <v>44978</v>
      </c>
      <c r="AO6" s="76">
        <f t="shared" si="0"/>
        <v>44979</v>
      </c>
      <c r="AP6" s="76">
        <f t="shared" si="0"/>
        <v>44980</v>
      </c>
      <c r="AQ6" s="76">
        <f t="shared" si="0"/>
        <v>44981</v>
      </c>
      <c r="AR6" s="76">
        <f t="shared" ref="AR6:BN6" si="1">AQ6+1</f>
        <v>44982</v>
      </c>
      <c r="AS6" s="86">
        <f t="shared" si="1"/>
        <v>44983</v>
      </c>
      <c r="AT6" s="85">
        <f t="shared" si="1"/>
        <v>44984</v>
      </c>
      <c r="AU6" s="76">
        <f t="shared" si="1"/>
        <v>44985</v>
      </c>
      <c r="AV6" s="76">
        <f t="shared" si="1"/>
        <v>44986</v>
      </c>
      <c r="AW6" s="76">
        <f t="shared" si="1"/>
        <v>44987</v>
      </c>
      <c r="AX6" s="76">
        <f t="shared" si="1"/>
        <v>44988</v>
      </c>
      <c r="AY6" s="76">
        <f t="shared" si="1"/>
        <v>44989</v>
      </c>
      <c r="AZ6" s="86">
        <f t="shared" si="1"/>
        <v>44990</v>
      </c>
      <c r="BA6" s="85">
        <f t="shared" si="1"/>
        <v>44991</v>
      </c>
      <c r="BB6" s="76">
        <f t="shared" si="1"/>
        <v>44992</v>
      </c>
      <c r="BC6" s="76">
        <f t="shared" si="1"/>
        <v>44993</v>
      </c>
      <c r="BD6" s="76">
        <f t="shared" si="1"/>
        <v>44994</v>
      </c>
      <c r="BE6" s="76">
        <f t="shared" si="1"/>
        <v>44995</v>
      </c>
      <c r="BF6" s="76">
        <f t="shared" si="1"/>
        <v>44996</v>
      </c>
      <c r="BG6" s="86">
        <f t="shared" si="1"/>
        <v>44997</v>
      </c>
      <c r="BH6" s="85">
        <f t="shared" si="1"/>
        <v>44998</v>
      </c>
      <c r="BI6" s="76">
        <f t="shared" si="1"/>
        <v>44999</v>
      </c>
      <c r="BJ6" s="76">
        <f t="shared" si="1"/>
        <v>45000</v>
      </c>
      <c r="BK6" s="76">
        <f t="shared" si="1"/>
        <v>45001</v>
      </c>
      <c r="BL6" s="76">
        <f t="shared" si="1"/>
        <v>45002</v>
      </c>
      <c r="BM6" s="76">
        <f t="shared" si="1"/>
        <v>45003</v>
      </c>
      <c r="BN6" s="86">
        <f t="shared" si="1"/>
        <v>45004</v>
      </c>
    </row>
    <row r="7" spans="1:66" s="117" customFormat="1" ht="24.6" thickBot="1" x14ac:dyDescent="0.3">
      <c r="A7" s="109" t="s">
        <v>0</v>
      </c>
      <c r="B7" s="110" t="s">
        <v>38</v>
      </c>
      <c r="C7" s="111" t="s">
        <v>39</v>
      </c>
      <c r="D7" s="112" t="s">
        <v>45</v>
      </c>
      <c r="E7" s="113" t="s">
        <v>40</v>
      </c>
      <c r="F7" s="113" t="s">
        <v>41</v>
      </c>
      <c r="G7" s="111" t="s">
        <v>42</v>
      </c>
      <c r="H7" s="111" t="s">
        <v>43</v>
      </c>
      <c r="I7" s="111" t="s">
        <v>44</v>
      </c>
      <c r="J7" s="111"/>
      <c r="K7" s="114" t="str">
        <f t="shared" ref="K7:AP7" si="2">CHOOSE(WEEKDAY(K6,1),"S","M","T","W","T","F","S")</f>
        <v>M</v>
      </c>
      <c r="L7" s="115" t="str">
        <f t="shared" si="2"/>
        <v>T</v>
      </c>
      <c r="M7" s="115" t="str">
        <f t="shared" si="2"/>
        <v>W</v>
      </c>
      <c r="N7" s="115" t="str">
        <f t="shared" si="2"/>
        <v>T</v>
      </c>
      <c r="O7" s="115" t="str">
        <f t="shared" si="2"/>
        <v>F</v>
      </c>
      <c r="P7" s="115" t="str">
        <f t="shared" si="2"/>
        <v>S</v>
      </c>
      <c r="Q7" s="116" t="str">
        <f t="shared" si="2"/>
        <v>S</v>
      </c>
      <c r="R7" s="114" t="str">
        <f t="shared" si="2"/>
        <v>M</v>
      </c>
      <c r="S7" s="115" t="str">
        <f t="shared" si="2"/>
        <v>T</v>
      </c>
      <c r="T7" s="115" t="str">
        <f t="shared" si="2"/>
        <v>W</v>
      </c>
      <c r="U7" s="115" t="str">
        <f t="shared" si="2"/>
        <v>T</v>
      </c>
      <c r="V7" s="115" t="str">
        <f t="shared" si="2"/>
        <v>F</v>
      </c>
      <c r="W7" s="115" t="str">
        <f t="shared" si="2"/>
        <v>S</v>
      </c>
      <c r="X7" s="116" t="str">
        <f t="shared" si="2"/>
        <v>S</v>
      </c>
      <c r="Y7" s="114" t="str">
        <f t="shared" si="2"/>
        <v>M</v>
      </c>
      <c r="Z7" s="115" t="str">
        <f t="shared" si="2"/>
        <v>T</v>
      </c>
      <c r="AA7" s="115" t="str">
        <f t="shared" si="2"/>
        <v>W</v>
      </c>
      <c r="AB7" s="115" t="str">
        <f t="shared" si="2"/>
        <v>T</v>
      </c>
      <c r="AC7" s="115" t="str">
        <f t="shared" si="2"/>
        <v>F</v>
      </c>
      <c r="AD7" s="115" t="str">
        <f t="shared" si="2"/>
        <v>S</v>
      </c>
      <c r="AE7" s="116" t="str">
        <f t="shared" si="2"/>
        <v>S</v>
      </c>
      <c r="AF7" s="114" t="str">
        <f t="shared" si="2"/>
        <v>M</v>
      </c>
      <c r="AG7" s="115" t="str">
        <f t="shared" si="2"/>
        <v>T</v>
      </c>
      <c r="AH7" s="115" t="str">
        <f t="shared" si="2"/>
        <v>W</v>
      </c>
      <c r="AI7" s="115" t="str">
        <f t="shared" si="2"/>
        <v>T</v>
      </c>
      <c r="AJ7" s="115" t="str">
        <f t="shared" si="2"/>
        <v>F</v>
      </c>
      <c r="AK7" s="115" t="str">
        <f t="shared" si="2"/>
        <v>S</v>
      </c>
      <c r="AL7" s="116" t="str">
        <f t="shared" si="2"/>
        <v>S</v>
      </c>
      <c r="AM7" s="114" t="str">
        <f t="shared" si="2"/>
        <v>M</v>
      </c>
      <c r="AN7" s="115" t="str">
        <f t="shared" si="2"/>
        <v>T</v>
      </c>
      <c r="AO7" s="115" t="str">
        <f t="shared" si="2"/>
        <v>W</v>
      </c>
      <c r="AP7" s="115" t="str">
        <f t="shared" si="2"/>
        <v>T</v>
      </c>
      <c r="AQ7" s="115" t="str">
        <f t="shared" ref="AQ7:BN7" si="3">CHOOSE(WEEKDAY(AQ6,1),"S","M","T","W","T","F","S")</f>
        <v>F</v>
      </c>
      <c r="AR7" s="115" t="str">
        <f t="shared" si="3"/>
        <v>S</v>
      </c>
      <c r="AS7" s="116" t="str">
        <f t="shared" si="3"/>
        <v>S</v>
      </c>
      <c r="AT7" s="114" t="str">
        <f t="shared" si="3"/>
        <v>M</v>
      </c>
      <c r="AU7" s="115" t="str">
        <f t="shared" si="3"/>
        <v>T</v>
      </c>
      <c r="AV7" s="115" t="str">
        <f t="shared" si="3"/>
        <v>W</v>
      </c>
      <c r="AW7" s="115" t="str">
        <f t="shared" si="3"/>
        <v>T</v>
      </c>
      <c r="AX7" s="115" t="str">
        <f t="shared" si="3"/>
        <v>F</v>
      </c>
      <c r="AY7" s="115" t="str">
        <f t="shared" si="3"/>
        <v>S</v>
      </c>
      <c r="AZ7" s="116" t="str">
        <f t="shared" si="3"/>
        <v>S</v>
      </c>
      <c r="BA7" s="114" t="str">
        <f t="shared" si="3"/>
        <v>M</v>
      </c>
      <c r="BB7" s="115" t="str">
        <f t="shared" si="3"/>
        <v>T</v>
      </c>
      <c r="BC7" s="115" t="str">
        <f t="shared" si="3"/>
        <v>W</v>
      </c>
      <c r="BD7" s="115" t="str">
        <f t="shared" si="3"/>
        <v>T</v>
      </c>
      <c r="BE7" s="115" t="str">
        <f t="shared" si="3"/>
        <v>F</v>
      </c>
      <c r="BF7" s="115" t="str">
        <f t="shared" si="3"/>
        <v>S</v>
      </c>
      <c r="BG7" s="116" t="str">
        <f t="shared" si="3"/>
        <v>S</v>
      </c>
      <c r="BH7" s="114" t="str">
        <f t="shared" si="3"/>
        <v>M</v>
      </c>
      <c r="BI7" s="115" t="str">
        <f t="shared" si="3"/>
        <v>T</v>
      </c>
      <c r="BJ7" s="115" t="str">
        <f t="shared" si="3"/>
        <v>W</v>
      </c>
      <c r="BK7" s="115" t="str">
        <f t="shared" si="3"/>
        <v>T</v>
      </c>
      <c r="BL7" s="115" t="str">
        <f t="shared" si="3"/>
        <v>F</v>
      </c>
      <c r="BM7" s="115" t="str">
        <f t="shared" si="3"/>
        <v>S</v>
      </c>
      <c r="BN7" s="116" t="str">
        <f t="shared" si="3"/>
        <v>S</v>
      </c>
    </row>
    <row r="8" spans="1:66" s="48" customFormat="1" ht="17.399999999999999" x14ac:dyDescent="0.25">
      <c r="A8" s="77" t="str">
        <f>IF(ISERROR(VALUE(SUBSTITUTE(prevWBS,".",""))),"1",IF(ISERROR(FIND("`",SUBSTITUTE(prevWBS,".","`",1))),TEXT(VALUE(prevWBS)+1,"#"),TEXT(VALUE(LEFT(prevWBS,FIND("`",SUBSTITUTE(prevWBS,".","`",1))-1))+1,"#")))</f>
        <v>1</v>
      </c>
      <c r="B8" s="78" t="s">
        <v>105</v>
      </c>
      <c r="C8" s="79"/>
      <c r="D8" s="80"/>
      <c r="E8" s="81">
        <v>44824</v>
      </c>
      <c r="F8" s="108">
        <f>IF(ISBLANK(E8)," - ",IF(G8=0,E8,E8+G8-1))</f>
        <v>44828</v>
      </c>
      <c r="G8" s="82">
        <v>5</v>
      </c>
      <c r="H8" s="83">
        <v>1</v>
      </c>
      <c r="I8" s="84">
        <f t="shared" ref="I8:I107" si="4">IF(OR(F8=0,E8=0)," - ",NETWORKDAYS(E8,F8))</f>
        <v>4</v>
      </c>
      <c r="J8" s="87"/>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row>
    <row r="9" spans="1:66" s="54" customFormat="1" ht="17.399999999999999" x14ac:dyDescent="0.25">
      <c r="A9" s="53"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9" t="s">
        <v>110</v>
      </c>
      <c r="C9" s="54" t="s">
        <v>107</v>
      </c>
      <c r="D9" s="120"/>
      <c r="E9" s="93">
        <v>44824</v>
      </c>
      <c r="F9" s="94">
        <f t="shared" ref="F9:F102" si="6">IF(ISBLANK(E9)," - ",IF(G9=0,E9,E9+G9-1))</f>
        <v>44824</v>
      </c>
      <c r="G9" s="55">
        <v>1</v>
      </c>
      <c r="H9" s="56">
        <v>1</v>
      </c>
      <c r="I9" s="57">
        <f t="shared" si="4"/>
        <v>1</v>
      </c>
      <c r="J9" s="88"/>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row>
    <row r="10" spans="1:66" s="54" customFormat="1" ht="17.399999999999999" x14ac:dyDescent="0.25">
      <c r="A10" s="53" t="str">
        <f t="shared" si="5"/>
        <v>1.2</v>
      </c>
      <c r="B10" s="119" t="s">
        <v>106</v>
      </c>
      <c r="C10" s="54" t="s">
        <v>181</v>
      </c>
      <c r="D10" s="120"/>
      <c r="E10" s="93">
        <v>44825</v>
      </c>
      <c r="F10" s="94">
        <f t="shared" si="6"/>
        <v>44827</v>
      </c>
      <c r="G10" s="55">
        <v>3</v>
      </c>
      <c r="H10" s="56">
        <v>1</v>
      </c>
      <c r="I10" s="57">
        <f t="shared" si="4"/>
        <v>3</v>
      </c>
      <c r="J10" s="88"/>
      <c r="K10" s="100"/>
      <c r="L10" s="100"/>
      <c r="M10" s="101"/>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row>
    <row r="11" spans="1:66" s="54" customFormat="1" ht="22.8" x14ac:dyDescent="0.25">
      <c r="A11" s="53" t="str">
        <f t="shared" si="5"/>
        <v>1.3</v>
      </c>
      <c r="B11" s="119" t="s">
        <v>111</v>
      </c>
      <c r="C11" s="54" t="s">
        <v>181</v>
      </c>
      <c r="D11" s="120"/>
      <c r="E11" s="93">
        <v>44828</v>
      </c>
      <c r="F11" s="94">
        <f t="shared" si="6"/>
        <v>44828</v>
      </c>
      <c r="G11" s="55">
        <v>1</v>
      </c>
      <c r="H11" s="56">
        <v>1</v>
      </c>
      <c r="I11" s="57">
        <f t="shared" si="4"/>
        <v>0</v>
      </c>
      <c r="J11" s="88"/>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row>
    <row r="12" spans="1:66" s="48" customFormat="1" ht="17.399999999999999" x14ac:dyDescent="0.25">
      <c r="A12" s="46" t="str">
        <f>IF(ISERROR(VALUE(SUBSTITUTE(prevWBS,".",""))),"1",IF(ISERROR(FIND("`",SUBSTITUTE(prevWBS,".","`",1))),TEXT(VALUE(prevWBS)+1,"#"),TEXT(VALUE(LEFT(prevWBS,FIND("`",SUBSTITUTE(prevWBS,".","`",1))-1))+1,"#")))</f>
        <v>2</v>
      </c>
      <c r="B12" s="47" t="s">
        <v>112</v>
      </c>
      <c r="D12" s="49"/>
      <c r="E12" s="95">
        <v>44829</v>
      </c>
      <c r="F12" s="95">
        <f t="shared" si="6"/>
        <v>44850</v>
      </c>
      <c r="G12" s="50">
        <v>22</v>
      </c>
      <c r="H12" s="51">
        <v>1</v>
      </c>
      <c r="I12" s="52">
        <f t="shared" si="4"/>
        <v>15</v>
      </c>
      <c r="J12" s="89"/>
      <c r="K12" s="102"/>
      <c r="L12" s="102"/>
      <c r="M12" s="102"/>
      <c r="N12" s="102"/>
      <c r="O12" s="102"/>
      <c r="P12" s="102"/>
      <c r="Q12" s="102"/>
      <c r="R12" s="102"/>
      <c r="S12" s="102"/>
      <c r="T12" s="102"/>
      <c r="U12" s="102"/>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c r="BG12" s="102"/>
      <c r="BH12" s="102"/>
      <c r="BI12" s="102"/>
      <c r="BJ12" s="102"/>
      <c r="BK12" s="102"/>
      <c r="BL12" s="102"/>
      <c r="BM12" s="102"/>
      <c r="BN12" s="102"/>
    </row>
    <row r="13" spans="1:66" s="54" customFormat="1" ht="17.399999999999999" x14ac:dyDescent="0.25">
      <c r="A13" s="53" t="str">
        <f t="shared" ref="A13:A18"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119" t="s">
        <v>113</v>
      </c>
      <c r="C13" s="54" t="s">
        <v>182</v>
      </c>
      <c r="D13" s="120"/>
      <c r="E13" s="93">
        <v>44829</v>
      </c>
      <c r="F13" s="94">
        <f t="shared" si="6"/>
        <v>44832</v>
      </c>
      <c r="G13" s="55">
        <v>4</v>
      </c>
      <c r="H13" s="56">
        <v>1</v>
      </c>
      <c r="I13" s="57">
        <f t="shared" si="4"/>
        <v>3</v>
      </c>
      <c r="J13" s="88"/>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row>
    <row r="14" spans="1:66" s="54" customFormat="1" ht="17.399999999999999" x14ac:dyDescent="0.25">
      <c r="A14" s="53" t="str">
        <f t="shared" si="7"/>
        <v>2.2</v>
      </c>
      <c r="B14" s="119" t="s">
        <v>114</v>
      </c>
      <c r="C14" s="54" t="s">
        <v>181</v>
      </c>
      <c r="D14" s="120"/>
      <c r="E14" s="93">
        <v>44833</v>
      </c>
      <c r="F14" s="94">
        <f t="shared" si="6"/>
        <v>44838</v>
      </c>
      <c r="G14" s="55">
        <v>6</v>
      </c>
      <c r="H14" s="56">
        <v>1</v>
      </c>
      <c r="I14" s="57">
        <f t="shared" si="4"/>
        <v>4</v>
      </c>
      <c r="J14" s="88"/>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row>
    <row r="15" spans="1:66" s="54" customFormat="1" ht="17.399999999999999" x14ac:dyDescent="0.25">
      <c r="A15" s="53" t="str">
        <f t="shared" si="7"/>
        <v>2.3</v>
      </c>
      <c r="B15" s="119" t="s">
        <v>115</v>
      </c>
      <c r="C15" s="54" t="s">
        <v>182</v>
      </c>
      <c r="D15" s="120"/>
      <c r="E15" s="93">
        <v>44839</v>
      </c>
      <c r="F15" s="94">
        <f t="shared" si="6"/>
        <v>44839</v>
      </c>
      <c r="G15" s="55">
        <v>1</v>
      </c>
      <c r="H15" s="56">
        <v>1</v>
      </c>
      <c r="I15" s="57">
        <f t="shared" si="4"/>
        <v>1</v>
      </c>
      <c r="J15" s="88"/>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row>
    <row r="16" spans="1:66" s="54" customFormat="1" ht="17.399999999999999" x14ac:dyDescent="0.25">
      <c r="A16" s="53" t="str">
        <f t="shared" si="7"/>
        <v>2.4</v>
      </c>
      <c r="B16" s="119" t="s">
        <v>116</v>
      </c>
      <c r="C16" s="54" t="s">
        <v>181</v>
      </c>
      <c r="D16" s="120"/>
      <c r="E16" s="93">
        <v>44840</v>
      </c>
      <c r="F16" s="94">
        <f t="shared" si="6"/>
        <v>44840</v>
      </c>
      <c r="G16" s="55">
        <v>1</v>
      </c>
      <c r="H16" s="56">
        <v>1</v>
      </c>
      <c r="I16" s="57">
        <f t="shared" si="4"/>
        <v>1</v>
      </c>
      <c r="J16" s="88"/>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row>
    <row r="17" spans="1:66" s="54" customFormat="1" ht="17.399999999999999" x14ac:dyDescent="0.25">
      <c r="A17" s="53" t="str">
        <f t="shared" si="7"/>
        <v>2.5</v>
      </c>
      <c r="B17" s="119" t="s">
        <v>117</v>
      </c>
      <c r="C17" s="54" t="s">
        <v>182</v>
      </c>
      <c r="D17" s="120"/>
      <c r="E17" s="93">
        <v>44841</v>
      </c>
      <c r="F17" s="94">
        <f t="shared" si="6"/>
        <v>44846</v>
      </c>
      <c r="G17" s="55">
        <v>6</v>
      </c>
      <c r="H17" s="56">
        <v>1</v>
      </c>
      <c r="I17" s="57">
        <f t="shared" si="4"/>
        <v>4</v>
      </c>
      <c r="J17" s="88"/>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row>
    <row r="18" spans="1:66" s="54" customFormat="1" ht="17.399999999999999" x14ac:dyDescent="0.25">
      <c r="A18" s="53" t="str">
        <f t="shared" si="7"/>
        <v>2.6</v>
      </c>
      <c r="B18" s="54" t="s">
        <v>120</v>
      </c>
      <c r="C18" s="54" t="s">
        <v>118</v>
      </c>
      <c r="D18" s="120"/>
      <c r="E18" s="93">
        <v>44847</v>
      </c>
      <c r="F18" s="94">
        <f t="shared" si="6"/>
        <v>44850</v>
      </c>
      <c r="G18" s="55">
        <v>4</v>
      </c>
      <c r="H18" s="56">
        <v>1</v>
      </c>
      <c r="I18" s="57">
        <f t="shared" si="4"/>
        <v>2</v>
      </c>
      <c r="J18" s="88"/>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row>
    <row r="19" spans="1:66" s="48" customFormat="1" ht="17.399999999999999" x14ac:dyDescent="0.25">
      <c r="A19" s="46" t="str">
        <f>IF(ISERROR(VALUE(SUBSTITUTE(prevWBS,".",""))),"1",IF(ISERROR(FIND("`",SUBSTITUTE(prevWBS,".","`",1))),TEXT(VALUE(prevWBS)+1,"#"),TEXT(VALUE(LEFT(prevWBS,FIND("`",SUBSTITUTE(prevWBS,".","`",1))-1))+1,"#")))</f>
        <v>3</v>
      </c>
      <c r="B19" s="47" t="s">
        <v>119</v>
      </c>
      <c r="D19" s="49"/>
      <c r="E19" s="95"/>
      <c r="F19" s="95" t="str">
        <f t="shared" si="6"/>
        <v xml:space="preserve"> - </v>
      </c>
      <c r="G19" s="50"/>
      <c r="H19" s="51"/>
      <c r="I19" s="52" t="str">
        <f t="shared" si="4"/>
        <v xml:space="preserve"> - </v>
      </c>
      <c r="J19" s="89"/>
      <c r="K19" s="10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c r="BG19" s="102"/>
      <c r="BH19" s="102"/>
      <c r="BI19" s="102"/>
      <c r="BJ19" s="102"/>
      <c r="BK19" s="102"/>
      <c r="BL19" s="102"/>
      <c r="BM19" s="102"/>
      <c r="BN19" s="102"/>
    </row>
    <row r="20" spans="1:66" s="158" customFormat="1" ht="14.4" x14ac:dyDescent="0.25">
      <c r="A20" s="1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0" s="157" t="s">
        <v>121</v>
      </c>
      <c r="D20" s="159"/>
      <c r="E20" s="160">
        <v>44851</v>
      </c>
      <c r="F20" s="160">
        <f t="shared" si="6"/>
        <v>44871</v>
      </c>
      <c r="G20" s="161">
        <v>21</v>
      </c>
      <c r="H20" s="162">
        <v>1</v>
      </c>
      <c r="I20" s="161">
        <f t="shared" si="4"/>
        <v>15</v>
      </c>
      <c r="J20" s="161"/>
      <c r="K20" s="163"/>
      <c r="L20" s="163"/>
      <c r="M20" s="163"/>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row>
    <row r="21" spans="1:66" s="166" customFormat="1" ht="17.399999999999999" x14ac:dyDescent="0.25">
      <c r="A21"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1" s="165" t="s">
        <v>122</v>
      </c>
      <c r="D21" s="167"/>
      <c r="E21" s="168">
        <v>44851</v>
      </c>
      <c r="F21" s="169">
        <f t="shared" si="6"/>
        <v>44853</v>
      </c>
      <c r="G21" s="170">
        <v>3</v>
      </c>
      <c r="H21" s="171">
        <v>1</v>
      </c>
      <c r="I21" s="172">
        <f t="shared" si="4"/>
        <v>3</v>
      </c>
      <c r="J21" s="173"/>
      <c r="K21" s="174"/>
      <c r="L21" s="174"/>
      <c r="M21" s="174"/>
      <c r="N21" s="174"/>
      <c r="O21" s="174"/>
      <c r="P21" s="174"/>
      <c r="Q21" s="174"/>
      <c r="R21" s="174"/>
      <c r="S21" s="174"/>
      <c r="T21" s="174"/>
      <c r="U21" s="174"/>
      <c r="V21" s="174"/>
      <c r="W21" s="174"/>
      <c r="X21" s="174"/>
      <c r="Y21" s="174"/>
      <c r="Z21" s="174"/>
      <c r="AA21" s="174"/>
      <c r="AB21" s="174"/>
      <c r="AC21" s="174"/>
      <c r="AD21" s="174"/>
      <c r="AE21" s="174"/>
      <c r="AF21" s="174"/>
      <c r="AG21" s="174"/>
      <c r="AH21" s="174"/>
      <c r="AI21" s="174"/>
      <c r="AJ21" s="174"/>
      <c r="AK21" s="174"/>
      <c r="AL21" s="174"/>
      <c r="AM21" s="174"/>
      <c r="AN21" s="174"/>
      <c r="AO21" s="174"/>
      <c r="AP21" s="174"/>
      <c r="AQ21" s="174"/>
      <c r="AR21" s="174"/>
      <c r="AS21" s="174"/>
      <c r="AT21" s="174"/>
      <c r="AU21" s="174"/>
      <c r="AV21" s="174"/>
      <c r="AW21" s="174"/>
      <c r="AX21" s="174"/>
      <c r="AY21" s="174"/>
      <c r="AZ21" s="174"/>
      <c r="BA21" s="174"/>
      <c r="BB21" s="174"/>
      <c r="BC21" s="174"/>
      <c r="BD21" s="174"/>
      <c r="BE21" s="174"/>
      <c r="BF21" s="174"/>
      <c r="BG21" s="174"/>
      <c r="BH21" s="174"/>
      <c r="BI21" s="174"/>
      <c r="BJ21" s="174"/>
      <c r="BK21" s="174"/>
      <c r="BL21" s="174"/>
      <c r="BM21" s="174"/>
      <c r="BN21" s="174"/>
    </row>
    <row r="22" spans="1:66" s="54" customFormat="1" ht="17.399999999999999" x14ac:dyDescent="0.25">
      <c r="A22"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22" s="119" t="s">
        <v>123</v>
      </c>
      <c r="C22" s="54" t="s">
        <v>181</v>
      </c>
      <c r="D22" s="120"/>
      <c r="E22" s="93">
        <v>44851</v>
      </c>
      <c r="F22" s="94">
        <f t="shared" si="6"/>
        <v>44851</v>
      </c>
      <c r="G22" s="55">
        <v>1</v>
      </c>
      <c r="H22" s="171">
        <v>1</v>
      </c>
      <c r="I22" s="57">
        <f t="shared" si="4"/>
        <v>1</v>
      </c>
      <c r="J22" s="88"/>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row>
    <row r="23" spans="1:66" s="54" customFormat="1" ht="17.399999999999999" x14ac:dyDescent="0.25">
      <c r="A23"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3.1.1.2</v>
      </c>
      <c r="B23" s="119" t="s">
        <v>124</v>
      </c>
      <c r="C23" s="54" t="s">
        <v>181</v>
      </c>
      <c r="D23" s="120"/>
      <c r="E23" s="93">
        <v>44852</v>
      </c>
      <c r="F23" s="94">
        <f t="shared" si="6"/>
        <v>44852</v>
      </c>
      <c r="G23" s="55">
        <v>1</v>
      </c>
      <c r="H23" s="171">
        <v>1</v>
      </c>
      <c r="I23" s="57">
        <f t="shared" si="4"/>
        <v>1</v>
      </c>
      <c r="J23" s="88"/>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row>
    <row r="24" spans="1:66" s="54" customFormat="1" ht="17.399999999999999" x14ac:dyDescent="0.25">
      <c r="A24"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3.1.1.3</v>
      </c>
      <c r="B24" s="119" t="s">
        <v>125</v>
      </c>
      <c r="C24" s="54" t="s">
        <v>181</v>
      </c>
      <c r="D24" s="120"/>
      <c r="E24" s="93">
        <v>44853</v>
      </c>
      <c r="F24" s="94">
        <f t="shared" ref="F24" si="8">IF(ISBLANK(E24)," - ",IF(G24=0,E24,E24+G24-1))</f>
        <v>44853</v>
      </c>
      <c r="G24" s="55">
        <v>1</v>
      </c>
      <c r="H24" s="171">
        <v>1</v>
      </c>
      <c r="I24" s="57">
        <f t="shared" ref="I24" si="9">IF(OR(F24=0,E24=0)," - ",NETWORKDAYS(E24,F24))</f>
        <v>1</v>
      </c>
      <c r="J24" s="88"/>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row>
    <row r="25" spans="1:66" s="166" customFormat="1" ht="17.399999999999999" x14ac:dyDescent="0.25">
      <c r="A25"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5" s="165" t="s">
        <v>126</v>
      </c>
      <c r="D25" s="167"/>
      <c r="E25" s="93">
        <v>44854</v>
      </c>
      <c r="F25" s="169">
        <f t="shared" si="6"/>
        <v>44854</v>
      </c>
      <c r="G25" s="170"/>
      <c r="H25" s="171">
        <v>1</v>
      </c>
      <c r="I25" s="172">
        <f t="shared" si="4"/>
        <v>1</v>
      </c>
      <c r="J25" s="173"/>
      <c r="K25" s="174"/>
      <c r="L25" s="174"/>
      <c r="M25" s="174"/>
      <c r="N25" s="174"/>
      <c r="O25" s="174"/>
      <c r="P25" s="174"/>
      <c r="Q25" s="174"/>
      <c r="R25" s="174"/>
      <c r="S25" s="174"/>
      <c r="T25" s="174"/>
      <c r="U25" s="174"/>
      <c r="V25" s="174"/>
      <c r="W25" s="174"/>
      <c r="X25" s="174"/>
      <c r="Y25" s="174"/>
      <c r="Z25" s="174"/>
      <c r="AA25" s="174"/>
      <c r="AB25" s="174"/>
      <c r="AC25" s="174"/>
      <c r="AD25" s="174"/>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row>
    <row r="26" spans="1:66" s="54" customFormat="1" ht="22.8" x14ac:dyDescent="0.25">
      <c r="A26"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3.1.2.1</v>
      </c>
      <c r="B26" s="119" t="s">
        <v>128</v>
      </c>
      <c r="C26" s="54" t="s">
        <v>118</v>
      </c>
      <c r="D26" s="120"/>
      <c r="E26" s="93">
        <v>44854</v>
      </c>
      <c r="F26" s="94">
        <f t="shared" ref="F26" si="10">IF(ISBLANK(E26)," - ",IF(G26=0,E26,E26+G26-1))</f>
        <v>44854</v>
      </c>
      <c r="G26" s="55">
        <v>1</v>
      </c>
      <c r="H26" s="171">
        <v>1</v>
      </c>
      <c r="I26" s="57">
        <f t="shared" ref="I26" si="11">IF(OR(F26=0,E26=0)," - ",NETWORKDAYS(E26,F26))</f>
        <v>1</v>
      </c>
      <c r="J26" s="88"/>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row>
    <row r="27" spans="1:66" s="54" customFormat="1" ht="22.8" x14ac:dyDescent="0.25">
      <c r="A27"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3.1.2.2</v>
      </c>
      <c r="B27" s="119" t="s">
        <v>129</v>
      </c>
      <c r="C27" s="54" t="s">
        <v>118</v>
      </c>
      <c r="D27" s="120"/>
      <c r="E27" s="93">
        <v>44855</v>
      </c>
      <c r="F27" s="94">
        <f t="shared" ref="F27" si="12">IF(ISBLANK(E27)," - ",IF(G27=0,E27,E27+G27-1))</f>
        <v>44855</v>
      </c>
      <c r="G27" s="55">
        <v>1</v>
      </c>
      <c r="H27" s="171">
        <v>1</v>
      </c>
      <c r="I27" s="57">
        <f t="shared" ref="I27" si="13">IF(OR(F27=0,E27=0)," - ",NETWORKDAYS(E27,F27))</f>
        <v>1</v>
      </c>
      <c r="J27" s="88"/>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row>
    <row r="28" spans="1:66" s="166" customFormat="1" ht="17.399999999999999" x14ac:dyDescent="0.25">
      <c r="A28"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28" s="165" t="s">
        <v>127</v>
      </c>
      <c r="D28" s="167"/>
      <c r="E28" s="168">
        <v>44856</v>
      </c>
      <c r="F28" s="169">
        <f t="shared" ref="F28:F29" si="14">IF(ISBLANK(E28)," - ",IF(G28=0,E28,E28+G28-1))</f>
        <v>44871</v>
      </c>
      <c r="G28" s="170">
        <v>16</v>
      </c>
      <c r="H28" s="171">
        <v>1</v>
      </c>
      <c r="I28" s="172">
        <f t="shared" ref="I28:I29" si="15">IF(OR(F28=0,E28=0)," - ",NETWORKDAYS(E28,F28))</f>
        <v>10</v>
      </c>
      <c r="J28" s="173"/>
      <c r="K28" s="174"/>
      <c r="L28" s="174"/>
      <c r="M28" s="174"/>
      <c r="N28" s="174"/>
      <c r="O28" s="174"/>
      <c r="P28" s="174"/>
      <c r="Q28" s="174"/>
      <c r="R28" s="174"/>
      <c r="S28" s="174"/>
      <c r="T28" s="174"/>
      <c r="U28" s="174"/>
      <c r="V28" s="174"/>
      <c r="W28" s="174"/>
      <c r="X28" s="174"/>
      <c r="Y28" s="174"/>
      <c r="Z28" s="174"/>
      <c r="AA28" s="174"/>
      <c r="AB28" s="174"/>
      <c r="AC28" s="174"/>
      <c r="AD28" s="174"/>
      <c r="AE28" s="174"/>
      <c r="AF28" s="174"/>
      <c r="AG28" s="174"/>
      <c r="AH28" s="174"/>
      <c r="AI28" s="174"/>
      <c r="AJ28" s="174"/>
      <c r="AK28" s="174"/>
      <c r="AL28" s="174"/>
      <c r="AM28" s="174"/>
      <c r="AN28" s="174"/>
      <c r="AO28" s="174"/>
      <c r="AP28" s="174"/>
      <c r="AQ28" s="174"/>
      <c r="AR28" s="174"/>
      <c r="AS28" s="174"/>
      <c r="AT28" s="174"/>
      <c r="AU28" s="174"/>
      <c r="AV28" s="174"/>
      <c r="AW28" s="174"/>
      <c r="AX28" s="174"/>
      <c r="AY28" s="174"/>
      <c r="AZ28" s="174"/>
      <c r="BA28" s="174"/>
      <c r="BB28" s="174"/>
      <c r="BC28" s="174"/>
      <c r="BD28" s="174"/>
      <c r="BE28" s="174"/>
      <c r="BF28" s="174"/>
      <c r="BG28" s="174"/>
      <c r="BH28" s="174"/>
      <c r="BI28" s="174"/>
      <c r="BJ28" s="174"/>
      <c r="BK28" s="174"/>
      <c r="BL28" s="174"/>
      <c r="BM28" s="174"/>
      <c r="BN28" s="174"/>
    </row>
    <row r="29" spans="1:66" s="54" customFormat="1" ht="17.399999999999999" x14ac:dyDescent="0.25">
      <c r="A29" s="53" t="str">
        <f t="shared" ref="A29:A36" si="16">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3.1.3.1</v>
      </c>
      <c r="B29" s="119" t="s">
        <v>132</v>
      </c>
      <c r="C29" s="54" t="s">
        <v>118</v>
      </c>
      <c r="D29" s="120"/>
      <c r="E29" s="93">
        <v>44856</v>
      </c>
      <c r="F29" s="94">
        <f t="shared" si="14"/>
        <v>44856</v>
      </c>
      <c r="G29" s="55">
        <v>1</v>
      </c>
      <c r="H29" s="171">
        <v>1</v>
      </c>
      <c r="I29" s="57">
        <f t="shared" si="15"/>
        <v>0</v>
      </c>
      <c r="J29" s="88"/>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row>
    <row r="30" spans="1:66" s="54" customFormat="1" ht="17.399999999999999" x14ac:dyDescent="0.25">
      <c r="A30" s="53" t="str">
        <f t="shared" si="16"/>
        <v>3.1.3.2</v>
      </c>
      <c r="B30" s="119" t="s">
        <v>130</v>
      </c>
      <c r="C30" s="54" t="s">
        <v>118</v>
      </c>
      <c r="D30" s="120"/>
      <c r="E30" s="93">
        <v>44857</v>
      </c>
      <c r="F30" s="94">
        <f t="shared" ref="F30" si="17">IF(ISBLANK(E30)," - ",IF(G30=0,E30,E30+G30-1))</f>
        <v>44858</v>
      </c>
      <c r="G30" s="55">
        <v>2</v>
      </c>
      <c r="H30" s="171">
        <v>1</v>
      </c>
      <c r="I30" s="57">
        <f t="shared" ref="I30" si="18">IF(OR(F30=0,E30=0)," - ",NETWORKDAYS(E30,F30))</f>
        <v>1</v>
      </c>
      <c r="J30" s="88"/>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row>
    <row r="31" spans="1:66" s="54" customFormat="1" ht="17.399999999999999" x14ac:dyDescent="0.25">
      <c r="A31" s="53" t="str">
        <f t="shared" si="16"/>
        <v>3.1.3.3</v>
      </c>
      <c r="B31" s="119" t="s">
        <v>131</v>
      </c>
      <c r="C31" s="54" t="s">
        <v>118</v>
      </c>
      <c r="D31" s="120"/>
      <c r="E31" s="93">
        <v>44859</v>
      </c>
      <c r="F31" s="94">
        <f t="shared" ref="F31" si="19">IF(ISBLANK(E31)," - ",IF(G31=0,E31,E31+G31-1))</f>
        <v>44860</v>
      </c>
      <c r="G31" s="55">
        <v>2</v>
      </c>
      <c r="H31" s="171">
        <v>1</v>
      </c>
      <c r="I31" s="57">
        <f t="shared" ref="I31" si="20">IF(OR(F31=0,E31=0)," - ",NETWORKDAYS(E31,F31))</f>
        <v>2</v>
      </c>
      <c r="J31" s="88"/>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row>
    <row r="32" spans="1:66" s="54" customFormat="1" ht="17.399999999999999" x14ac:dyDescent="0.25">
      <c r="A32" s="53" t="str">
        <f t="shared" si="16"/>
        <v>3.1.3.4</v>
      </c>
      <c r="B32" s="119" t="s">
        <v>133</v>
      </c>
      <c r="C32" s="54" t="s">
        <v>118</v>
      </c>
      <c r="D32" s="120"/>
      <c r="E32" s="93">
        <v>44861</v>
      </c>
      <c r="F32" s="94">
        <f t="shared" ref="F32" si="21">IF(ISBLANK(E32)," - ",IF(G32=0,E32,E32+G32-1))</f>
        <v>44862</v>
      </c>
      <c r="G32" s="55">
        <v>2</v>
      </c>
      <c r="H32" s="171">
        <v>1</v>
      </c>
      <c r="I32" s="57">
        <f t="shared" ref="I32" si="22">IF(OR(F32=0,E32=0)," - ",NETWORKDAYS(E32,F32))</f>
        <v>2</v>
      </c>
      <c r="J32" s="88"/>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row>
    <row r="33" spans="1:66" s="54" customFormat="1" ht="17.399999999999999" x14ac:dyDescent="0.25">
      <c r="A33" s="53" t="str">
        <f t="shared" si="16"/>
        <v>3.1.3.5</v>
      </c>
      <c r="B33" s="119" t="s">
        <v>134</v>
      </c>
      <c r="C33" s="54" t="s">
        <v>118</v>
      </c>
      <c r="D33" s="120"/>
      <c r="E33" s="93">
        <v>44863</v>
      </c>
      <c r="F33" s="94">
        <f t="shared" ref="F33" si="23">IF(ISBLANK(E33)," - ",IF(G33=0,E33,E33+G33-1))</f>
        <v>44864</v>
      </c>
      <c r="G33" s="55">
        <v>2</v>
      </c>
      <c r="H33" s="171">
        <v>1</v>
      </c>
      <c r="I33" s="57">
        <f t="shared" ref="I33" si="24">IF(OR(F33=0,E33=0)," - ",NETWORKDAYS(E33,F33))</f>
        <v>0</v>
      </c>
      <c r="J33" s="88"/>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row>
    <row r="34" spans="1:66" s="54" customFormat="1" ht="17.399999999999999" x14ac:dyDescent="0.25">
      <c r="A34" s="53" t="str">
        <f t="shared" si="16"/>
        <v>3.1.3.6</v>
      </c>
      <c r="B34" s="119" t="s">
        <v>135</v>
      </c>
      <c r="C34" s="54" t="s">
        <v>118</v>
      </c>
      <c r="D34" s="120"/>
      <c r="E34" s="93">
        <v>44865</v>
      </c>
      <c r="F34" s="94">
        <f t="shared" ref="F34" si="25">IF(ISBLANK(E34)," - ",IF(G34=0,E34,E34+G34-1))</f>
        <v>44866</v>
      </c>
      <c r="G34" s="55">
        <v>2</v>
      </c>
      <c r="H34" s="171">
        <v>1</v>
      </c>
      <c r="I34" s="57">
        <f t="shared" ref="I34" si="26">IF(OR(F34=0,E34=0)," - ",NETWORKDAYS(E34,F34))</f>
        <v>2</v>
      </c>
      <c r="J34" s="88"/>
      <c r="K34" s="100"/>
      <c r="L34" s="100"/>
      <c r="M34" s="100"/>
      <c r="N34" s="100"/>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row>
    <row r="35" spans="1:66" s="54" customFormat="1" ht="17.399999999999999" x14ac:dyDescent="0.25">
      <c r="A35" s="53" t="str">
        <f t="shared" si="16"/>
        <v>3.1.3.7</v>
      </c>
      <c r="B35" s="119" t="s">
        <v>136</v>
      </c>
      <c r="C35" s="54" t="s">
        <v>118</v>
      </c>
      <c r="D35" s="120"/>
      <c r="E35" s="93">
        <v>44867</v>
      </c>
      <c r="F35" s="94">
        <f t="shared" ref="F35" si="27">IF(ISBLANK(E35)," - ",IF(G35=0,E35,E35+G35-1))</f>
        <v>44868</v>
      </c>
      <c r="G35" s="55">
        <v>2</v>
      </c>
      <c r="H35" s="171">
        <v>1</v>
      </c>
      <c r="I35" s="57">
        <f t="shared" ref="I35" si="28">IF(OR(F35=0,E35=0)," - ",NETWORKDAYS(E35,F35))</f>
        <v>2</v>
      </c>
      <c r="J35" s="88"/>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s="54" customFormat="1" ht="17.399999999999999" x14ac:dyDescent="0.25">
      <c r="A36" s="53" t="str">
        <f t="shared" si="16"/>
        <v>3.1.3.8</v>
      </c>
      <c r="B36" s="119" t="s">
        <v>185</v>
      </c>
      <c r="C36" s="54" t="s">
        <v>118</v>
      </c>
      <c r="D36" s="120"/>
      <c r="E36" s="93">
        <v>44869</v>
      </c>
      <c r="F36" s="94">
        <f t="shared" ref="F36" si="29">IF(ISBLANK(E36)," - ",IF(G36=0,E36,E36+G36-1))</f>
        <v>44869</v>
      </c>
      <c r="G36" s="55">
        <v>1</v>
      </c>
      <c r="H36" s="171">
        <v>1</v>
      </c>
      <c r="I36" s="57">
        <f t="shared" ref="I36" si="30">IF(OR(F36=0,E36=0)," - ",NETWORKDAYS(E36,F36))</f>
        <v>1</v>
      </c>
      <c r="J36" s="88"/>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row>
    <row r="37" spans="1:66" s="166" customFormat="1" ht="17.399999999999999" x14ac:dyDescent="0.25">
      <c r="A37"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37" s="165" t="s">
        <v>137</v>
      </c>
      <c r="C37" s="166" t="s">
        <v>181</v>
      </c>
      <c r="D37" s="167"/>
      <c r="E37" s="168">
        <v>44870</v>
      </c>
      <c r="F37" s="169">
        <f t="shared" si="6"/>
        <v>44870</v>
      </c>
      <c r="G37" s="170">
        <v>1</v>
      </c>
      <c r="H37" s="171">
        <v>1</v>
      </c>
      <c r="I37" s="172">
        <f t="shared" si="4"/>
        <v>0</v>
      </c>
      <c r="J37" s="173"/>
      <c r="K37" s="174"/>
      <c r="L37" s="174"/>
      <c r="M37" s="174"/>
      <c r="N37" s="174"/>
      <c r="O37" s="174"/>
      <c r="P37" s="174"/>
      <c r="Q37" s="174"/>
      <c r="R37" s="174"/>
      <c r="S37" s="174"/>
      <c r="T37" s="174"/>
      <c r="U37" s="174"/>
      <c r="V37" s="174"/>
      <c r="W37" s="174"/>
      <c r="X37" s="174"/>
      <c r="Y37" s="174"/>
      <c r="Z37" s="174"/>
      <c r="AA37" s="174"/>
      <c r="AB37" s="174"/>
      <c r="AC37" s="174"/>
      <c r="AD37" s="174"/>
      <c r="AE37" s="174"/>
      <c r="AF37" s="174"/>
      <c r="AG37" s="174"/>
      <c r="AH37" s="174"/>
      <c r="AI37" s="174"/>
      <c r="AJ37" s="174"/>
      <c r="AK37" s="174"/>
      <c r="AL37" s="174"/>
      <c r="AM37" s="174"/>
      <c r="AN37" s="174"/>
      <c r="AO37" s="174"/>
      <c r="AP37" s="174"/>
      <c r="AQ37" s="174"/>
      <c r="AR37" s="174"/>
      <c r="AS37" s="174"/>
      <c r="AT37" s="174"/>
      <c r="AU37" s="174"/>
      <c r="AV37" s="174"/>
      <c r="AW37" s="174"/>
      <c r="AX37" s="174"/>
      <c r="AY37" s="174"/>
      <c r="AZ37" s="174"/>
      <c r="BA37" s="174"/>
      <c r="BB37" s="174"/>
      <c r="BC37" s="174"/>
      <c r="BD37" s="174"/>
      <c r="BE37" s="174"/>
      <c r="BF37" s="174"/>
      <c r="BG37" s="174"/>
      <c r="BH37" s="174"/>
      <c r="BI37" s="174"/>
      <c r="BJ37" s="174"/>
      <c r="BK37" s="174"/>
      <c r="BL37" s="174"/>
      <c r="BM37" s="174"/>
      <c r="BN37" s="174"/>
    </row>
    <row r="38" spans="1:66" s="166" customFormat="1" ht="17.399999999999999" x14ac:dyDescent="0.25">
      <c r="A38"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3.1.5</v>
      </c>
      <c r="B38" s="165" t="s">
        <v>138</v>
      </c>
      <c r="C38" s="166" t="s">
        <v>181</v>
      </c>
      <c r="D38" s="167"/>
      <c r="E38" s="168">
        <v>44871</v>
      </c>
      <c r="F38" s="169">
        <f t="shared" ref="F38:F56" si="31">IF(ISBLANK(E38)," - ",IF(G38=0,E38,E38+G38-1))</f>
        <v>44871</v>
      </c>
      <c r="G38" s="170">
        <v>1</v>
      </c>
      <c r="H38" s="171">
        <v>1</v>
      </c>
      <c r="I38" s="172">
        <f t="shared" ref="I38:I56" si="32">IF(OR(F38=0,E38=0)," - ",NETWORKDAYS(E38,F38))</f>
        <v>0</v>
      </c>
      <c r="J38" s="173"/>
      <c r="K38" s="174"/>
      <c r="L38" s="174"/>
      <c r="M38" s="174"/>
      <c r="N38" s="174"/>
      <c r="O38" s="174"/>
      <c r="P38" s="174"/>
      <c r="Q38" s="174"/>
      <c r="R38" s="174"/>
      <c r="S38" s="174"/>
      <c r="T38" s="174"/>
      <c r="U38" s="174"/>
      <c r="V38" s="174"/>
      <c r="W38" s="174"/>
      <c r="X38" s="174"/>
      <c r="Y38" s="174"/>
      <c r="Z38" s="174"/>
      <c r="AA38" s="174"/>
      <c r="AB38" s="174"/>
      <c r="AC38" s="174"/>
      <c r="AD38" s="174"/>
      <c r="AE38" s="174"/>
      <c r="AF38" s="174"/>
      <c r="AG38" s="174"/>
      <c r="AH38" s="174"/>
      <c r="AI38" s="174"/>
      <c r="AJ38" s="174"/>
      <c r="AK38" s="174"/>
      <c r="AL38" s="174"/>
      <c r="AM38" s="174"/>
      <c r="AN38" s="174"/>
      <c r="AO38" s="174"/>
      <c r="AP38" s="174"/>
      <c r="AQ38" s="174"/>
      <c r="AR38" s="174"/>
      <c r="AS38" s="174"/>
      <c r="AT38" s="174"/>
      <c r="AU38" s="174"/>
      <c r="AV38" s="174"/>
      <c r="AW38" s="174"/>
      <c r="AX38" s="174"/>
      <c r="AY38" s="174"/>
      <c r="AZ38" s="174"/>
      <c r="BA38" s="174"/>
      <c r="BB38" s="174"/>
      <c r="BC38" s="174"/>
      <c r="BD38" s="174"/>
      <c r="BE38" s="174"/>
      <c r="BF38" s="174"/>
      <c r="BG38" s="174"/>
      <c r="BH38" s="174"/>
      <c r="BI38" s="174"/>
      <c r="BJ38" s="174"/>
      <c r="BK38" s="174"/>
      <c r="BL38" s="174"/>
      <c r="BM38" s="174"/>
      <c r="BN38" s="174"/>
    </row>
    <row r="39" spans="1:66" s="158" customFormat="1" ht="14.4" x14ac:dyDescent="0.25">
      <c r="A39" s="1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9" s="157" t="s">
        <v>139</v>
      </c>
      <c r="D39" s="159"/>
      <c r="E39" s="160">
        <v>44872</v>
      </c>
      <c r="F39" s="160">
        <f t="shared" si="31"/>
        <v>44892</v>
      </c>
      <c r="G39" s="161">
        <v>21</v>
      </c>
      <c r="H39" s="162">
        <v>1</v>
      </c>
      <c r="I39" s="161">
        <f t="shared" si="32"/>
        <v>15</v>
      </c>
      <c r="J39" s="161"/>
      <c r="K39" s="163"/>
      <c r="L39" s="163"/>
      <c r="M39" s="163"/>
      <c r="N39" s="163"/>
      <c r="O39" s="163"/>
      <c r="P39" s="163"/>
      <c r="Q39" s="163"/>
      <c r="R39" s="163"/>
      <c r="S39" s="163"/>
      <c r="T39" s="163"/>
      <c r="U39" s="163"/>
      <c r="V39" s="163"/>
      <c r="W39" s="163"/>
      <c r="X39" s="163"/>
      <c r="Y39" s="163"/>
      <c r="Z39" s="163"/>
      <c r="AA39" s="163"/>
      <c r="AB39" s="163"/>
      <c r="AC39" s="163"/>
      <c r="AD39" s="163"/>
      <c r="AE39" s="163"/>
      <c r="AF39" s="163"/>
      <c r="AG39" s="163"/>
      <c r="AH39" s="163"/>
      <c r="AI39" s="163"/>
      <c r="AJ39" s="163"/>
      <c r="AK39" s="163"/>
      <c r="AL39" s="163"/>
      <c r="AM39" s="163"/>
      <c r="AN39" s="163"/>
      <c r="AO39" s="163"/>
      <c r="AP39" s="163"/>
      <c r="AQ39" s="163"/>
      <c r="AR39" s="163"/>
      <c r="AS39" s="163"/>
      <c r="AT39" s="163"/>
      <c r="AU39" s="163"/>
      <c r="AV39" s="163"/>
      <c r="AW39" s="163"/>
      <c r="AX39" s="163"/>
      <c r="AY39" s="163"/>
      <c r="AZ39" s="163"/>
      <c r="BA39" s="163"/>
      <c r="BB39" s="163"/>
      <c r="BC39" s="163"/>
      <c r="BD39" s="163"/>
      <c r="BE39" s="163"/>
      <c r="BF39" s="163"/>
      <c r="BG39" s="163"/>
      <c r="BH39" s="163"/>
      <c r="BI39" s="163"/>
      <c r="BJ39" s="163"/>
      <c r="BK39" s="163"/>
      <c r="BL39" s="163"/>
      <c r="BM39" s="163"/>
      <c r="BN39" s="163"/>
    </row>
    <row r="40" spans="1:66" s="166" customFormat="1" ht="17.399999999999999" x14ac:dyDescent="0.25">
      <c r="A40"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0" s="165" t="s">
        <v>122</v>
      </c>
      <c r="D40" s="167"/>
      <c r="E40" s="168">
        <v>44872</v>
      </c>
      <c r="F40" s="169">
        <f t="shared" si="31"/>
        <v>44875</v>
      </c>
      <c r="G40" s="170">
        <v>4</v>
      </c>
      <c r="H40" s="171">
        <v>1</v>
      </c>
      <c r="I40" s="172">
        <f t="shared" si="32"/>
        <v>4</v>
      </c>
      <c r="J40" s="173"/>
      <c r="K40" s="174"/>
      <c r="L40" s="174"/>
      <c r="M40" s="174"/>
      <c r="N40" s="174"/>
      <c r="O40" s="174"/>
      <c r="P40" s="174"/>
      <c r="Q40" s="174"/>
      <c r="R40" s="174"/>
      <c r="S40" s="174"/>
      <c r="T40" s="174"/>
      <c r="U40" s="174"/>
      <c r="V40" s="174"/>
      <c r="W40" s="174"/>
      <c r="X40" s="174"/>
      <c r="Y40" s="174"/>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row>
    <row r="41" spans="1:66" s="54" customFormat="1" ht="17.399999999999999" x14ac:dyDescent="0.25">
      <c r="A41"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41" s="119" t="s">
        <v>123</v>
      </c>
      <c r="C41" s="54" t="s">
        <v>181</v>
      </c>
      <c r="D41" s="120"/>
      <c r="E41" s="93">
        <v>44872</v>
      </c>
      <c r="F41" s="94">
        <f t="shared" si="31"/>
        <v>44872</v>
      </c>
      <c r="G41" s="55">
        <v>1</v>
      </c>
      <c r="H41" s="56">
        <v>1</v>
      </c>
      <c r="I41" s="57">
        <f t="shared" si="32"/>
        <v>1</v>
      </c>
      <c r="J41" s="88"/>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c r="BL41" s="100"/>
      <c r="BM41" s="100"/>
      <c r="BN41" s="100"/>
    </row>
    <row r="42" spans="1:66" s="54" customFormat="1" ht="17.399999999999999" x14ac:dyDescent="0.25">
      <c r="A42"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3.2.1.2</v>
      </c>
      <c r="B42" s="119" t="s">
        <v>124</v>
      </c>
      <c r="C42" s="54" t="s">
        <v>181</v>
      </c>
      <c r="D42" s="120"/>
      <c r="E42" s="93">
        <v>44873</v>
      </c>
      <c r="F42" s="94">
        <f t="shared" si="31"/>
        <v>44873</v>
      </c>
      <c r="G42" s="55">
        <v>1</v>
      </c>
      <c r="H42" s="56">
        <v>1</v>
      </c>
      <c r="I42" s="57">
        <f t="shared" si="32"/>
        <v>1</v>
      </c>
      <c r="J42" s="88"/>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c r="BL42" s="100"/>
      <c r="BM42" s="100"/>
      <c r="BN42" s="100"/>
    </row>
    <row r="43" spans="1:66" s="54" customFormat="1" ht="17.399999999999999" x14ac:dyDescent="0.25">
      <c r="A43"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3.2.1.3</v>
      </c>
      <c r="B43" s="119" t="s">
        <v>125</v>
      </c>
      <c r="C43" s="54" t="s">
        <v>181</v>
      </c>
      <c r="D43" s="120"/>
      <c r="E43" s="93">
        <v>44874</v>
      </c>
      <c r="F43" s="94">
        <f t="shared" si="31"/>
        <v>44874</v>
      </c>
      <c r="G43" s="55">
        <v>1</v>
      </c>
      <c r="H43" s="56">
        <v>1</v>
      </c>
      <c r="I43" s="57">
        <f t="shared" si="32"/>
        <v>1</v>
      </c>
      <c r="J43" s="88"/>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100"/>
      <c r="AW43" s="100"/>
      <c r="AX43" s="100"/>
      <c r="AY43" s="100"/>
      <c r="AZ43" s="100"/>
      <c r="BA43" s="100"/>
      <c r="BB43" s="100"/>
      <c r="BC43" s="100"/>
      <c r="BD43" s="100"/>
      <c r="BE43" s="100"/>
      <c r="BF43" s="100"/>
      <c r="BG43" s="100"/>
      <c r="BH43" s="100"/>
      <c r="BI43" s="100"/>
      <c r="BJ43" s="100"/>
      <c r="BK43" s="100"/>
      <c r="BL43" s="100"/>
      <c r="BM43" s="100"/>
      <c r="BN43" s="100"/>
    </row>
    <row r="44" spans="1:66" s="166" customFormat="1" ht="17.399999999999999" x14ac:dyDescent="0.25">
      <c r="A44"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44" s="165" t="s">
        <v>126</v>
      </c>
      <c r="D44" s="167"/>
      <c r="E44" s="168">
        <v>44875</v>
      </c>
      <c r="F44" s="169">
        <f t="shared" si="31"/>
        <v>44876</v>
      </c>
      <c r="G44" s="170">
        <v>2</v>
      </c>
      <c r="H44" s="171">
        <v>1</v>
      </c>
      <c r="I44" s="172">
        <f t="shared" si="32"/>
        <v>2</v>
      </c>
      <c r="J44" s="173"/>
      <c r="K44" s="174"/>
      <c r="L44" s="174"/>
      <c r="M44" s="174"/>
      <c r="N44" s="174"/>
      <c r="O44" s="174"/>
      <c r="P44" s="174"/>
      <c r="Q44" s="174"/>
      <c r="R44" s="174"/>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74"/>
      <c r="BF44" s="174"/>
      <c r="BG44" s="174"/>
      <c r="BH44" s="174"/>
      <c r="BI44" s="174"/>
      <c r="BJ44" s="174"/>
      <c r="BK44" s="174"/>
      <c r="BL44" s="174"/>
      <c r="BM44" s="174"/>
      <c r="BN44" s="174"/>
    </row>
    <row r="45" spans="1:66" s="54" customFormat="1" ht="22.8" x14ac:dyDescent="0.25">
      <c r="A45"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3.2.2.1</v>
      </c>
      <c r="B45" s="119" t="s">
        <v>140</v>
      </c>
      <c r="C45" s="54" t="s">
        <v>118</v>
      </c>
      <c r="D45" s="120"/>
      <c r="E45" s="93">
        <v>44875</v>
      </c>
      <c r="F45" s="94">
        <f t="shared" si="31"/>
        <v>44875</v>
      </c>
      <c r="G45" s="55">
        <v>1</v>
      </c>
      <c r="H45" s="56">
        <v>1</v>
      </c>
      <c r="I45" s="57">
        <f t="shared" si="32"/>
        <v>1</v>
      </c>
      <c r="J45" s="88"/>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100"/>
      <c r="AY45" s="100"/>
      <c r="AZ45" s="100"/>
      <c r="BA45" s="100"/>
      <c r="BB45" s="100"/>
      <c r="BC45" s="100"/>
      <c r="BD45" s="100"/>
      <c r="BE45" s="100"/>
      <c r="BF45" s="100"/>
      <c r="BG45" s="100"/>
      <c r="BH45" s="100"/>
      <c r="BI45" s="100"/>
      <c r="BJ45" s="100"/>
      <c r="BK45" s="100"/>
      <c r="BL45" s="100"/>
      <c r="BM45" s="100"/>
      <c r="BN45" s="100"/>
    </row>
    <row r="46" spans="1:66" s="54" customFormat="1" ht="22.8" x14ac:dyDescent="0.25">
      <c r="A46"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3.2.2.2</v>
      </c>
      <c r="B46" s="119" t="s">
        <v>141</v>
      </c>
      <c r="C46" s="54" t="s">
        <v>118</v>
      </c>
      <c r="D46" s="120"/>
      <c r="E46" s="93">
        <v>44876</v>
      </c>
      <c r="F46" s="94">
        <f t="shared" si="31"/>
        <v>44876</v>
      </c>
      <c r="G46" s="55">
        <v>1</v>
      </c>
      <c r="H46" s="56">
        <v>1</v>
      </c>
      <c r="I46" s="57">
        <f t="shared" si="32"/>
        <v>1</v>
      </c>
      <c r="J46" s="88"/>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100"/>
      <c r="AW46" s="100"/>
      <c r="AX46" s="100"/>
      <c r="AY46" s="100"/>
      <c r="AZ46" s="100"/>
      <c r="BA46" s="100"/>
      <c r="BB46" s="100"/>
      <c r="BC46" s="100"/>
      <c r="BD46" s="100"/>
      <c r="BE46" s="100"/>
      <c r="BF46" s="100"/>
      <c r="BG46" s="100"/>
      <c r="BH46" s="100"/>
      <c r="BI46" s="100"/>
      <c r="BJ46" s="100"/>
      <c r="BK46" s="100"/>
      <c r="BL46" s="100"/>
      <c r="BM46" s="100"/>
      <c r="BN46" s="100"/>
    </row>
    <row r="47" spans="1:66" s="166" customFormat="1" ht="17.399999999999999" x14ac:dyDescent="0.25">
      <c r="A47"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47" s="165" t="s">
        <v>127</v>
      </c>
      <c r="D47" s="167"/>
      <c r="E47" s="168">
        <v>44877</v>
      </c>
      <c r="F47" s="169">
        <f t="shared" si="31"/>
        <v>44890</v>
      </c>
      <c r="G47" s="170">
        <v>14</v>
      </c>
      <c r="H47" s="171">
        <v>1</v>
      </c>
      <c r="I47" s="172">
        <f t="shared" si="32"/>
        <v>10</v>
      </c>
      <c r="J47" s="173"/>
      <c r="K47" s="174"/>
      <c r="L47" s="174"/>
      <c r="M47" s="174"/>
      <c r="N47" s="174"/>
      <c r="O47" s="174"/>
      <c r="P47" s="174"/>
      <c r="Q47" s="174"/>
      <c r="R47" s="174"/>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174"/>
      <c r="BB47" s="174"/>
      <c r="BC47" s="174"/>
      <c r="BD47" s="174"/>
      <c r="BE47" s="174"/>
      <c r="BF47" s="174"/>
      <c r="BG47" s="174"/>
      <c r="BH47" s="174"/>
      <c r="BI47" s="174"/>
      <c r="BJ47" s="174"/>
      <c r="BK47" s="174"/>
      <c r="BL47" s="174"/>
      <c r="BM47" s="174"/>
      <c r="BN47" s="174"/>
    </row>
    <row r="48" spans="1:66" s="54" customFormat="1" ht="22.8" x14ac:dyDescent="0.25">
      <c r="A48" s="53" t="str">
        <f t="shared" ref="A48:A55" si="33">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3.2.3.1</v>
      </c>
      <c r="B48" s="119" t="s">
        <v>142</v>
      </c>
      <c r="C48" s="54" t="s">
        <v>118</v>
      </c>
      <c r="D48" s="120"/>
      <c r="E48" s="93">
        <v>44877</v>
      </c>
      <c r="F48" s="94">
        <f t="shared" si="31"/>
        <v>44877</v>
      </c>
      <c r="G48" s="55">
        <v>1</v>
      </c>
      <c r="H48" s="56">
        <v>1</v>
      </c>
      <c r="I48" s="57">
        <f t="shared" si="32"/>
        <v>0</v>
      </c>
      <c r="J48" s="88"/>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100"/>
      <c r="AW48" s="100"/>
      <c r="AX48" s="100"/>
      <c r="AY48" s="100"/>
      <c r="AZ48" s="100"/>
      <c r="BA48" s="100"/>
      <c r="BB48" s="100"/>
      <c r="BC48" s="100"/>
      <c r="BD48" s="100"/>
      <c r="BE48" s="100"/>
      <c r="BF48" s="100"/>
      <c r="BG48" s="100"/>
      <c r="BH48" s="100"/>
      <c r="BI48" s="100"/>
      <c r="BJ48" s="100"/>
      <c r="BK48" s="100"/>
      <c r="BL48" s="100"/>
      <c r="BM48" s="100"/>
      <c r="BN48" s="100"/>
    </row>
    <row r="49" spans="1:66" s="54" customFormat="1" ht="17.399999999999999" x14ac:dyDescent="0.25">
      <c r="A49" s="53" t="str">
        <f t="shared" si="33"/>
        <v>3.2.3.2</v>
      </c>
      <c r="B49" s="119" t="s">
        <v>143</v>
      </c>
      <c r="C49" s="54" t="s">
        <v>118</v>
      </c>
      <c r="D49" s="120"/>
      <c r="E49" s="93">
        <v>44878</v>
      </c>
      <c r="F49" s="94">
        <f t="shared" si="31"/>
        <v>44879</v>
      </c>
      <c r="G49" s="55">
        <v>2</v>
      </c>
      <c r="H49" s="56">
        <v>1</v>
      </c>
      <c r="I49" s="57">
        <f t="shared" si="32"/>
        <v>1</v>
      </c>
      <c r="J49" s="88"/>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100"/>
      <c r="AW49" s="100"/>
      <c r="AX49" s="100"/>
      <c r="AY49" s="100"/>
      <c r="AZ49" s="100"/>
      <c r="BA49" s="100"/>
      <c r="BB49" s="100"/>
      <c r="BC49" s="100"/>
      <c r="BD49" s="100"/>
      <c r="BE49" s="100"/>
      <c r="BF49" s="100"/>
      <c r="BG49" s="100"/>
      <c r="BH49" s="100"/>
      <c r="BI49" s="100"/>
      <c r="BJ49" s="100"/>
      <c r="BK49" s="100"/>
      <c r="BL49" s="100"/>
      <c r="BM49" s="100"/>
      <c r="BN49" s="100"/>
    </row>
    <row r="50" spans="1:66" s="54" customFormat="1" ht="17.399999999999999" x14ac:dyDescent="0.25">
      <c r="A50" s="53" t="str">
        <f t="shared" si="33"/>
        <v>3.2.3.3</v>
      </c>
      <c r="B50" s="119" t="s">
        <v>144</v>
      </c>
      <c r="C50" s="54" t="s">
        <v>118</v>
      </c>
      <c r="D50" s="120"/>
      <c r="E50" s="93">
        <v>44880</v>
      </c>
      <c r="F50" s="94">
        <f t="shared" si="31"/>
        <v>44881</v>
      </c>
      <c r="G50" s="55">
        <v>2</v>
      </c>
      <c r="H50" s="56">
        <v>1</v>
      </c>
      <c r="I50" s="57">
        <f t="shared" si="32"/>
        <v>2</v>
      </c>
      <c r="J50" s="88"/>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c r="BA50" s="100"/>
      <c r="BB50" s="100"/>
      <c r="BC50" s="100"/>
      <c r="BD50" s="100"/>
      <c r="BE50" s="100"/>
      <c r="BF50" s="100"/>
      <c r="BG50" s="100"/>
      <c r="BH50" s="100"/>
      <c r="BI50" s="100"/>
      <c r="BJ50" s="100"/>
      <c r="BK50" s="100"/>
      <c r="BL50" s="100"/>
      <c r="BM50" s="100"/>
      <c r="BN50" s="100"/>
    </row>
    <row r="51" spans="1:66" s="54" customFormat="1" ht="17.399999999999999" x14ac:dyDescent="0.25">
      <c r="A51" s="53" t="str">
        <f t="shared" si="33"/>
        <v>3.2.3.4</v>
      </c>
      <c r="B51" s="119" t="s">
        <v>145</v>
      </c>
      <c r="C51" s="54" t="s">
        <v>118</v>
      </c>
      <c r="D51" s="120"/>
      <c r="E51" s="93">
        <v>44882</v>
      </c>
      <c r="F51" s="94">
        <f t="shared" ref="F51" si="34">IF(ISBLANK(E51)," - ",IF(G51=0,E51,E51+G51-1))</f>
        <v>44883</v>
      </c>
      <c r="G51" s="55">
        <v>2</v>
      </c>
      <c r="H51" s="56">
        <v>1</v>
      </c>
      <c r="I51" s="57">
        <f t="shared" ref="I51" si="35">IF(OR(F51=0,E51=0)," - ",NETWORKDAYS(E51,F51))</f>
        <v>2</v>
      </c>
      <c r="J51" s="88"/>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c r="AT51" s="100"/>
      <c r="AU51" s="100"/>
      <c r="AV51" s="100"/>
      <c r="AW51" s="100"/>
      <c r="AX51" s="100"/>
      <c r="AY51" s="100"/>
      <c r="AZ51" s="100"/>
      <c r="BA51" s="100"/>
      <c r="BB51" s="100"/>
      <c r="BC51" s="100"/>
      <c r="BD51" s="100"/>
      <c r="BE51" s="100"/>
      <c r="BF51" s="100"/>
      <c r="BG51" s="100"/>
      <c r="BH51" s="100"/>
      <c r="BI51" s="100"/>
      <c r="BJ51" s="100"/>
      <c r="BK51" s="100"/>
      <c r="BL51" s="100"/>
      <c r="BM51" s="100"/>
      <c r="BN51" s="100"/>
    </row>
    <row r="52" spans="1:66" s="54" customFormat="1" ht="17.399999999999999" x14ac:dyDescent="0.25">
      <c r="A52" s="53" t="str">
        <f t="shared" si="33"/>
        <v>3.2.3.5</v>
      </c>
      <c r="B52" s="119" t="s">
        <v>146</v>
      </c>
      <c r="C52" s="54" t="s">
        <v>118</v>
      </c>
      <c r="D52" s="120"/>
      <c r="E52" s="93">
        <v>44884</v>
      </c>
      <c r="F52" s="94">
        <f t="shared" si="31"/>
        <v>44884</v>
      </c>
      <c r="G52" s="55">
        <v>1</v>
      </c>
      <c r="H52" s="56">
        <v>1</v>
      </c>
      <c r="I52" s="57">
        <f t="shared" si="32"/>
        <v>0</v>
      </c>
      <c r="J52" s="88"/>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row>
    <row r="53" spans="1:66" s="54" customFormat="1" ht="17.399999999999999" x14ac:dyDescent="0.25">
      <c r="A53" s="53" t="str">
        <f t="shared" si="33"/>
        <v>3.2.3.6</v>
      </c>
      <c r="B53" s="119" t="s">
        <v>147</v>
      </c>
      <c r="C53" s="54" t="s">
        <v>118</v>
      </c>
      <c r="D53" s="120"/>
      <c r="E53" s="93">
        <v>44885</v>
      </c>
      <c r="F53" s="94">
        <f t="shared" si="31"/>
        <v>44886</v>
      </c>
      <c r="G53" s="55">
        <v>2</v>
      </c>
      <c r="H53" s="56">
        <v>1</v>
      </c>
      <c r="I53" s="57">
        <f t="shared" si="32"/>
        <v>1</v>
      </c>
      <c r="J53" s="88"/>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row>
    <row r="54" spans="1:66" s="54" customFormat="1" ht="17.399999999999999" x14ac:dyDescent="0.25">
      <c r="A54" s="53" t="str">
        <f t="shared" si="33"/>
        <v>3.2.3.7</v>
      </c>
      <c r="B54" s="119" t="s">
        <v>148</v>
      </c>
      <c r="C54" s="54" t="s">
        <v>118</v>
      </c>
      <c r="D54" s="120"/>
      <c r="E54" s="93">
        <v>44887</v>
      </c>
      <c r="F54" s="94">
        <f t="shared" si="31"/>
        <v>44888</v>
      </c>
      <c r="G54" s="55">
        <v>2</v>
      </c>
      <c r="H54" s="56">
        <v>1</v>
      </c>
      <c r="I54" s="57">
        <f t="shared" si="32"/>
        <v>2</v>
      </c>
      <c r="J54" s="88"/>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c r="AV54" s="100"/>
      <c r="AW54" s="100"/>
      <c r="AX54" s="100"/>
      <c r="AY54" s="100"/>
      <c r="AZ54" s="100"/>
      <c r="BA54" s="100"/>
      <c r="BB54" s="100"/>
      <c r="BC54" s="100"/>
      <c r="BD54" s="100"/>
      <c r="BE54" s="100"/>
      <c r="BF54" s="100"/>
      <c r="BG54" s="100"/>
      <c r="BH54" s="100"/>
      <c r="BI54" s="100"/>
      <c r="BJ54" s="100"/>
      <c r="BK54" s="100"/>
      <c r="BL54" s="100"/>
      <c r="BM54" s="100"/>
      <c r="BN54" s="100"/>
    </row>
    <row r="55" spans="1:66" s="54" customFormat="1" ht="17.399999999999999" x14ac:dyDescent="0.25">
      <c r="A55" s="53" t="str">
        <f t="shared" si="33"/>
        <v>3.2.3.8</v>
      </c>
      <c r="B55" s="119" t="s">
        <v>149</v>
      </c>
      <c r="C55" s="54" t="s">
        <v>118</v>
      </c>
      <c r="D55" s="120"/>
      <c r="E55" s="93">
        <v>44889</v>
      </c>
      <c r="F55" s="94">
        <f t="shared" si="31"/>
        <v>44890</v>
      </c>
      <c r="G55" s="55">
        <v>2</v>
      </c>
      <c r="H55" s="56">
        <v>1</v>
      </c>
      <c r="I55" s="57">
        <f t="shared" si="32"/>
        <v>2</v>
      </c>
      <c r="J55" s="88"/>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row>
    <row r="56" spans="1:66" s="166" customFormat="1" ht="17.399999999999999" x14ac:dyDescent="0.25">
      <c r="A56"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3.2.4</v>
      </c>
      <c r="B56" s="165" t="s">
        <v>137</v>
      </c>
      <c r="C56" s="166" t="s">
        <v>181</v>
      </c>
      <c r="D56" s="167"/>
      <c r="E56" s="168">
        <v>44891</v>
      </c>
      <c r="F56" s="169">
        <f t="shared" si="31"/>
        <v>44891</v>
      </c>
      <c r="G56" s="170">
        <v>1</v>
      </c>
      <c r="H56" s="56">
        <v>1</v>
      </c>
      <c r="I56" s="172">
        <f t="shared" si="32"/>
        <v>0</v>
      </c>
      <c r="J56" s="173"/>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74"/>
      <c r="BF56" s="174"/>
      <c r="BG56" s="174"/>
      <c r="BH56" s="174"/>
      <c r="BI56" s="174"/>
      <c r="BJ56" s="174"/>
      <c r="BK56" s="174"/>
      <c r="BL56" s="174"/>
      <c r="BM56" s="174"/>
      <c r="BN56" s="174"/>
    </row>
    <row r="57" spans="1:66" s="166" customFormat="1" ht="17.399999999999999" x14ac:dyDescent="0.25">
      <c r="A57"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3.2.5</v>
      </c>
      <c r="B57" s="165" t="s">
        <v>138</v>
      </c>
      <c r="C57" s="166" t="s">
        <v>181</v>
      </c>
      <c r="D57" s="167"/>
      <c r="E57" s="168">
        <v>44892</v>
      </c>
      <c r="F57" s="169">
        <f t="shared" ref="F57:F75" si="36">IF(ISBLANK(E57)," - ",IF(G57=0,E57,E57+G57-1))</f>
        <v>44892</v>
      </c>
      <c r="G57" s="170">
        <v>1</v>
      </c>
      <c r="H57" s="56">
        <v>1</v>
      </c>
      <c r="I57" s="172">
        <f t="shared" ref="I57:I75" si="37">IF(OR(F57=0,E57=0)," - ",NETWORKDAYS(E57,F57))</f>
        <v>0</v>
      </c>
      <c r="J57" s="173"/>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row>
    <row r="58" spans="1:66" s="158" customFormat="1" ht="14.4" x14ac:dyDescent="0.25">
      <c r="A58" s="1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8" s="157" t="s">
        <v>150</v>
      </c>
      <c r="D58" s="159"/>
      <c r="E58" s="160">
        <v>44893</v>
      </c>
      <c r="F58" s="160">
        <f t="shared" si="36"/>
        <v>44913</v>
      </c>
      <c r="G58" s="161">
        <v>21</v>
      </c>
      <c r="H58" s="162">
        <v>1</v>
      </c>
      <c r="I58" s="161">
        <f t="shared" si="37"/>
        <v>15</v>
      </c>
      <c r="J58" s="161"/>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63"/>
      <c r="AO58" s="163"/>
      <c r="AP58" s="163"/>
      <c r="AQ58" s="163"/>
      <c r="AR58" s="163"/>
      <c r="AS58" s="163"/>
      <c r="AT58" s="163"/>
      <c r="AU58" s="163"/>
      <c r="AV58" s="163"/>
      <c r="AW58" s="163"/>
      <c r="AX58" s="163"/>
      <c r="AY58" s="163"/>
      <c r="AZ58" s="163"/>
      <c r="BA58" s="163"/>
      <c r="BB58" s="163"/>
      <c r="BC58" s="163"/>
      <c r="BD58" s="163"/>
      <c r="BE58" s="163"/>
      <c r="BF58" s="163"/>
      <c r="BG58" s="163"/>
      <c r="BH58" s="163"/>
      <c r="BI58" s="163"/>
      <c r="BJ58" s="163"/>
      <c r="BK58" s="163"/>
      <c r="BL58" s="163"/>
      <c r="BM58" s="163"/>
      <c r="BN58" s="163"/>
    </row>
    <row r="59" spans="1:66" s="166" customFormat="1" ht="17.399999999999999" x14ac:dyDescent="0.25">
      <c r="A59"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59" s="165" t="s">
        <v>122</v>
      </c>
      <c r="D59" s="167"/>
      <c r="E59" s="168">
        <v>44893</v>
      </c>
      <c r="F59" s="169">
        <f t="shared" si="36"/>
        <v>44895</v>
      </c>
      <c r="G59" s="170">
        <v>3</v>
      </c>
      <c r="H59" s="171">
        <v>1</v>
      </c>
      <c r="I59" s="172">
        <f t="shared" si="37"/>
        <v>3</v>
      </c>
      <c r="J59" s="173"/>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row>
    <row r="60" spans="1:66" s="54" customFormat="1" ht="17.399999999999999" x14ac:dyDescent="0.25">
      <c r="A60"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3.3.1.1</v>
      </c>
      <c r="B60" s="119" t="s">
        <v>123</v>
      </c>
      <c r="C60" s="54" t="s">
        <v>181</v>
      </c>
      <c r="D60" s="120"/>
      <c r="E60" s="93">
        <v>44893</v>
      </c>
      <c r="F60" s="94">
        <f t="shared" si="36"/>
        <v>44893</v>
      </c>
      <c r="G60" s="55">
        <v>1</v>
      </c>
      <c r="H60" s="56">
        <v>1</v>
      </c>
      <c r="I60" s="57">
        <f t="shared" si="37"/>
        <v>1</v>
      </c>
      <c r="J60" s="88"/>
      <c r="K60" s="100"/>
      <c r="L60" s="100"/>
      <c r="M60" s="100"/>
      <c r="N60" s="100"/>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100"/>
      <c r="AW60" s="100"/>
      <c r="AX60" s="100"/>
      <c r="AY60" s="100"/>
      <c r="AZ60" s="100"/>
      <c r="BA60" s="100"/>
      <c r="BB60" s="100"/>
      <c r="BC60" s="100"/>
      <c r="BD60" s="100"/>
      <c r="BE60" s="100"/>
      <c r="BF60" s="100"/>
      <c r="BG60" s="100"/>
      <c r="BH60" s="100"/>
      <c r="BI60" s="100"/>
      <c r="BJ60" s="100"/>
      <c r="BK60" s="100"/>
      <c r="BL60" s="100"/>
      <c r="BM60" s="100"/>
      <c r="BN60" s="100"/>
    </row>
    <row r="61" spans="1:66" s="54" customFormat="1" ht="17.399999999999999" x14ac:dyDescent="0.25">
      <c r="A61"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3.3.1.2</v>
      </c>
      <c r="B61" s="119" t="s">
        <v>124</v>
      </c>
      <c r="C61" s="54" t="s">
        <v>181</v>
      </c>
      <c r="D61" s="120"/>
      <c r="E61" s="93">
        <v>44894</v>
      </c>
      <c r="F61" s="94">
        <f t="shared" si="36"/>
        <v>44894</v>
      </c>
      <c r="G61" s="55">
        <v>1</v>
      </c>
      <c r="H61" s="56">
        <v>1</v>
      </c>
      <c r="I61" s="57">
        <f t="shared" si="37"/>
        <v>1</v>
      </c>
      <c r="J61" s="88"/>
      <c r="K61" s="100"/>
      <c r="L61" s="100"/>
      <c r="M61" s="100"/>
      <c r="N61" s="100"/>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100"/>
      <c r="AW61" s="100"/>
      <c r="AX61" s="100"/>
      <c r="AY61" s="100"/>
      <c r="AZ61" s="100"/>
      <c r="BA61" s="100"/>
      <c r="BB61" s="100"/>
      <c r="BC61" s="100"/>
      <c r="BD61" s="100"/>
      <c r="BE61" s="100"/>
      <c r="BF61" s="100"/>
      <c r="BG61" s="100"/>
      <c r="BH61" s="100"/>
      <c r="BI61" s="100"/>
      <c r="BJ61" s="100"/>
      <c r="BK61" s="100"/>
      <c r="BL61" s="100"/>
      <c r="BM61" s="100"/>
      <c r="BN61" s="100"/>
    </row>
    <row r="62" spans="1:66" s="54" customFormat="1" ht="17.399999999999999" x14ac:dyDescent="0.25">
      <c r="A62"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3.3.1.3</v>
      </c>
      <c r="B62" s="119" t="s">
        <v>125</v>
      </c>
      <c r="C62" s="54" t="s">
        <v>181</v>
      </c>
      <c r="D62" s="120"/>
      <c r="E62" s="93">
        <v>44895</v>
      </c>
      <c r="F62" s="94">
        <f t="shared" si="36"/>
        <v>44895</v>
      </c>
      <c r="G62" s="55">
        <v>1</v>
      </c>
      <c r="H62" s="56">
        <v>1</v>
      </c>
      <c r="I62" s="57">
        <f t="shared" si="37"/>
        <v>1</v>
      </c>
      <c r="J62" s="88"/>
      <c r="K62" s="100"/>
      <c r="L62" s="100"/>
      <c r="M62" s="100"/>
      <c r="N62" s="100"/>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c r="AV62" s="100"/>
      <c r="AW62" s="100"/>
      <c r="AX62" s="100"/>
      <c r="AY62" s="100"/>
      <c r="AZ62" s="100"/>
      <c r="BA62" s="100"/>
      <c r="BB62" s="100"/>
      <c r="BC62" s="100"/>
      <c r="BD62" s="100"/>
      <c r="BE62" s="100"/>
      <c r="BF62" s="100"/>
      <c r="BG62" s="100"/>
      <c r="BH62" s="100"/>
      <c r="BI62" s="100"/>
      <c r="BJ62" s="100"/>
      <c r="BK62" s="100"/>
      <c r="BL62" s="100"/>
      <c r="BM62" s="100"/>
      <c r="BN62" s="100"/>
    </row>
    <row r="63" spans="1:66" s="166" customFormat="1" ht="17.399999999999999" x14ac:dyDescent="0.25">
      <c r="A63"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63" s="165" t="s">
        <v>126</v>
      </c>
      <c r="D63" s="167"/>
      <c r="E63" s="168">
        <v>44896</v>
      </c>
      <c r="F63" s="169">
        <f t="shared" si="36"/>
        <v>44897</v>
      </c>
      <c r="G63" s="170">
        <v>2</v>
      </c>
      <c r="H63" s="171">
        <v>1</v>
      </c>
      <c r="I63" s="172">
        <f t="shared" si="37"/>
        <v>2</v>
      </c>
      <c r="J63" s="173"/>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row>
    <row r="64" spans="1:66" s="54" customFormat="1" ht="22.8" x14ac:dyDescent="0.25">
      <c r="A64"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3.3.2.1</v>
      </c>
      <c r="B64" s="119" t="s">
        <v>151</v>
      </c>
      <c r="C64" s="54" t="s">
        <v>118</v>
      </c>
      <c r="D64" s="120"/>
      <c r="E64" s="93">
        <v>44896</v>
      </c>
      <c r="F64" s="94">
        <f t="shared" si="36"/>
        <v>44896</v>
      </c>
      <c r="G64" s="55">
        <v>1</v>
      </c>
      <c r="H64" s="56">
        <v>1</v>
      </c>
      <c r="I64" s="57">
        <f t="shared" si="37"/>
        <v>1</v>
      </c>
      <c r="J64" s="88"/>
      <c r="K64" s="100"/>
      <c r="L64" s="100"/>
      <c r="M64" s="100"/>
      <c r="N64" s="100"/>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c r="AP64" s="100"/>
      <c r="AQ64" s="100"/>
      <c r="AR64" s="100"/>
      <c r="AS64" s="100"/>
      <c r="AT64" s="100"/>
      <c r="AU64" s="100"/>
      <c r="AV64" s="100"/>
      <c r="AW64" s="100"/>
      <c r="AX64" s="100"/>
      <c r="AY64" s="100"/>
      <c r="AZ64" s="100"/>
      <c r="BA64" s="100"/>
      <c r="BB64" s="100"/>
      <c r="BC64" s="100"/>
      <c r="BD64" s="100"/>
      <c r="BE64" s="100"/>
      <c r="BF64" s="100"/>
      <c r="BG64" s="100"/>
      <c r="BH64" s="100"/>
      <c r="BI64" s="100"/>
      <c r="BJ64" s="100"/>
      <c r="BK64" s="100"/>
      <c r="BL64" s="100"/>
      <c r="BM64" s="100"/>
      <c r="BN64" s="100"/>
    </row>
    <row r="65" spans="1:66" s="54" customFormat="1" ht="22.8" x14ac:dyDescent="0.25">
      <c r="A65"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3.3.2.2</v>
      </c>
      <c r="B65" s="119" t="s">
        <v>152</v>
      </c>
      <c r="C65" s="54" t="s">
        <v>183</v>
      </c>
      <c r="D65" s="120"/>
      <c r="E65" s="93">
        <v>44897</v>
      </c>
      <c r="F65" s="94">
        <f t="shared" si="36"/>
        <v>44897</v>
      </c>
      <c r="G65" s="55">
        <v>1</v>
      </c>
      <c r="H65" s="56">
        <v>1</v>
      </c>
      <c r="I65" s="57">
        <f t="shared" si="37"/>
        <v>1</v>
      </c>
      <c r="J65" s="88"/>
      <c r="K65" s="100"/>
      <c r="L65" s="100"/>
      <c r="M65" s="100"/>
      <c r="N65" s="100"/>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100"/>
      <c r="AW65" s="100"/>
      <c r="AX65" s="100"/>
      <c r="AY65" s="100"/>
      <c r="AZ65" s="100"/>
      <c r="BA65" s="100"/>
      <c r="BB65" s="100"/>
      <c r="BC65" s="100"/>
      <c r="BD65" s="100"/>
      <c r="BE65" s="100"/>
      <c r="BF65" s="100"/>
      <c r="BG65" s="100"/>
      <c r="BH65" s="100"/>
      <c r="BI65" s="100"/>
      <c r="BJ65" s="100"/>
      <c r="BK65" s="100"/>
      <c r="BL65" s="100"/>
      <c r="BM65" s="100"/>
      <c r="BN65" s="100"/>
    </row>
    <row r="66" spans="1:66" s="166" customFormat="1" ht="17.399999999999999" x14ac:dyDescent="0.25">
      <c r="A66"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3.3.3</v>
      </c>
      <c r="B66" s="165" t="s">
        <v>127</v>
      </c>
      <c r="D66" s="167"/>
      <c r="E66" s="168">
        <v>44898</v>
      </c>
      <c r="F66" s="169">
        <f t="shared" si="36"/>
        <v>44909</v>
      </c>
      <c r="G66" s="170">
        <v>12</v>
      </c>
      <c r="H66" s="171">
        <v>1</v>
      </c>
      <c r="I66" s="172">
        <f t="shared" si="37"/>
        <v>8</v>
      </c>
      <c r="J66" s="173"/>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row>
    <row r="67" spans="1:66" s="54" customFormat="1" ht="17.399999999999999" x14ac:dyDescent="0.25">
      <c r="A67" s="53" t="str">
        <f t="shared" ref="A67:A74" si="38">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3.3.3.1</v>
      </c>
      <c r="B67" s="119" t="s">
        <v>153</v>
      </c>
      <c r="C67" s="54" t="s">
        <v>118</v>
      </c>
      <c r="D67" s="120"/>
      <c r="E67" s="93">
        <v>44898</v>
      </c>
      <c r="F67" s="94">
        <f t="shared" si="36"/>
        <v>44898</v>
      </c>
      <c r="G67" s="55">
        <v>1</v>
      </c>
      <c r="H67" s="56">
        <v>1</v>
      </c>
      <c r="I67" s="57">
        <f t="shared" si="37"/>
        <v>0</v>
      </c>
      <c r="J67" s="88"/>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row>
    <row r="68" spans="1:66" s="54" customFormat="1" ht="17.399999999999999" x14ac:dyDescent="0.25">
      <c r="A68" s="53" t="str">
        <f t="shared" si="38"/>
        <v>3.3.3.2</v>
      </c>
      <c r="B68" s="119" t="s">
        <v>154</v>
      </c>
      <c r="C68" s="54" t="s">
        <v>118</v>
      </c>
      <c r="D68" s="120"/>
      <c r="E68" s="93">
        <v>44899</v>
      </c>
      <c r="F68" s="94">
        <f t="shared" si="36"/>
        <v>44900</v>
      </c>
      <c r="G68" s="55">
        <v>2</v>
      </c>
      <c r="H68" s="56">
        <v>1</v>
      </c>
      <c r="I68" s="57">
        <f t="shared" si="37"/>
        <v>1</v>
      </c>
      <c r="J68" s="88"/>
      <c r="K68" s="100"/>
      <c r="L68" s="100"/>
      <c r="M68" s="100"/>
      <c r="N68" s="100"/>
      <c r="O68" s="100"/>
      <c r="P68" s="100"/>
      <c r="Q68" s="100"/>
      <c r="R68" s="100"/>
      <c r="S68" s="100"/>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c r="AV68" s="100"/>
      <c r="AW68" s="100"/>
      <c r="AX68" s="100"/>
      <c r="AY68" s="100"/>
      <c r="AZ68" s="100"/>
      <c r="BA68" s="100"/>
      <c r="BB68" s="100"/>
      <c r="BC68" s="100"/>
      <c r="BD68" s="100"/>
      <c r="BE68" s="100"/>
      <c r="BF68" s="100"/>
      <c r="BG68" s="100"/>
      <c r="BH68" s="100"/>
      <c r="BI68" s="100"/>
      <c r="BJ68" s="100"/>
      <c r="BK68" s="100"/>
      <c r="BL68" s="100"/>
      <c r="BM68" s="100"/>
      <c r="BN68" s="100"/>
    </row>
    <row r="69" spans="1:66" s="54" customFormat="1" ht="17.399999999999999" x14ac:dyDescent="0.25">
      <c r="A69" s="53" t="str">
        <f t="shared" si="38"/>
        <v>3.3.3.3</v>
      </c>
      <c r="B69" s="119" t="s">
        <v>155</v>
      </c>
      <c r="C69" s="54" t="s">
        <v>118</v>
      </c>
      <c r="D69" s="120"/>
      <c r="E69" s="93">
        <v>44901</v>
      </c>
      <c r="F69" s="94">
        <f t="shared" si="36"/>
        <v>44902</v>
      </c>
      <c r="G69" s="55">
        <v>2</v>
      </c>
      <c r="H69" s="56">
        <v>1</v>
      </c>
      <c r="I69" s="57">
        <f t="shared" si="37"/>
        <v>2</v>
      </c>
      <c r="J69" s="88"/>
      <c r="K69" s="100"/>
      <c r="L69" s="100"/>
      <c r="M69" s="100"/>
      <c r="N69" s="100"/>
      <c r="O69" s="100"/>
      <c r="P69" s="100"/>
      <c r="Q69" s="100"/>
      <c r="R69" s="100"/>
      <c r="S69" s="100"/>
      <c r="T69" s="100"/>
      <c r="U69" s="100"/>
      <c r="V69" s="100"/>
      <c r="W69" s="100"/>
      <c r="X69" s="100"/>
      <c r="Y69" s="100"/>
      <c r="Z69" s="100"/>
      <c r="AA69" s="100"/>
      <c r="AB69" s="100"/>
      <c r="AC69" s="100"/>
      <c r="AD69" s="100"/>
      <c r="AE69" s="100"/>
      <c r="AF69" s="100"/>
      <c r="AG69" s="100"/>
      <c r="AH69" s="100"/>
      <c r="AI69" s="100"/>
      <c r="AJ69" s="100"/>
      <c r="AK69" s="100"/>
      <c r="AL69" s="100"/>
      <c r="AM69" s="100"/>
      <c r="AN69" s="100"/>
      <c r="AO69" s="100"/>
      <c r="AP69" s="100"/>
      <c r="AQ69" s="100"/>
      <c r="AR69" s="100"/>
      <c r="AS69" s="100"/>
      <c r="AT69" s="100"/>
      <c r="AU69" s="100"/>
      <c r="AV69" s="100"/>
      <c r="AW69" s="100"/>
      <c r="AX69" s="100"/>
      <c r="AY69" s="100"/>
      <c r="AZ69" s="100"/>
      <c r="BA69" s="100"/>
      <c r="BB69" s="100"/>
      <c r="BC69" s="100"/>
      <c r="BD69" s="100"/>
      <c r="BE69" s="100"/>
      <c r="BF69" s="100"/>
      <c r="BG69" s="100"/>
      <c r="BH69" s="100"/>
      <c r="BI69" s="100"/>
      <c r="BJ69" s="100"/>
      <c r="BK69" s="100"/>
      <c r="BL69" s="100"/>
      <c r="BM69" s="100"/>
      <c r="BN69" s="100"/>
    </row>
    <row r="70" spans="1:66" s="54" customFormat="1" ht="17.399999999999999" x14ac:dyDescent="0.25">
      <c r="A70" s="53" t="str">
        <f t="shared" si="38"/>
        <v>3.3.3.4</v>
      </c>
      <c r="B70" s="119" t="s">
        <v>156</v>
      </c>
      <c r="C70" s="54" t="s">
        <v>118</v>
      </c>
      <c r="D70" s="120"/>
      <c r="E70" s="93">
        <v>44903</v>
      </c>
      <c r="F70" s="94">
        <f t="shared" si="36"/>
        <v>44904</v>
      </c>
      <c r="G70" s="55">
        <v>2</v>
      </c>
      <c r="H70" s="56">
        <v>1</v>
      </c>
      <c r="I70" s="57">
        <f t="shared" si="37"/>
        <v>2</v>
      </c>
      <c r="J70" s="88"/>
      <c r="K70" s="100"/>
      <c r="L70" s="100"/>
      <c r="M70" s="100"/>
      <c r="N70" s="100"/>
      <c r="O70" s="100"/>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c r="AV70" s="100"/>
      <c r="AW70" s="100"/>
      <c r="AX70" s="100"/>
      <c r="AY70" s="100"/>
      <c r="AZ70" s="100"/>
      <c r="BA70" s="100"/>
      <c r="BB70" s="100"/>
      <c r="BC70" s="100"/>
      <c r="BD70" s="100"/>
      <c r="BE70" s="100"/>
      <c r="BF70" s="100"/>
      <c r="BG70" s="100"/>
      <c r="BH70" s="100"/>
      <c r="BI70" s="100"/>
      <c r="BJ70" s="100"/>
      <c r="BK70" s="100"/>
      <c r="BL70" s="100"/>
      <c r="BM70" s="100"/>
      <c r="BN70" s="100"/>
    </row>
    <row r="71" spans="1:66" s="54" customFormat="1" ht="17.399999999999999" x14ac:dyDescent="0.25">
      <c r="A71" s="53" t="str">
        <f t="shared" si="38"/>
        <v>3.3.3.5</v>
      </c>
      <c r="B71" s="119" t="s">
        <v>157</v>
      </c>
      <c r="C71" s="54" t="s">
        <v>118</v>
      </c>
      <c r="D71" s="120"/>
      <c r="E71" s="93">
        <v>44905</v>
      </c>
      <c r="F71" s="94">
        <f t="shared" si="36"/>
        <v>44905</v>
      </c>
      <c r="G71" s="55">
        <v>1</v>
      </c>
      <c r="H71" s="56">
        <v>1</v>
      </c>
      <c r="I71" s="57">
        <f t="shared" si="37"/>
        <v>0</v>
      </c>
      <c r="J71" s="88"/>
      <c r="K71" s="100"/>
      <c r="L71" s="100"/>
      <c r="M71" s="100"/>
      <c r="N71" s="100"/>
      <c r="O71" s="100"/>
      <c r="P71" s="100"/>
      <c r="Q71" s="100"/>
      <c r="R71" s="100"/>
      <c r="S71" s="100"/>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c r="AV71" s="100"/>
      <c r="AW71" s="100"/>
      <c r="AX71" s="100"/>
      <c r="AY71" s="100"/>
      <c r="AZ71" s="100"/>
      <c r="BA71" s="100"/>
      <c r="BB71" s="100"/>
      <c r="BC71" s="100"/>
      <c r="BD71" s="100"/>
      <c r="BE71" s="100"/>
      <c r="BF71" s="100"/>
      <c r="BG71" s="100"/>
      <c r="BH71" s="100"/>
      <c r="BI71" s="100"/>
      <c r="BJ71" s="100"/>
      <c r="BK71" s="100"/>
      <c r="BL71" s="100"/>
      <c r="BM71" s="100"/>
      <c r="BN71" s="100"/>
    </row>
    <row r="72" spans="1:66" s="54" customFormat="1" ht="17.399999999999999" x14ac:dyDescent="0.25">
      <c r="A72" s="53" t="str">
        <f t="shared" si="38"/>
        <v>3.3.3.6</v>
      </c>
      <c r="B72" s="119" t="s">
        <v>158</v>
      </c>
      <c r="C72" s="54" t="s">
        <v>118</v>
      </c>
      <c r="D72" s="120"/>
      <c r="E72" s="93">
        <v>44906</v>
      </c>
      <c r="F72" s="94">
        <f t="shared" si="36"/>
        <v>44907</v>
      </c>
      <c r="G72" s="55">
        <v>2</v>
      </c>
      <c r="H72" s="56">
        <v>1</v>
      </c>
      <c r="I72" s="57">
        <f t="shared" si="37"/>
        <v>1</v>
      </c>
      <c r="J72" s="88"/>
      <c r="K72" s="100"/>
      <c r="L72" s="100"/>
      <c r="M72" s="100"/>
      <c r="N72" s="100"/>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c r="AV72" s="100"/>
      <c r="AW72" s="100"/>
      <c r="AX72" s="100"/>
      <c r="AY72" s="100"/>
      <c r="AZ72" s="100"/>
      <c r="BA72" s="100"/>
      <c r="BB72" s="100"/>
      <c r="BC72" s="100"/>
      <c r="BD72" s="100"/>
      <c r="BE72" s="100"/>
      <c r="BF72" s="100"/>
      <c r="BG72" s="100"/>
      <c r="BH72" s="100"/>
      <c r="BI72" s="100"/>
      <c r="BJ72" s="100"/>
      <c r="BK72" s="100"/>
      <c r="BL72" s="100"/>
      <c r="BM72" s="100"/>
      <c r="BN72" s="100"/>
    </row>
    <row r="73" spans="1:66" s="54" customFormat="1" ht="17.399999999999999" x14ac:dyDescent="0.25">
      <c r="A73" s="53" t="str">
        <f t="shared" si="38"/>
        <v>3.3.3.7</v>
      </c>
      <c r="B73" s="119" t="s">
        <v>159</v>
      </c>
      <c r="C73" s="54" t="s">
        <v>118</v>
      </c>
      <c r="D73" s="120"/>
      <c r="E73" s="93">
        <v>44908</v>
      </c>
      <c r="F73" s="94">
        <f t="shared" si="36"/>
        <v>44909</v>
      </c>
      <c r="G73" s="55">
        <v>2</v>
      </c>
      <c r="H73" s="56">
        <v>1</v>
      </c>
      <c r="I73" s="57">
        <f t="shared" si="37"/>
        <v>2</v>
      </c>
      <c r="J73" s="88"/>
      <c r="K73" s="100"/>
      <c r="L73" s="100"/>
      <c r="M73" s="100"/>
      <c r="N73" s="100"/>
      <c r="O73" s="100"/>
      <c r="P73" s="100"/>
      <c r="Q73" s="100"/>
      <c r="R73" s="100"/>
      <c r="S73" s="100"/>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c r="AV73" s="100"/>
      <c r="AW73" s="100"/>
      <c r="AX73" s="100"/>
      <c r="AY73" s="100"/>
      <c r="AZ73" s="100"/>
      <c r="BA73" s="100"/>
      <c r="BB73" s="100"/>
      <c r="BC73" s="100"/>
      <c r="BD73" s="100"/>
      <c r="BE73" s="100"/>
      <c r="BF73" s="100"/>
      <c r="BG73" s="100"/>
      <c r="BH73" s="100"/>
      <c r="BI73" s="100"/>
      <c r="BJ73" s="100"/>
      <c r="BK73" s="100"/>
      <c r="BL73" s="100"/>
      <c r="BM73" s="100"/>
      <c r="BN73" s="100"/>
    </row>
    <row r="74" spans="1:66" s="54" customFormat="1" ht="17.399999999999999" x14ac:dyDescent="0.25">
      <c r="A74" s="53" t="str">
        <f t="shared" si="38"/>
        <v>3.3.3.8</v>
      </c>
      <c r="B74" s="119" t="s">
        <v>160</v>
      </c>
      <c r="C74" s="54" t="s">
        <v>118</v>
      </c>
      <c r="D74" s="120"/>
      <c r="E74" s="93">
        <v>44910</v>
      </c>
      <c r="F74" s="94">
        <f t="shared" si="36"/>
        <v>44911</v>
      </c>
      <c r="G74" s="55">
        <v>2</v>
      </c>
      <c r="H74" s="56">
        <v>1</v>
      </c>
      <c r="I74" s="57">
        <f t="shared" si="37"/>
        <v>2</v>
      </c>
      <c r="J74" s="88"/>
      <c r="K74" s="100"/>
      <c r="L74" s="100"/>
      <c r="M74" s="100"/>
      <c r="N74" s="100"/>
      <c r="O74" s="100"/>
      <c r="P74" s="100"/>
      <c r="Q74" s="100"/>
      <c r="R74" s="100"/>
      <c r="S74" s="100"/>
      <c r="T74" s="100"/>
      <c r="U74" s="100"/>
      <c r="V74" s="100"/>
      <c r="W74" s="100"/>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c r="AV74" s="100"/>
      <c r="AW74" s="100"/>
      <c r="AX74" s="100"/>
      <c r="AY74" s="100"/>
      <c r="AZ74" s="100"/>
      <c r="BA74" s="100"/>
      <c r="BB74" s="100"/>
      <c r="BC74" s="100"/>
      <c r="BD74" s="100"/>
      <c r="BE74" s="100"/>
      <c r="BF74" s="100"/>
      <c r="BG74" s="100"/>
      <c r="BH74" s="100"/>
      <c r="BI74" s="100"/>
      <c r="BJ74" s="100"/>
      <c r="BK74" s="100"/>
      <c r="BL74" s="100"/>
      <c r="BM74" s="100"/>
      <c r="BN74" s="100"/>
    </row>
    <row r="75" spans="1:66" s="166" customFormat="1" ht="17.399999999999999" x14ac:dyDescent="0.25">
      <c r="A75"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3.3.4</v>
      </c>
      <c r="B75" s="165" t="s">
        <v>137</v>
      </c>
      <c r="C75" s="166" t="s">
        <v>181</v>
      </c>
      <c r="D75" s="167"/>
      <c r="E75" s="168">
        <v>44912</v>
      </c>
      <c r="F75" s="169">
        <f t="shared" si="36"/>
        <v>44912</v>
      </c>
      <c r="G75" s="170">
        <v>1</v>
      </c>
      <c r="H75" s="171">
        <v>1</v>
      </c>
      <c r="I75" s="172">
        <f t="shared" si="37"/>
        <v>0</v>
      </c>
      <c r="J75" s="173"/>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row>
    <row r="76" spans="1:66" s="166" customFormat="1" ht="17.399999999999999" x14ac:dyDescent="0.25">
      <c r="A76"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3.3.5</v>
      </c>
      <c r="B76" s="165" t="s">
        <v>138</v>
      </c>
      <c r="C76" s="166" t="s">
        <v>181</v>
      </c>
      <c r="D76" s="167"/>
      <c r="E76" s="168">
        <v>44913</v>
      </c>
      <c r="F76" s="169">
        <f t="shared" ref="F76:F97" si="39">IF(ISBLANK(E76)," - ",IF(G76=0,E76,E76+G76-1))</f>
        <v>44913</v>
      </c>
      <c r="G76" s="170">
        <v>1</v>
      </c>
      <c r="H76" s="171">
        <v>1</v>
      </c>
      <c r="I76" s="172">
        <f t="shared" ref="I76:I97" si="40">IF(OR(F76=0,E76=0)," - ",NETWORKDAYS(E76,F76))</f>
        <v>0</v>
      </c>
      <c r="J76" s="173"/>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row>
    <row r="77" spans="1:66" s="158" customFormat="1" ht="14.4" x14ac:dyDescent="0.25">
      <c r="A77" s="1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77" s="157" t="s">
        <v>161</v>
      </c>
      <c r="D77" s="159"/>
      <c r="E77" s="160">
        <v>44914</v>
      </c>
      <c r="F77" s="160">
        <f t="shared" si="39"/>
        <v>44934</v>
      </c>
      <c r="G77" s="161">
        <v>21</v>
      </c>
      <c r="H77" s="162">
        <v>1</v>
      </c>
      <c r="I77" s="161">
        <f t="shared" si="40"/>
        <v>15</v>
      </c>
      <c r="J77" s="161"/>
      <c r="K77" s="163"/>
      <c r="L77" s="163"/>
      <c r="M77" s="163"/>
      <c r="N77" s="163"/>
      <c r="O77" s="163"/>
      <c r="P77" s="163"/>
      <c r="Q77" s="163"/>
      <c r="R77" s="163"/>
      <c r="S77" s="163"/>
      <c r="T77" s="163"/>
      <c r="U77" s="163"/>
      <c r="V77" s="163"/>
      <c r="W77" s="163"/>
      <c r="X77" s="163"/>
      <c r="Y77" s="163"/>
      <c r="Z77" s="163"/>
      <c r="AA77" s="163"/>
      <c r="AB77" s="163"/>
      <c r="AC77" s="163"/>
      <c r="AD77" s="163"/>
      <c r="AE77" s="163"/>
      <c r="AF77" s="163"/>
      <c r="AG77" s="163"/>
      <c r="AH77" s="163"/>
      <c r="AI77" s="163"/>
      <c r="AJ77" s="163"/>
      <c r="AK77" s="163"/>
      <c r="AL77" s="163"/>
      <c r="AM77" s="163"/>
      <c r="AN77" s="163"/>
      <c r="AO77" s="163"/>
      <c r="AP77" s="163"/>
      <c r="AQ77" s="163"/>
      <c r="AR77" s="163"/>
      <c r="AS77" s="163"/>
      <c r="AT77" s="163"/>
      <c r="AU77" s="163"/>
      <c r="AV77" s="163"/>
      <c r="AW77" s="163"/>
      <c r="AX77" s="163"/>
      <c r="AY77" s="163"/>
      <c r="AZ77" s="163"/>
      <c r="BA77" s="163"/>
      <c r="BB77" s="163"/>
      <c r="BC77" s="163"/>
      <c r="BD77" s="163"/>
      <c r="BE77" s="163"/>
      <c r="BF77" s="163"/>
      <c r="BG77" s="163"/>
      <c r="BH77" s="163"/>
      <c r="BI77" s="163"/>
      <c r="BJ77" s="163"/>
      <c r="BK77" s="163"/>
      <c r="BL77" s="163"/>
      <c r="BM77" s="163"/>
      <c r="BN77" s="163"/>
    </row>
    <row r="78" spans="1:66" s="166" customFormat="1" ht="17.399999999999999" x14ac:dyDescent="0.25">
      <c r="A78"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78" s="165" t="s">
        <v>122</v>
      </c>
      <c r="D78" s="167"/>
      <c r="E78" s="168">
        <v>44914</v>
      </c>
      <c r="F78" s="169">
        <f t="shared" si="39"/>
        <v>44916</v>
      </c>
      <c r="G78" s="170">
        <v>3</v>
      </c>
      <c r="H78" s="171">
        <v>1</v>
      </c>
      <c r="I78" s="172">
        <f t="shared" si="40"/>
        <v>3</v>
      </c>
      <c r="J78" s="173"/>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row>
    <row r="79" spans="1:66" s="54" customFormat="1" ht="17.399999999999999" x14ac:dyDescent="0.25">
      <c r="A79"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3.4.1.1</v>
      </c>
      <c r="B79" s="119" t="s">
        <v>123</v>
      </c>
      <c r="C79" s="54" t="s">
        <v>181</v>
      </c>
      <c r="D79" s="120"/>
      <c r="E79" s="93">
        <v>44914</v>
      </c>
      <c r="F79" s="94">
        <f t="shared" si="39"/>
        <v>44914</v>
      </c>
      <c r="G79" s="55">
        <v>1</v>
      </c>
      <c r="H79" s="56">
        <v>1</v>
      </c>
      <c r="I79" s="57">
        <f t="shared" si="40"/>
        <v>1</v>
      </c>
      <c r="J79" s="88"/>
      <c r="K79" s="100"/>
      <c r="L79" s="100"/>
      <c r="M79" s="100"/>
      <c r="N79" s="100"/>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100"/>
      <c r="AW79" s="100"/>
      <c r="AX79" s="100"/>
      <c r="AY79" s="100"/>
      <c r="AZ79" s="100"/>
      <c r="BA79" s="100"/>
      <c r="BB79" s="100"/>
      <c r="BC79" s="100"/>
      <c r="BD79" s="100"/>
      <c r="BE79" s="100"/>
      <c r="BF79" s="100"/>
      <c r="BG79" s="100"/>
      <c r="BH79" s="100"/>
      <c r="BI79" s="100"/>
      <c r="BJ79" s="100"/>
      <c r="BK79" s="100"/>
      <c r="BL79" s="100"/>
      <c r="BM79" s="100"/>
      <c r="BN79" s="100"/>
    </row>
    <row r="80" spans="1:66" s="54" customFormat="1" ht="17.399999999999999" x14ac:dyDescent="0.25">
      <c r="A80"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3.4.1.2</v>
      </c>
      <c r="B80" s="119" t="s">
        <v>124</v>
      </c>
      <c r="C80" s="54" t="s">
        <v>181</v>
      </c>
      <c r="D80" s="120"/>
      <c r="E80" s="93">
        <v>44915</v>
      </c>
      <c r="F80" s="94">
        <f t="shared" si="39"/>
        <v>44915</v>
      </c>
      <c r="G80" s="55">
        <v>1</v>
      </c>
      <c r="H80" s="56">
        <v>1</v>
      </c>
      <c r="I80" s="57">
        <f t="shared" si="40"/>
        <v>1</v>
      </c>
      <c r="J80" s="88"/>
      <c r="K80" s="100"/>
      <c r="L80" s="100"/>
      <c r="M80" s="100"/>
      <c r="N80" s="100"/>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100"/>
      <c r="AW80" s="100"/>
      <c r="AX80" s="100"/>
      <c r="AY80" s="100"/>
      <c r="AZ80" s="100"/>
      <c r="BA80" s="100"/>
      <c r="BB80" s="100"/>
      <c r="BC80" s="100"/>
      <c r="BD80" s="100"/>
      <c r="BE80" s="100"/>
      <c r="BF80" s="100"/>
      <c r="BG80" s="100"/>
      <c r="BH80" s="100"/>
      <c r="BI80" s="100"/>
      <c r="BJ80" s="100"/>
      <c r="BK80" s="100"/>
      <c r="BL80" s="100"/>
      <c r="BM80" s="100"/>
      <c r="BN80" s="100"/>
    </row>
    <row r="81" spans="1:66" s="54" customFormat="1" ht="17.399999999999999" x14ac:dyDescent="0.25">
      <c r="A81"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3.4.1.3</v>
      </c>
      <c r="B81" s="119" t="s">
        <v>125</v>
      </c>
      <c r="C81" s="54" t="s">
        <v>181</v>
      </c>
      <c r="D81" s="120"/>
      <c r="E81" s="93">
        <v>44916</v>
      </c>
      <c r="F81" s="94">
        <f t="shared" si="39"/>
        <v>44916</v>
      </c>
      <c r="G81" s="55">
        <v>1</v>
      </c>
      <c r="H81" s="56">
        <v>1</v>
      </c>
      <c r="I81" s="57">
        <f t="shared" si="40"/>
        <v>1</v>
      </c>
      <c r="J81" s="88"/>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100"/>
      <c r="AW81" s="100"/>
      <c r="AX81" s="100"/>
      <c r="AY81" s="100"/>
      <c r="AZ81" s="100"/>
      <c r="BA81" s="100"/>
      <c r="BB81" s="100"/>
      <c r="BC81" s="100"/>
      <c r="BD81" s="100"/>
      <c r="BE81" s="100"/>
      <c r="BF81" s="100"/>
      <c r="BG81" s="100"/>
      <c r="BH81" s="100"/>
      <c r="BI81" s="100"/>
      <c r="BJ81" s="100"/>
      <c r="BK81" s="100"/>
      <c r="BL81" s="100"/>
      <c r="BM81" s="100"/>
      <c r="BN81" s="100"/>
    </row>
    <row r="82" spans="1:66" s="166" customFormat="1" ht="17.399999999999999" x14ac:dyDescent="0.25">
      <c r="A82"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82" s="165" t="s">
        <v>126</v>
      </c>
      <c r="D82" s="167"/>
      <c r="E82" s="168">
        <v>44917</v>
      </c>
      <c r="F82" s="169">
        <f t="shared" si="39"/>
        <v>44918</v>
      </c>
      <c r="G82" s="170">
        <v>2</v>
      </c>
      <c r="H82" s="171">
        <v>1</v>
      </c>
      <c r="I82" s="172">
        <f t="shared" si="40"/>
        <v>2</v>
      </c>
      <c r="J82" s="173"/>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row>
    <row r="83" spans="1:66" s="54" customFormat="1" ht="22.8" x14ac:dyDescent="0.25">
      <c r="A83"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3.4.2.1</v>
      </c>
      <c r="B83" s="119" t="s">
        <v>162</v>
      </c>
      <c r="C83" s="54" t="s">
        <v>181</v>
      </c>
      <c r="D83" s="120"/>
      <c r="E83" s="93">
        <v>44917</v>
      </c>
      <c r="F83" s="94">
        <f t="shared" si="39"/>
        <v>44917</v>
      </c>
      <c r="G83" s="55">
        <v>1</v>
      </c>
      <c r="H83" s="56">
        <v>1</v>
      </c>
      <c r="I83" s="57">
        <f t="shared" si="40"/>
        <v>1</v>
      </c>
      <c r="J83" s="88"/>
      <c r="K83" s="100"/>
      <c r="L83" s="100"/>
      <c r="M83" s="100"/>
      <c r="N83" s="100"/>
      <c r="O83" s="100"/>
      <c r="P83" s="100"/>
      <c r="Q83" s="100"/>
      <c r="R83" s="100"/>
      <c r="S83" s="100"/>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c r="AV83" s="100"/>
      <c r="AW83" s="100"/>
      <c r="AX83" s="100"/>
      <c r="AY83" s="100"/>
      <c r="AZ83" s="100"/>
      <c r="BA83" s="100"/>
      <c r="BB83" s="100"/>
      <c r="BC83" s="100"/>
      <c r="BD83" s="100"/>
      <c r="BE83" s="100"/>
      <c r="BF83" s="100"/>
      <c r="BG83" s="100"/>
      <c r="BH83" s="100"/>
      <c r="BI83" s="100"/>
      <c r="BJ83" s="100"/>
      <c r="BK83" s="100"/>
      <c r="BL83" s="100"/>
      <c r="BM83" s="100"/>
      <c r="BN83" s="100"/>
    </row>
    <row r="84" spans="1:66" s="54" customFormat="1" ht="22.8" x14ac:dyDescent="0.25">
      <c r="A84"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3.4.2.2</v>
      </c>
      <c r="B84" s="119" t="s">
        <v>163</v>
      </c>
      <c r="C84" s="54" t="s">
        <v>181</v>
      </c>
      <c r="D84" s="120"/>
      <c r="E84" s="93">
        <v>44918</v>
      </c>
      <c r="F84" s="94">
        <f t="shared" si="39"/>
        <v>44918</v>
      </c>
      <c r="G84" s="55">
        <v>1</v>
      </c>
      <c r="H84" s="56">
        <v>1</v>
      </c>
      <c r="I84" s="57">
        <f t="shared" si="40"/>
        <v>1</v>
      </c>
      <c r="J84" s="88"/>
      <c r="K84" s="100"/>
      <c r="L84" s="100"/>
      <c r="M84" s="100"/>
      <c r="N84" s="100"/>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100"/>
      <c r="AW84" s="100"/>
      <c r="AX84" s="100"/>
      <c r="AY84" s="100"/>
      <c r="AZ84" s="100"/>
      <c r="BA84" s="100"/>
      <c r="BB84" s="100"/>
      <c r="BC84" s="100"/>
      <c r="BD84" s="100"/>
      <c r="BE84" s="100"/>
      <c r="BF84" s="100"/>
      <c r="BG84" s="100"/>
      <c r="BH84" s="100"/>
      <c r="BI84" s="100"/>
      <c r="BJ84" s="100"/>
      <c r="BK84" s="100"/>
      <c r="BL84" s="100"/>
      <c r="BM84" s="100"/>
      <c r="BN84" s="100"/>
    </row>
    <row r="85" spans="1:66" s="54" customFormat="1" ht="22.8" x14ac:dyDescent="0.25">
      <c r="A85"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3.4.2.3</v>
      </c>
      <c r="B85" s="119" t="s">
        <v>164</v>
      </c>
      <c r="C85" s="54" t="s">
        <v>181</v>
      </c>
      <c r="D85" s="120"/>
      <c r="E85" s="93">
        <v>44919</v>
      </c>
      <c r="F85" s="94">
        <f t="shared" ref="F85" si="41">IF(ISBLANK(E85)," - ",IF(G85=0,E85,E85+G85-1))</f>
        <v>44919</v>
      </c>
      <c r="G85" s="55">
        <v>1</v>
      </c>
      <c r="H85" s="56">
        <v>1</v>
      </c>
      <c r="I85" s="57">
        <f t="shared" ref="I85" si="42">IF(OR(F85=0,E85=0)," - ",NETWORKDAYS(E85,F85))</f>
        <v>0</v>
      </c>
      <c r="J85" s="88"/>
      <c r="K85" s="100"/>
      <c r="L85" s="100"/>
      <c r="M85" s="100"/>
      <c r="N85" s="100"/>
      <c r="O85" s="100"/>
      <c r="P85" s="100"/>
      <c r="Q85" s="100"/>
      <c r="R85" s="100"/>
      <c r="S85" s="100"/>
      <c r="T85" s="100"/>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c r="AU85" s="100"/>
      <c r="AV85" s="100"/>
      <c r="AW85" s="100"/>
      <c r="AX85" s="100"/>
      <c r="AY85" s="100"/>
      <c r="AZ85" s="100"/>
      <c r="BA85" s="100"/>
      <c r="BB85" s="100"/>
      <c r="BC85" s="100"/>
      <c r="BD85" s="100"/>
      <c r="BE85" s="100"/>
      <c r="BF85" s="100"/>
      <c r="BG85" s="100"/>
      <c r="BH85" s="100"/>
      <c r="BI85" s="100"/>
      <c r="BJ85" s="100"/>
      <c r="BK85" s="100"/>
      <c r="BL85" s="100"/>
      <c r="BM85" s="100"/>
      <c r="BN85" s="100"/>
    </row>
    <row r="86" spans="1:66" s="54" customFormat="1" ht="22.8" x14ac:dyDescent="0.25">
      <c r="A86"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3.4.2.4</v>
      </c>
      <c r="B86" s="119" t="s">
        <v>165</v>
      </c>
      <c r="C86" s="54" t="s">
        <v>181</v>
      </c>
      <c r="D86" s="120"/>
      <c r="E86" s="93">
        <v>44920</v>
      </c>
      <c r="F86" s="94">
        <f t="shared" ref="F86" si="43">IF(ISBLANK(E86)," - ",IF(G86=0,E86,E86+G86-1))</f>
        <v>44920</v>
      </c>
      <c r="G86" s="55">
        <v>1</v>
      </c>
      <c r="H86" s="56">
        <v>1</v>
      </c>
      <c r="I86" s="57">
        <f t="shared" ref="I86" si="44">IF(OR(F86=0,E86=0)," - ",NETWORKDAYS(E86,F86))</f>
        <v>0</v>
      </c>
      <c r="J86" s="88"/>
      <c r="K86" s="100"/>
      <c r="L86" s="100"/>
      <c r="M86" s="100"/>
      <c r="N86" s="100"/>
      <c r="O86" s="100"/>
      <c r="P86" s="100"/>
      <c r="Q86" s="100"/>
      <c r="R86" s="100"/>
      <c r="S86" s="100"/>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c r="AU86" s="100"/>
      <c r="AV86" s="100"/>
      <c r="AW86" s="100"/>
      <c r="AX86" s="100"/>
      <c r="AY86" s="100"/>
      <c r="AZ86" s="100"/>
      <c r="BA86" s="100"/>
      <c r="BB86" s="100"/>
      <c r="BC86" s="100"/>
      <c r="BD86" s="100"/>
      <c r="BE86" s="100"/>
      <c r="BF86" s="100"/>
      <c r="BG86" s="100"/>
      <c r="BH86" s="100"/>
      <c r="BI86" s="100"/>
      <c r="BJ86" s="100"/>
      <c r="BK86" s="100"/>
      <c r="BL86" s="100"/>
      <c r="BM86" s="100"/>
      <c r="BN86" s="100"/>
    </row>
    <row r="87" spans="1:66" s="166" customFormat="1" ht="17.399999999999999" x14ac:dyDescent="0.25">
      <c r="A87"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3.4.3</v>
      </c>
      <c r="B87" s="165" t="s">
        <v>127</v>
      </c>
      <c r="D87" s="167"/>
      <c r="E87" s="168">
        <v>44921</v>
      </c>
      <c r="F87" s="169">
        <f t="shared" si="39"/>
        <v>44932</v>
      </c>
      <c r="G87" s="170">
        <v>12</v>
      </c>
      <c r="H87" s="171">
        <v>1</v>
      </c>
      <c r="I87" s="172">
        <f t="shared" si="40"/>
        <v>10</v>
      </c>
      <c r="J87" s="173"/>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row>
    <row r="88" spans="1:66" s="54" customFormat="1" ht="17.399999999999999" x14ac:dyDescent="0.25">
      <c r="A88" s="53" t="str">
        <f t="shared" ref="A88:A96" si="45">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3.4.3.1</v>
      </c>
      <c r="B88" s="119" t="s">
        <v>166</v>
      </c>
      <c r="C88" s="54" t="s">
        <v>118</v>
      </c>
      <c r="D88" s="120"/>
      <c r="E88" s="93">
        <v>44922</v>
      </c>
      <c r="F88" s="94">
        <f t="shared" si="39"/>
        <v>44922</v>
      </c>
      <c r="G88" s="55">
        <v>1</v>
      </c>
      <c r="H88" s="56">
        <v>1</v>
      </c>
      <c r="I88" s="57">
        <f t="shared" si="40"/>
        <v>1</v>
      </c>
      <c r="J88" s="88"/>
      <c r="K88" s="100"/>
      <c r="L88" s="100"/>
      <c r="M88" s="100"/>
      <c r="N88" s="100"/>
      <c r="O88" s="100"/>
      <c r="P88" s="100"/>
      <c r="Q88" s="100"/>
      <c r="R88" s="100"/>
      <c r="S88" s="100"/>
      <c r="T88" s="100"/>
      <c r="U88" s="100"/>
      <c r="V88" s="100"/>
      <c r="W88" s="100"/>
      <c r="X88" s="100"/>
      <c r="Y88" s="100"/>
      <c r="Z88" s="100"/>
      <c r="AA88" s="100"/>
      <c r="AB88" s="100"/>
      <c r="AC88" s="100"/>
      <c r="AD88" s="100"/>
      <c r="AE88" s="100"/>
      <c r="AF88" s="100"/>
      <c r="AG88" s="100"/>
      <c r="AH88" s="100"/>
      <c r="AI88" s="100"/>
      <c r="AJ88" s="100"/>
      <c r="AK88" s="100"/>
      <c r="AL88" s="100"/>
      <c r="AM88" s="100"/>
      <c r="AN88" s="100"/>
      <c r="AO88" s="100"/>
      <c r="AP88" s="100"/>
      <c r="AQ88" s="100"/>
      <c r="AR88" s="100"/>
      <c r="AS88" s="100"/>
      <c r="AT88" s="100"/>
      <c r="AU88" s="100"/>
      <c r="AV88" s="100"/>
      <c r="AW88" s="100"/>
      <c r="AX88" s="100"/>
      <c r="AY88" s="100"/>
      <c r="AZ88" s="100"/>
      <c r="BA88" s="100"/>
      <c r="BB88" s="100"/>
      <c r="BC88" s="100"/>
      <c r="BD88" s="100"/>
      <c r="BE88" s="100"/>
      <c r="BF88" s="100"/>
      <c r="BG88" s="100"/>
      <c r="BH88" s="100"/>
      <c r="BI88" s="100"/>
      <c r="BJ88" s="100"/>
      <c r="BK88" s="100"/>
      <c r="BL88" s="100"/>
      <c r="BM88" s="100"/>
      <c r="BN88" s="100"/>
    </row>
    <row r="89" spans="1:66" s="54" customFormat="1" ht="22.8" x14ac:dyDescent="0.25">
      <c r="A89" s="53" t="str">
        <f t="shared" si="45"/>
        <v>3.4.3.2</v>
      </c>
      <c r="B89" s="119" t="s">
        <v>167</v>
      </c>
      <c r="C89" s="54" t="s">
        <v>118</v>
      </c>
      <c r="D89" s="120"/>
      <c r="E89" s="93">
        <v>44923</v>
      </c>
      <c r="F89" s="94">
        <f t="shared" si="39"/>
        <v>44923</v>
      </c>
      <c r="G89" s="55">
        <v>1</v>
      </c>
      <c r="H89" s="56">
        <v>1</v>
      </c>
      <c r="I89" s="57">
        <f t="shared" si="40"/>
        <v>1</v>
      </c>
      <c r="J89" s="88"/>
      <c r="K89" s="100"/>
      <c r="L89" s="100"/>
      <c r="M89" s="100"/>
      <c r="N89" s="100"/>
      <c r="O89" s="100"/>
      <c r="P89" s="100"/>
      <c r="Q89" s="100"/>
      <c r="R89" s="100"/>
      <c r="S89" s="100"/>
      <c r="T89" s="100"/>
      <c r="U89" s="100"/>
      <c r="V89" s="100"/>
      <c r="W89" s="100"/>
      <c r="X89" s="100"/>
      <c r="Y89" s="100"/>
      <c r="Z89" s="100"/>
      <c r="AA89" s="100"/>
      <c r="AB89" s="100"/>
      <c r="AC89" s="100"/>
      <c r="AD89" s="100"/>
      <c r="AE89" s="100"/>
      <c r="AF89" s="100"/>
      <c r="AG89" s="100"/>
      <c r="AH89" s="100"/>
      <c r="AI89" s="100"/>
      <c r="AJ89" s="100"/>
      <c r="AK89" s="100"/>
      <c r="AL89" s="100"/>
      <c r="AM89" s="100"/>
      <c r="AN89" s="100"/>
      <c r="AO89" s="100"/>
      <c r="AP89" s="100"/>
      <c r="AQ89" s="100"/>
      <c r="AR89" s="100"/>
      <c r="AS89" s="100"/>
      <c r="AT89" s="100"/>
      <c r="AU89" s="100"/>
      <c r="AV89" s="100"/>
      <c r="AW89" s="100"/>
      <c r="AX89" s="100"/>
      <c r="AY89" s="100"/>
      <c r="AZ89" s="100"/>
      <c r="BA89" s="100"/>
      <c r="BB89" s="100"/>
      <c r="BC89" s="100"/>
      <c r="BD89" s="100"/>
      <c r="BE89" s="100"/>
      <c r="BF89" s="100"/>
      <c r="BG89" s="100"/>
      <c r="BH89" s="100"/>
      <c r="BI89" s="100"/>
      <c r="BJ89" s="100"/>
      <c r="BK89" s="100"/>
      <c r="BL89" s="100"/>
      <c r="BM89" s="100"/>
      <c r="BN89" s="100"/>
    </row>
    <row r="90" spans="1:66" s="54" customFormat="1" ht="17.399999999999999" x14ac:dyDescent="0.25">
      <c r="A90" s="53" t="str">
        <f t="shared" si="45"/>
        <v>3.4.3.3</v>
      </c>
      <c r="B90" s="119" t="s">
        <v>168</v>
      </c>
      <c r="C90" s="54" t="s">
        <v>118</v>
      </c>
      <c r="D90" s="120"/>
      <c r="E90" s="93">
        <v>44923</v>
      </c>
      <c r="F90" s="94">
        <f t="shared" si="39"/>
        <v>44923</v>
      </c>
      <c r="G90" s="55">
        <v>1</v>
      </c>
      <c r="H90" s="56">
        <v>1</v>
      </c>
      <c r="I90" s="57">
        <f t="shared" si="40"/>
        <v>1</v>
      </c>
      <c r="J90" s="88"/>
      <c r="K90" s="100"/>
      <c r="L90" s="100"/>
      <c r="M90" s="100"/>
      <c r="N90" s="100"/>
      <c r="O90" s="100"/>
      <c r="P90" s="100"/>
      <c r="Q90" s="100"/>
      <c r="R90" s="100"/>
      <c r="S90" s="100"/>
      <c r="T90" s="100"/>
      <c r="U90" s="100"/>
      <c r="V90" s="100"/>
      <c r="W90" s="100"/>
      <c r="X90" s="100"/>
      <c r="Y90" s="100"/>
      <c r="Z90" s="100"/>
      <c r="AA90" s="100"/>
      <c r="AB90" s="100"/>
      <c r="AC90" s="100"/>
      <c r="AD90" s="100"/>
      <c r="AE90" s="100"/>
      <c r="AF90" s="100"/>
      <c r="AG90" s="100"/>
      <c r="AH90" s="100"/>
      <c r="AI90" s="100"/>
      <c r="AJ90" s="100"/>
      <c r="AK90" s="100"/>
      <c r="AL90" s="100"/>
      <c r="AM90" s="100"/>
      <c r="AN90" s="100"/>
      <c r="AO90" s="100"/>
      <c r="AP90" s="100"/>
      <c r="AQ90" s="100"/>
      <c r="AR90" s="100"/>
      <c r="AS90" s="100"/>
      <c r="AT90" s="100"/>
      <c r="AU90" s="100"/>
      <c r="AV90" s="100"/>
      <c r="AW90" s="100"/>
      <c r="AX90" s="100"/>
      <c r="AY90" s="100"/>
      <c r="AZ90" s="100"/>
      <c r="BA90" s="100"/>
      <c r="BB90" s="100"/>
      <c r="BC90" s="100"/>
      <c r="BD90" s="100"/>
      <c r="BE90" s="100"/>
      <c r="BF90" s="100"/>
      <c r="BG90" s="100"/>
      <c r="BH90" s="100"/>
      <c r="BI90" s="100"/>
      <c r="BJ90" s="100"/>
      <c r="BK90" s="100"/>
      <c r="BL90" s="100"/>
      <c r="BM90" s="100"/>
      <c r="BN90" s="100"/>
    </row>
    <row r="91" spans="1:66" s="54" customFormat="1" ht="17.399999999999999" x14ac:dyDescent="0.25">
      <c r="A91" s="53" t="str">
        <f t="shared" si="45"/>
        <v>3.4.3.4</v>
      </c>
      <c r="B91" s="119" t="s">
        <v>169</v>
      </c>
      <c r="C91" s="54" t="s">
        <v>118</v>
      </c>
      <c r="D91" s="120"/>
      <c r="E91" s="93">
        <v>44924</v>
      </c>
      <c r="F91" s="94">
        <f t="shared" si="39"/>
        <v>44924</v>
      </c>
      <c r="G91" s="55">
        <v>1</v>
      </c>
      <c r="H91" s="56">
        <v>1</v>
      </c>
      <c r="I91" s="57">
        <f t="shared" si="40"/>
        <v>1</v>
      </c>
      <c r="J91" s="88"/>
      <c r="K91" s="100"/>
      <c r="L91" s="100"/>
      <c r="M91" s="100"/>
      <c r="N91" s="100"/>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c r="AL91" s="100"/>
      <c r="AM91" s="100"/>
      <c r="AN91" s="100"/>
      <c r="AO91" s="100"/>
      <c r="AP91" s="100"/>
      <c r="AQ91" s="100"/>
      <c r="AR91" s="100"/>
      <c r="AS91" s="100"/>
      <c r="AT91" s="100"/>
      <c r="AU91" s="100"/>
      <c r="AV91" s="100"/>
      <c r="AW91" s="100"/>
      <c r="AX91" s="100"/>
      <c r="AY91" s="100"/>
      <c r="AZ91" s="100"/>
      <c r="BA91" s="100"/>
      <c r="BB91" s="100"/>
      <c r="BC91" s="100"/>
      <c r="BD91" s="100"/>
      <c r="BE91" s="100"/>
      <c r="BF91" s="100"/>
      <c r="BG91" s="100"/>
      <c r="BH91" s="100"/>
      <c r="BI91" s="100"/>
      <c r="BJ91" s="100"/>
      <c r="BK91" s="100"/>
      <c r="BL91" s="100"/>
      <c r="BM91" s="100"/>
      <c r="BN91" s="100"/>
    </row>
    <row r="92" spans="1:66" s="54" customFormat="1" ht="17.399999999999999" x14ac:dyDescent="0.25">
      <c r="A92" s="53" t="str">
        <f t="shared" si="45"/>
        <v>3.4.3.5</v>
      </c>
      <c r="B92" s="119" t="s">
        <v>172</v>
      </c>
      <c r="C92" s="54" t="s">
        <v>118</v>
      </c>
      <c r="D92" s="120"/>
      <c r="E92" s="93">
        <v>44925</v>
      </c>
      <c r="F92" s="94">
        <f t="shared" si="39"/>
        <v>44926</v>
      </c>
      <c r="G92" s="55">
        <v>2</v>
      </c>
      <c r="H92" s="56">
        <v>1</v>
      </c>
      <c r="I92" s="57">
        <v>2</v>
      </c>
      <c r="J92" s="88"/>
      <c r="K92" s="100"/>
      <c r="L92" s="100"/>
      <c r="M92" s="100"/>
      <c r="N92" s="100"/>
      <c r="O92" s="100"/>
      <c r="P92" s="100"/>
      <c r="Q92" s="100"/>
      <c r="R92" s="100"/>
      <c r="S92" s="100"/>
      <c r="T92" s="100"/>
      <c r="U92" s="100"/>
      <c r="V92" s="100"/>
      <c r="W92" s="100"/>
      <c r="X92" s="100"/>
      <c r="Y92" s="100"/>
      <c r="Z92" s="100"/>
      <c r="AA92" s="100"/>
      <c r="AB92" s="100"/>
      <c r="AC92" s="100"/>
      <c r="AD92" s="100"/>
      <c r="AE92" s="100"/>
      <c r="AF92" s="100"/>
      <c r="AG92" s="100"/>
      <c r="AH92" s="100"/>
      <c r="AI92" s="100"/>
      <c r="AJ92" s="100"/>
      <c r="AK92" s="100"/>
      <c r="AL92" s="100"/>
      <c r="AM92" s="100"/>
      <c r="AN92" s="100"/>
      <c r="AO92" s="100"/>
      <c r="AP92" s="100"/>
      <c r="AQ92" s="100"/>
      <c r="AR92" s="100"/>
      <c r="AS92" s="100"/>
      <c r="AT92" s="100"/>
      <c r="AU92" s="100"/>
      <c r="AV92" s="100"/>
      <c r="AW92" s="100"/>
      <c r="AX92" s="100"/>
      <c r="AY92" s="100"/>
      <c r="AZ92" s="100"/>
      <c r="BA92" s="100"/>
      <c r="BB92" s="100"/>
      <c r="BC92" s="100"/>
      <c r="BD92" s="100"/>
      <c r="BE92" s="100"/>
      <c r="BF92" s="100"/>
      <c r="BG92" s="100"/>
      <c r="BH92" s="100"/>
      <c r="BI92" s="100"/>
      <c r="BJ92" s="100"/>
      <c r="BK92" s="100"/>
      <c r="BL92" s="100"/>
      <c r="BM92" s="100"/>
      <c r="BN92" s="100"/>
    </row>
    <row r="93" spans="1:66" s="54" customFormat="1" ht="17.399999999999999" x14ac:dyDescent="0.25">
      <c r="A93" s="53" t="str">
        <f t="shared" si="45"/>
        <v>3.4.3.6</v>
      </c>
      <c r="B93" s="119" t="s">
        <v>173</v>
      </c>
      <c r="C93" s="54" t="s">
        <v>118</v>
      </c>
      <c r="D93" s="120"/>
      <c r="E93" s="93">
        <v>44927</v>
      </c>
      <c r="F93" s="94">
        <f t="shared" ref="F93" si="46">IF(ISBLANK(E93)," - ",IF(G93=0,E93,E93+G93-1))</f>
        <v>44928</v>
      </c>
      <c r="G93" s="55">
        <v>2</v>
      </c>
      <c r="H93" s="56">
        <v>1</v>
      </c>
      <c r="I93" s="57">
        <f t="shared" ref="I93" si="47">IF(OR(F93=0,E93=0)," - ",NETWORKDAYS(E93,F93))</f>
        <v>1</v>
      </c>
      <c r="J93" s="88"/>
      <c r="K93" s="100"/>
      <c r="L93" s="100"/>
      <c r="M93" s="100"/>
      <c r="N93" s="100"/>
      <c r="O93" s="100"/>
      <c r="P93" s="100"/>
      <c r="Q93" s="100"/>
      <c r="R93" s="100"/>
      <c r="S93" s="100"/>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100"/>
      <c r="AR93" s="100"/>
      <c r="AS93" s="100"/>
      <c r="AT93" s="100"/>
      <c r="AU93" s="100"/>
      <c r="AV93" s="100"/>
      <c r="AW93" s="100"/>
      <c r="AX93" s="100"/>
      <c r="AY93" s="100"/>
      <c r="AZ93" s="100"/>
      <c r="BA93" s="100"/>
      <c r="BB93" s="100"/>
      <c r="BC93" s="100"/>
      <c r="BD93" s="100"/>
      <c r="BE93" s="100"/>
      <c r="BF93" s="100"/>
      <c r="BG93" s="100"/>
      <c r="BH93" s="100"/>
      <c r="BI93" s="100"/>
      <c r="BJ93" s="100"/>
      <c r="BK93" s="100"/>
      <c r="BL93" s="100"/>
      <c r="BM93" s="100"/>
      <c r="BN93" s="100"/>
    </row>
    <row r="94" spans="1:66" s="54" customFormat="1" ht="17.399999999999999" x14ac:dyDescent="0.25">
      <c r="A94" s="53" t="str">
        <f t="shared" si="45"/>
        <v>3.4.3.7</v>
      </c>
      <c r="B94" s="119" t="s">
        <v>174</v>
      </c>
      <c r="C94" s="54" t="s">
        <v>118</v>
      </c>
      <c r="D94" s="120"/>
      <c r="E94" s="93">
        <v>44929</v>
      </c>
      <c r="F94" s="94">
        <f t="shared" ref="F94" si="48">IF(ISBLANK(E94)," - ",IF(G94=0,E94,E94+G94-1))</f>
        <v>44930</v>
      </c>
      <c r="G94" s="55">
        <v>2</v>
      </c>
      <c r="H94" s="56">
        <v>1</v>
      </c>
      <c r="I94" s="57">
        <f t="shared" ref="I94" si="49">IF(OR(F94=0,E94=0)," - ",NETWORKDAYS(E94,F94))</f>
        <v>2</v>
      </c>
      <c r="J94" s="88"/>
      <c r="K94" s="100"/>
      <c r="L94" s="100"/>
      <c r="M94" s="100"/>
      <c r="N94" s="100"/>
      <c r="O94" s="100"/>
      <c r="P94" s="100"/>
      <c r="Q94" s="100"/>
      <c r="R94" s="100"/>
      <c r="S94" s="100"/>
      <c r="T94" s="100"/>
      <c r="U94" s="100"/>
      <c r="V94" s="100"/>
      <c r="W94" s="100"/>
      <c r="X94" s="100"/>
      <c r="Y94" s="100"/>
      <c r="Z94" s="100"/>
      <c r="AA94" s="100"/>
      <c r="AB94" s="100"/>
      <c r="AC94" s="100"/>
      <c r="AD94" s="100"/>
      <c r="AE94" s="100"/>
      <c r="AF94" s="100"/>
      <c r="AG94" s="100"/>
      <c r="AH94" s="100"/>
      <c r="AI94" s="100"/>
      <c r="AJ94" s="100"/>
      <c r="AK94" s="100"/>
      <c r="AL94" s="100"/>
      <c r="AM94" s="100"/>
      <c r="AN94" s="100"/>
      <c r="AO94" s="100"/>
      <c r="AP94" s="100"/>
      <c r="AQ94" s="100"/>
      <c r="AR94" s="100"/>
      <c r="AS94" s="100"/>
      <c r="AT94" s="100"/>
      <c r="AU94" s="100"/>
      <c r="AV94" s="100"/>
      <c r="AW94" s="100"/>
      <c r="AX94" s="100"/>
      <c r="AY94" s="100"/>
      <c r="AZ94" s="100"/>
      <c r="BA94" s="100"/>
      <c r="BB94" s="100"/>
      <c r="BC94" s="100"/>
      <c r="BD94" s="100"/>
      <c r="BE94" s="100"/>
      <c r="BF94" s="100"/>
      <c r="BG94" s="100"/>
      <c r="BH94" s="100"/>
      <c r="BI94" s="100"/>
      <c r="BJ94" s="100"/>
      <c r="BK94" s="100"/>
      <c r="BL94" s="100"/>
      <c r="BM94" s="100"/>
      <c r="BN94" s="100"/>
    </row>
    <row r="95" spans="1:66" s="54" customFormat="1" ht="22.8" x14ac:dyDescent="0.25">
      <c r="A95" s="53" t="str">
        <f t="shared" si="45"/>
        <v>3.4.3.8</v>
      </c>
      <c r="B95" s="119" t="s">
        <v>170</v>
      </c>
      <c r="C95" s="54" t="s">
        <v>118</v>
      </c>
      <c r="D95" s="120"/>
      <c r="E95" s="93">
        <v>44931</v>
      </c>
      <c r="F95" s="94">
        <f t="shared" si="39"/>
        <v>44931</v>
      </c>
      <c r="G95" s="55">
        <v>1</v>
      </c>
      <c r="H95" s="56">
        <v>1</v>
      </c>
      <c r="I95" s="57">
        <f t="shared" si="40"/>
        <v>1</v>
      </c>
      <c r="J95" s="88"/>
      <c r="K95" s="100"/>
      <c r="L95" s="100"/>
      <c r="M95" s="100"/>
      <c r="N95" s="100"/>
      <c r="O95" s="100"/>
      <c r="P95" s="100"/>
      <c r="Q95" s="100"/>
      <c r="R95" s="100"/>
      <c r="S95" s="100"/>
      <c r="T95" s="100"/>
      <c r="U95" s="100"/>
      <c r="V95" s="100"/>
      <c r="W95" s="100"/>
      <c r="X95" s="100"/>
      <c r="Y95" s="100"/>
      <c r="Z95" s="100"/>
      <c r="AA95" s="100"/>
      <c r="AB95" s="100"/>
      <c r="AC95" s="100"/>
      <c r="AD95" s="100"/>
      <c r="AE95" s="100"/>
      <c r="AF95" s="100"/>
      <c r="AG95" s="100"/>
      <c r="AH95" s="100"/>
      <c r="AI95" s="100"/>
      <c r="AJ95" s="100"/>
      <c r="AK95" s="100"/>
      <c r="AL95" s="100"/>
      <c r="AM95" s="100"/>
      <c r="AN95" s="100"/>
      <c r="AO95" s="100"/>
      <c r="AP95" s="100"/>
      <c r="AQ95" s="100"/>
      <c r="AR95" s="100"/>
      <c r="AS95" s="100"/>
      <c r="AT95" s="100"/>
      <c r="AU95" s="100"/>
      <c r="AV95" s="100"/>
      <c r="AW95" s="100"/>
      <c r="AX95" s="100"/>
      <c r="AY95" s="100"/>
      <c r="AZ95" s="100"/>
      <c r="BA95" s="100"/>
      <c r="BB95" s="100"/>
      <c r="BC95" s="100"/>
      <c r="BD95" s="100"/>
      <c r="BE95" s="100"/>
      <c r="BF95" s="100"/>
      <c r="BG95" s="100"/>
      <c r="BH95" s="100"/>
      <c r="BI95" s="100"/>
      <c r="BJ95" s="100"/>
      <c r="BK95" s="100"/>
      <c r="BL95" s="100"/>
      <c r="BM95" s="100"/>
      <c r="BN95" s="100"/>
    </row>
    <row r="96" spans="1:66" s="54" customFormat="1" ht="17.399999999999999" x14ac:dyDescent="0.25">
      <c r="A96" s="53" t="str">
        <f t="shared" si="45"/>
        <v>3.4.3.9</v>
      </c>
      <c r="B96" s="119" t="s">
        <v>171</v>
      </c>
      <c r="C96" s="54" t="s">
        <v>118</v>
      </c>
      <c r="D96" s="120"/>
      <c r="E96" s="93">
        <v>44931</v>
      </c>
      <c r="F96" s="94">
        <f t="shared" si="39"/>
        <v>44932</v>
      </c>
      <c r="G96" s="55">
        <v>2</v>
      </c>
      <c r="H96" s="56">
        <v>1</v>
      </c>
      <c r="I96" s="57">
        <f t="shared" si="40"/>
        <v>2</v>
      </c>
      <c r="J96" s="88"/>
      <c r="K96" s="100"/>
      <c r="L96" s="100"/>
      <c r="M96" s="100"/>
      <c r="N96" s="100"/>
      <c r="O96" s="100"/>
      <c r="P96" s="100"/>
      <c r="Q96" s="100"/>
      <c r="R96" s="100"/>
      <c r="S96" s="100"/>
      <c r="T96" s="100"/>
      <c r="U96" s="100"/>
      <c r="V96" s="100"/>
      <c r="W96" s="100"/>
      <c r="X96" s="100"/>
      <c r="Y96" s="100"/>
      <c r="Z96" s="100"/>
      <c r="AA96" s="100"/>
      <c r="AB96" s="100"/>
      <c r="AC96" s="100"/>
      <c r="AD96" s="100"/>
      <c r="AE96" s="100"/>
      <c r="AF96" s="100"/>
      <c r="AG96" s="100"/>
      <c r="AH96" s="100"/>
      <c r="AI96" s="100"/>
      <c r="AJ96" s="100"/>
      <c r="AK96" s="100"/>
      <c r="AL96" s="100"/>
      <c r="AM96" s="100"/>
      <c r="AN96" s="100"/>
      <c r="AO96" s="100"/>
      <c r="AP96" s="100"/>
      <c r="AQ96" s="100"/>
      <c r="AR96" s="100"/>
      <c r="AS96" s="100"/>
      <c r="AT96" s="100"/>
      <c r="AU96" s="100"/>
      <c r="AV96" s="100"/>
      <c r="AW96" s="100"/>
      <c r="AX96" s="100"/>
      <c r="AY96" s="100"/>
      <c r="AZ96" s="100"/>
      <c r="BA96" s="100"/>
      <c r="BB96" s="100"/>
      <c r="BC96" s="100"/>
      <c r="BD96" s="100"/>
      <c r="BE96" s="100"/>
      <c r="BF96" s="100"/>
      <c r="BG96" s="100"/>
      <c r="BH96" s="100"/>
      <c r="BI96" s="100"/>
      <c r="BJ96" s="100"/>
      <c r="BK96" s="100"/>
      <c r="BL96" s="100"/>
      <c r="BM96" s="100"/>
      <c r="BN96" s="100"/>
    </row>
    <row r="97" spans="1:66" s="166" customFormat="1" ht="17.399999999999999" x14ac:dyDescent="0.25">
      <c r="A97"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3.4.4</v>
      </c>
      <c r="B97" s="165" t="s">
        <v>137</v>
      </c>
      <c r="C97" s="166" t="s">
        <v>181</v>
      </c>
      <c r="D97" s="167"/>
      <c r="E97" s="168">
        <v>44933</v>
      </c>
      <c r="F97" s="169">
        <f t="shared" si="39"/>
        <v>44933</v>
      </c>
      <c r="G97" s="170">
        <v>1</v>
      </c>
      <c r="H97" s="171">
        <v>1</v>
      </c>
      <c r="I97" s="172">
        <f t="shared" si="40"/>
        <v>0</v>
      </c>
      <c r="J97" s="173"/>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row>
    <row r="98" spans="1:66" s="166" customFormat="1" ht="17.399999999999999" x14ac:dyDescent="0.25">
      <c r="A98" s="16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3.4.5</v>
      </c>
      <c r="B98" s="165" t="s">
        <v>138</v>
      </c>
      <c r="C98" s="166" t="s">
        <v>181</v>
      </c>
      <c r="D98" s="167"/>
      <c r="E98" s="168">
        <v>44934</v>
      </c>
      <c r="F98" s="169">
        <f t="shared" ref="F98" si="50">IF(ISBLANK(E98)," - ",IF(G98=0,E98,E98+G98-1))</f>
        <v>44934</v>
      </c>
      <c r="G98" s="170">
        <v>1</v>
      </c>
      <c r="H98" s="171">
        <v>1</v>
      </c>
      <c r="I98" s="172">
        <f t="shared" ref="I98" si="51">IF(OR(F98=0,E98=0)," - ",NETWORKDAYS(E98,F98))</f>
        <v>0</v>
      </c>
      <c r="J98" s="173"/>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row>
    <row r="99" spans="1:66" s="175" customFormat="1" ht="17.399999999999999" x14ac:dyDescent="0.25">
      <c r="A99" s="46" t="str">
        <f>IF(ISERROR(VALUE(SUBSTITUTE(prevWBS,".",""))),"1",IF(ISERROR(FIND("`",SUBSTITUTE(prevWBS,".","`",1))),TEXT(VALUE(prevWBS)+1,"#"),TEXT(VALUE(LEFT(prevWBS,FIND("`",SUBSTITUTE(prevWBS,".","`",1))-1))+1,"#")))</f>
        <v>4</v>
      </c>
      <c r="B99" s="47" t="s">
        <v>175</v>
      </c>
      <c r="D99" s="176"/>
      <c r="E99" s="177">
        <v>44935</v>
      </c>
      <c r="F99" s="177">
        <f t="shared" si="6"/>
        <v>44954</v>
      </c>
      <c r="G99" s="178">
        <v>20</v>
      </c>
      <c r="H99" s="179">
        <v>1</v>
      </c>
      <c r="I99" s="180">
        <f t="shared" si="4"/>
        <v>15</v>
      </c>
      <c r="J99" s="181"/>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c r="AV99" s="182"/>
      <c r="AW99" s="182"/>
      <c r="AX99" s="182"/>
      <c r="AY99" s="182"/>
      <c r="AZ99" s="182"/>
      <c r="BA99" s="182"/>
      <c r="BB99" s="182"/>
      <c r="BC99" s="182"/>
      <c r="BD99" s="182"/>
      <c r="BE99" s="182"/>
      <c r="BF99" s="182"/>
      <c r="BG99" s="182"/>
      <c r="BH99" s="182"/>
      <c r="BI99" s="182"/>
      <c r="BJ99" s="182"/>
      <c r="BK99" s="182"/>
      <c r="BL99" s="182"/>
      <c r="BM99" s="182"/>
      <c r="BN99" s="182"/>
    </row>
    <row r="100" spans="1:66" s="54" customFormat="1" ht="17.399999999999999" x14ac:dyDescent="0.25">
      <c r="A100"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100" s="119" t="s">
        <v>175</v>
      </c>
      <c r="C100" s="54" t="s">
        <v>184</v>
      </c>
      <c r="D100" s="120"/>
      <c r="E100" s="93">
        <v>44935</v>
      </c>
      <c r="F100" s="94">
        <f t="shared" si="6"/>
        <v>44940</v>
      </c>
      <c r="G100" s="55">
        <v>6</v>
      </c>
      <c r="H100" s="56">
        <v>1</v>
      </c>
      <c r="I100" s="57">
        <f t="shared" si="4"/>
        <v>5</v>
      </c>
      <c r="J100" s="88"/>
      <c r="K100" s="100"/>
      <c r="L100" s="100"/>
      <c r="M100" s="100"/>
      <c r="N100" s="100"/>
      <c r="O100" s="100"/>
      <c r="P100" s="100"/>
      <c r="Q100" s="100"/>
      <c r="R100" s="100"/>
      <c r="S100" s="100"/>
      <c r="T100" s="100"/>
      <c r="U100" s="100"/>
      <c r="V100" s="100"/>
      <c r="W100" s="100"/>
      <c r="X100" s="100"/>
      <c r="Y100" s="100"/>
      <c r="Z100" s="100"/>
      <c r="AA100" s="100"/>
      <c r="AB100" s="100"/>
      <c r="AC100" s="100"/>
      <c r="AD100" s="100"/>
      <c r="AE100" s="100"/>
      <c r="AF100" s="100"/>
      <c r="AG100" s="100"/>
      <c r="AH100" s="100"/>
      <c r="AI100" s="100"/>
      <c r="AJ100" s="100"/>
      <c r="AK100" s="100"/>
      <c r="AL100" s="100"/>
      <c r="AM100" s="100"/>
      <c r="AN100" s="100"/>
      <c r="AO100" s="100"/>
      <c r="AP100" s="100"/>
      <c r="AQ100" s="100"/>
      <c r="AR100" s="100"/>
      <c r="AS100" s="100"/>
      <c r="AT100" s="100"/>
      <c r="AU100" s="100"/>
      <c r="AV100" s="100"/>
      <c r="AW100" s="100"/>
      <c r="AX100" s="100"/>
      <c r="AY100" s="100"/>
      <c r="AZ100" s="100"/>
      <c r="BA100" s="100"/>
      <c r="BB100" s="100"/>
      <c r="BC100" s="100"/>
      <c r="BD100" s="100"/>
      <c r="BE100" s="100"/>
      <c r="BF100" s="100"/>
      <c r="BG100" s="100"/>
      <c r="BH100" s="100"/>
      <c r="BI100" s="100"/>
      <c r="BJ100" s="100"/>
      <c r="BK100" s="100"/>
      <c r="BL100" s="100"/>
      <c r="BM100" s="100"/>
      <c r="BN100" s="100"/>
    </row>
    <row r="101" spans="1:66" s="54" customFormat="1" ht="17.399999999999999" x14ac:dyDescent="0.25">
      <c r="A101"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101" s="119" t="s">
        <v>176</v>
      </c>
      <c r="C101" s="54" t="s">
        <v>118</v>
      </c>
      <c r="D101" s="120"/>
      <c r="E101" s="93">
        <v>44941</v>
      </c>
      <c r="F101" s="94">
        <f t="shared" si="6"/>
        <v>44948</v>
      </c>
      <c r="G101" s="55">
        <v>8</v>
      </c>
      <c r="H101" s="56">
        <v>1</v>
      </c>
      <c r="I101" s="57">
        <f t="shared" si="4"/>
        <v>5</v>
      </c>
      <c r="J101" s="88"/>
      <c r="K101" s="100"/>
      <c r="L101" s="100"/>
      <c r="M101" s="100"/>
      <c r="N101" s="100"/>
      <c r="O101" s="100"/>
      <c r="P101" s="100"/>
      <c r="Q101" s="100"/>
      <c r="R101" s="100"/>
      <c r="S101" s="100"/>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row>
    <row r="102" spans="1:66" s="54" customFormat="1" ht="17.399999999999999" x14ac:dyDescent="0.25">
      <c r="A102"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102" s="119" t="s">
        <v>177</v>
      </c>
      <c r="C102" s="54" t="s">
        <v>118</v>
      </c>
      <c r="D102" s="120"/>
      <c r="E102" s="93">
        <v>44949</v>
      </c>
      <c r="F102" s="94">
        <f t="shared" si="6"/>
        <v>44954</v>
      </c>
      <c r="G102" s="55">
        <v>6</v>
      </c>
      <c r="H102" s="56">
        <v>1</v>
      </c>
      <c r="I102" s="57">
        <f t="shared" si="4"/>
        <v>5</v>
      </c>
      <c r="J102" s="88"/>
      <c r="K102" s="100"/>
      <c r="L102" s="100"/>
      <c r="M102" s="100"/>
      <c r="N102" s="100"/>
      <c r="O102" s="100"/>
      <c r="P102" s="100"/>
      <c r="Q102" s="100"/>
      <c r="R102" s="100"/>
      <c r="S102" s="100"/>
      <c r="T102" s="100"/>
      <c r="U102" s="100"/>
      <c r="V102" s="100"/>
      <c r="W102" s="100"/>
      <c r="X102" s="100"/>
      <c r="Y102" s="100"/>
      <c r="Z102" s="100"/>
      <c r="AA102" s="100"/>
      <c r="AB102" s="100"/>
      <c r="AC102" s="100"/>
      <c r="AD102" s="100"/>
      <c r="AE102" s="100"/>
      <c r="AF102" s="100"/>
      <c r="AG102" s="100"/>
      <c r="AH102" s="100"/>
      <c r="AI102" s="100"/>
      <c r="AJ102" s="100"/>
      <c r="AK102" s="100"/>
      <c r="AL102" s="100"/>
      <c r="AM102" s="100"/>
      <c r="AN102" s="100"/>
      <c r="AO102" s="100"/>
      <c r="AP102" s="100"/>
      <c r="AQ102" s="100"/>
      <c r="AR102" s="100"/>
      <c r="AS102" s="100"/>
      <c r="AT102" s="100"/>
      <c r="AU102" s="100"/>
      <c r="AV102" s="100"/>
      <c r="AW102" s="100"/>
      <c r="AX102" s="100"/>
      <c r="AY102" s="100"/>
      <c r="AZ102" s="100"/>
      <c r="BA102" s="100"/>
      <c r="BB102" s="100"/>
      <c r="BC102" s="100"/>
      <c r="BD102" s="100"/>
      <c r="BE102" s="100"/>
      <c r="BF102" s="100"/>
      <c r="BG102" s="100"/>
      <c r="BH102" s="100"/>
      <c r="BI102" s="100"/>
      <c r="BJ102" s="100"/>
      <c r="BK102" s="100"/>
      <c r="BL102" s="100"/>
      <c r="BM102" s="100"/>
      <c r="BN102" s="100"/>
    </row>
    <row r="103" spans="1:66" s="175" customFormat="1" ht="17.399999999999999" x14ac:dyDescent="0.25">
      <c r="A103" s="46" t="str">
        <f>IF(ISERROR(VALUE(SUBSTITUTE(prevWBS,".",""))),"1",IF(ISERROR(FIND("`",SUBSTITUTE(prevWBS,".","`",1))),TEXT(VALUE(prevWBS)+1,"#"),TEXT(VALUE(LEFT(prevWBS,FIND("`",SUBSTITUTE(prevWBS,".","`",1))-1))+1,"#")))</f>
        <v>5</v>
      </c>
      <c r="B103" s="47" t="s">
        <v>178</v>
      </c>
      <c r="D103" s="176"/>
      <c r="E103" s="177">
        <v>44955</v>
      </c>
      <c r="F103" s="177">
        <f t="shared" ref="F103:F105" si="52">IF(ISBLANK(E103)," - ",IF(G103=0,E103,E103+G103-1))</f>
        <v>44962</v>
      </c>
      <c r="G103" s="178">
        <v>8</v>
      </c>
      <c r="H103" s="179">
        <v>1</v>
      </c>
      <c r="I103" s="180">
        <f t="shared" ref="I103:I105" si="53">IF(OR(F103=0,E103=0)," - ",NETWORKDAYS(E103,F103))</f>
        <v>5</v>
      </c>
      <c r="J103" s="181"/>
      <c r="K103" s="182"/>
      <c r="L103" s="182"/>
      <c r="M103" s="182"/>
      <c r="N103" s="182"/>
      <c r="O103" s="182"/>
      <c r="P103" s="182"/>
      <c r="Q103" s="182"/>
      <c r="R103" s="182"/>
      <c r="S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c r="AN103" s="182"/>
      <c r="AO103" s="182"/>
      <c r="AP103" s="182"/>
      <c r="AQ103" s="182"/>
      <c r="AR103" s="182"/>
      <c r="AS103" s="182"/>
      <c r="AT103" s="182"/>
      <c r="AU103" s="182"/>
      <c r="AV103" s="182"/>
      <c r="AW103" s="182"/>
      <c r="AX103" s="182"/>
      <c r="AY103" s="182"/>
      <c r="AZ103" s="182"/>
      <c r="BA103" s="182"/>
      <c r="BB103" s="182"/>
      <c r="BC103" s="182"/>
      <c r="BD103" s="182"/>
      <c r="BE103" s="182"/>
      <c r="BF103" s="182"/>
      <c r="BG103" s="182"/>
      <c r="BH103" s="182"/>
      <c r="BI103" s="182"/>
      <c r="BJ103" s="182"/>
      <c r="BK103" s="182"/>
      <c r="BL103" s="182"/>
      <c r="BM103" s="182"/>
      <c r="BN103" s="182"/>
    </row>
    <row r="104" spans="1:66" s="54" customFormat="1" ht="17.399999999999999" x14ac:dyDescent="0.25">
      <c r="A104"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04" s="119" t="s">
        <v>179</v>
      </c>
      <c r="C104" s="54" t="s">
        <v>118</v>
      </c>
      <c r="D104" s="120"/>
      <c r="E104" s="95">
        <v>44955</v>
      </c>
      <c r="F104" s="94">
        <f t="shared" ref="F104" si="54">IF(ISBLANK(E104)," - ",IF(G104=0,E104,E104+G104-1))</f>
        <v>44957</v>
      </c>
      <c r="G104" s="55">
        <v>3</v>
      </c>
      <c r="H104" s="56">
        <v>1</v>
      </c>
      <c r="I104" s="57">
        <f t="shared" ref="I104" si="55">IF(OR(F104=0,E104=0)," - ",NETWORKDAYS(E104,F104))</f>
        <v>2</v>
      </c>
      <c r="J104" s="88"/>
      <c r="K104" s="100"/>
      <c r="L104" s="100"/>
      <c r="M104" s="100"/>
      <c r="N104" s="100"/>
      <c r="O104" s="100"/>
      <c r="P104" s="100"/>
      <c r="Q104" s="100"/>
      <c r="R104" s="100"/>
      <c r="S104" s="100"/>
      <c r="T104" s="100"/>
      <c r="U104" s="100"/>
      <c r="V104" s="100"/>
      <c r="W104" s="100"/>
      <c r="X104" s="100"/>
      <c r="Y104" s="100"/>
      <c r="Z104" s="100"/>
      <c r="AA104" s="100"/>
      <c r="AB104" s="100"/>
      <c r="AC104" s="100"/>
      <c r="AD104" s="100"/>
      <c r="AE104" s="100"/>
      <c r="AF104" s="100"/>
      <c r="AG104" s="100"/>
      <c r="AH104" s="100"/>
      <c r="AI104" s="100"/>
      <c r="AJ104" s="100"/>
      <c r="AK104" s="100"/>
      <c r="AL104" s="100"/>
      <c r="AM104" s="100"/>
      <c r="AN104" s="100"/>
      <c r="AO104" s="100"/>
      <c r="AP104" s="100"/>
      <c r="AQ104" s="100"/>
      <c r="AR104" s="100"/>
      <c r="AS104" s="100"/>
      <c r="AT104" s="100"/>
      <c r="AU104" s="100"/>
      <c r="AV104" s="100"/>
      <c r="AW104" s="100"/>
      <c r="AX104" s="100"/>
      <c r="AY104" s="100"/>
      <c r="AZ104" s="100"/>
      <c r="BA104" s="100"/>
      <c r="BB104" s="100"/>
      <c r="BC104" s="100"/>
      <c r="BD104" s="100"/>
      <c r="BE104" s="100"/>
      <c r="BF104" s="100"/>
      <c r="BG104" s="100"/>
      <c r="BH104" s="100"/>
      <c r="BI104" s="100"/>
      <c r="BJ104" s="100"/>
      <c r="BK104" s="100"/>
      <c r="BL104" s="100"/>
      <c r="BM104" s="100"/>
      <c r="BN104" s="100"/>
    </row>
    <row r="105" spans="1:66" s="54" customFormat="1" ht="17.399999999999999" x14ac:dyDescent="0.25">
      <c r="A105"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105" s="119" t="s">
        <v>180</v>
      </c>
      <c r="D105" s="120"/>
      <c r="E105" s="95">
        <v>44958</v>
      </c>
      <c r="F105" s="94">
        <f t="shared" si="52"/>
        <v>44962</v>
      </c>
      <c r="G105" s="55">
        <v>5</v>
      </c>
      <c r="H105" s="56">
        <v>1</v>
      </c>
      <c r="I105" s="57">
        <f t="shared" si="53"/>
        <v>3</v>
      </c>
      <c r="J105" s="88"/>
      <c r="K105" s="100"/>
      <c r="L105" s="100"/>
      <c r="M105" s="100"/>
      <c r="N105" s="100"/>
      <c r="O105" s="100"/>
      <c r="P105" s="100"/>
      <c r="Q105" s="100"/>
      <c r="R105" s="100"/>
      <c r="S105" s="100"/>
      <c r="T105" s="100"/>
      <c r="U105" s="100"/>
      <c r="V105" s="100"/>
      <c r="W105" s="100"/>
      <c r="X105" s="100"/>
      <c r="Y105" s="100"/>
      <c r="Z105" s="100"/>
      <c r="AA105" s="100"/>
      <c r="AB105" s="100"/>
      <c r="AC105" s="100"/>
      <c r="AD105" s="100"/>
      <c r="AE105" s="100"/>
      <c r="AF105" s="100"/>
      <c r="AG105" s="100"/>
      <c r="AH105" s="100"/>
      <c r="AI105" s="100"/>
      <c r="AJ105" s="100"/>
      <c r="AK105" s="100"/>
      <c r="AL105" s="100"/>
      <c r="AM105" s="100"/>
      <c r="AN105" s="100"/>
      <c r="AO105" s="100"/>
      <c r="AP105" s="100"/>
      <c r="AQ105" s="100"/>
      <c r="AR105" s="100"/>
      <c r="AS105" s="100"/>
      <c r="AT105" s="100"/>
      <c r="AU105" s="100"/>
      <c r="AV105" s="100"/>
      <c r="AW105" s="100"/>
      <c r="AX105" s="100"/>
      <c r="AY105" s="100"/>
      <c r="AZ105" s="100"/>
      <c r="BA105" s="100"/>
      <c r="BB105" s="100"/>
      <c r="BC105" s="100"/>
      <c r="BD105" s="100"/>
      <c r="BE105" s="100"/>
      <c r="BF105" s="100"/>
      <c r="BG105" s="100"/>
      <c r="BH105" s="100"/>
      <c r="BI105" s="100"/>
      <c r="BJ105" s="100"/>
      <c r="BK105" s="100"/>
      <c r="BL105" s="100"/>
      <c r="BM105" s="100"/>
      <c r="BN105" s="100"/>
    </row>
    <row r="106" spans="1:66" s="63" customFormat="1" ht="17.399999999999999" x14ac:dyDescent="0.25">
      <c r="A106" s="53"/>
      <c r="B106" s="58"/>
      <c r="C106" s="58"/>
      <c r="D106" s="59"/>
      <c r="E106" s="96"/>
      <c r="F106" s="96"/>
      <c r="G106" s="60"/>
      <c r="H106" s="61"/>
      <c r="I106" s="62" t="str">
        <f t="shared" si="4"/>
        <v xml:space="preserve"> - </v>
      </c>
      <c r="J106" s="90"/>
      <c r="K106" s="100"/>
      <c r="L106" s="100"/>
      <c r="M106" s="100"/>
      <c r="N106" s="100"/>
      <c r="O106" s="100"/>
      <c r="P106" s="100"/>
      <c r="Q106" s="100"/>
      <c r="R106" s="100"/>
      <c r="S106" s="100"/>
      <c r="T106" s="100"/>
      <c r="U106" s="100"/>
      <c r="V106" s="100"/>
      <c r="W106" s="100"/>
      <c r="X106" s="100"/>
      <c r="Y106" s="100"/>
      <c r="Z106" s="100"/>
      <c r="AA106" s="100"/>
      <c r="AB106" s="100"/>
      <c r="AC106" s="100"/>
      <c r="AD106" s="100"/>
      <c r="AE106" s="100"/>
      <c r="AF106" s="100"/>
      <c r="AG106" s="100"/>
      <c r="AH106" s="100"/>
      <c r="AI106" s="100"/>
      <c r="AJ106" s="100"/>
      <c r="AK106" s="100"/>
      <c r="AL106" s="100"/>
      <c r="AM106" s="100"/>
      <c r="AN106" s="100"/>
      <c r="AO106" s="100"/>
      <c r="AP106" s="100"/>
      <c r="AQ106" s="100"/>
      <c r="AR106" s="100"/>
      <c r="AS106" s="100"/>
      <c r="AT106" s="100"/>
      <c r="AU106" s="100"/>
      <c r="AV106" s="100"/>
      <c r="AW106" s="100"/>
      <c r="AX106" s="100"/>
      <c r="AY106" s="100"/>
      <c r="AZ106" s="100"/>
      <c r="BA106" s="100"/>
      <c r="BB106" s="100"/>
      <c r="BC106" s="100"/>
      <c r="BD106" s="100"/>
      <c r="BE106" s="100"/>
      <c r="BF106" s="100"/>
      <c r="BG106" s="100"/>
      <c r="BH106" s="100"/>
      <c r="BI106" s="100"/>
      <c r="BJ106" s="100"/>
      <c r="BK106" s="100"/>
      <c r="BL106" s="100"/>
      <c r="BM106" s="100"/>
      <c r="BN106" s="100"/>
    </row>
    <row r="107" spans="1:66" s="63" customFormat="1" ht="17.399999999999999" x14ac:dyDescent="0.25">
      <c r="A107" s="53"/>
      <c r="B107" s="58"/>
      <c r="C107" s="58"/>
      <c r="D107" s="59"/>
      <c r="E107" s="96"/>
      <c r="F107" s="96"/>
      <c r="G107" s="60"/>
      <c r="H107" s="61"/>
      <c r="I107" s="62" t="str">
        <f t="shared" si="4"/>
        <v xml:space="preserve"> - </v>
      </c>
      <c r="J107" s="90"/>
      <c r="K107" s="100"/>
      <c r="L107" s="100"/>
      <c r="M107" s="100"/>
      <c r="N107" s="100"/>
      <c r="O107" s="100"/>
      <c r="P107" s="100"/>
      <c r="Q107" s="100"/>
      <c r="R107" s="100"/>
      <c r="S107" s="100"/>
      <c r="T107" s="100"/>
      <c r="U107" s="100"/>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100"/>
      <c r="AR107" s="100"/>
      <c r="AS107" s="100"/>
      <c r="AT107" s="100"/>
      <c r="AU107" s="100"/>
      <c r="AV107" s="100"/>
      <c r="AW107" s="100"/>
      <c r="AX107" s="100"/>
      <c r="AY107" s="100"/>
      <c r="AZ107" s="100"/>
      <c r="BA107" s="100"/>
      <c r="BB107" s="100"/>
      <c r="BC107" s="100"/>
      <c r="BD107" s="100"/>
      <c r="BE107" s="100"/>
      <c r="BF107" s="100"/>
      <c r="BG107" s="100"/>
      <c r="BH107" s="100"/>
      <c r="BI107" s="100"/>
      <c r="BJ107" s="100"/>
      <c r="BK107" s="100"/>
      <c r="BL107" s="100"/>
      <c r="BM107" s="100"/>
      <c r="BN107" s="100"/>
    </row>
    <row r="108" spans="1:66" s="68" customFormat="1" ht="17.399999999999999" x14ac:dyDescent="0.25">
      <c r="A108" s="64" t="s">
        <v>1</v>
      </c>
      <c r="B108" s="65"/>
      <c r="C108" s="66"/>
      <c r="D108" s="66"/>
      <c r="E108" s="97"/>
      <c r="F108" s="97"/>
      <c r="G108" s="67"/>
      <c r="H108" s="67"/>
      <c r="I108" s="67"/>
      <c r="J108" s="91"/>
      <c r="K108" s="100"/>
      <c r="L108" s="100"/>
      <c r="M108" s="100"/>
      <c r="N108" s="100"/>
      <c r="O108" s="100"/>
      <c r="P108" s="100"/>
      <c r="Q108" s="100"/>
      <c r="R108" s="100"/>
      <c r="S108" s="100"/>
      <c r="T108" s="100"/>
      <c r="U108" s="100"/>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100"/>
      <c r="AR108" s="100"/>
      <c r="AS108" s="100"/>
      <c r="AT108" s="100"/>
      <c r="AU108" s="100"/>
      <c r="AV108" s="100"/>
      <c r="AW108" s="100"/>
      <c r="AX108" s="100"/>
      <c r="AY108" s="100"/>
      <c r="AZ108" s="100"/>
      <c r="BA108" s="100"/>
      <c r="BB108" s="100"/>
      <c r="BC108" s="100"/>
      <c r="BD108" s="100"/>
      <c r="BE108" s="100"/>
      <c r="BF108" s="100"/>
      <c r="BG108" s="100"/>
      <c r="BH108" s="100"/>
      <c r="BI108" s="100"/>
      <c r="BJ108" s="100"/>
      <c r="BK108" s="100"/>
      <c r="BL108" s="100"/>
      <c r="BM108" s="100"/>
      <c r="BN108" s="100"/>
    </row>
    <row r="109" spans="1:66" s="63" customFormat="1" ht="17.399999999999999" x14ac:dyDescent="0.25">
      <c r="A109" s="69" t="s">
        <v>21</v>
      </c>
      <c r="B109" s="70"/>
      <c r="C109" s="70"/>
      <c r="D109" s="70"/>
      <c r="E109" s="98"/>
      <c r="F109" s="98"/>
      <c r="G109" s="70"/>
      <c r="H109" s="70"/>
      <c r="I109" s="70"/>
      <c r="J109" s="91"/>
      <c r="K109" s="100"/>
      <c r="L109" s="100"/>
      <c r="M109" s="100"/>
      <c r="N109" s="100"/>
      <c r="O109" s="100"/>
      <c r="P109" s="100"/>
      <c r="Q109" s="100"/>
      <c r="R109" s="100"/>
      <c r="S109" s="100"/>
      <c r="T109" s="100"/>
      <c r="U109" s="100"/>
      <c r="V109" s="100"/>
      <c r="W109" s="100"/>
      <c r="X109" s="100"/>
      <c r="Y109" s="100"/>
      <c r="Z109" s="100"/>
      <c r="AA109" s="100"/>
      <c r="AB109" s="100"/>
      <c r="AC109" s="100"/>
      <c r="AD109" s="100"/>
      <c r="AE109" s="100"/>
      <c r="AF109" s="100"/>
      <c r="AG109" s="100"/>
      <c r="AH109" s="100"/>
      <c r="AI109" s="100"/>
      <c r="AJ109" s="100"/>
      <c r="AK109" s="100"/>
      <c r="AL109" s="100"/>
      <c r="AM109" s="100"/>
      <c r="AN109" s="100"/>
      <c r="AO109" s="100"/>
      <c r="AP109" s="100"/>
      <c r="AQ109" s="100"/>
      <c r="AR109" s="100"/>
      <c r="AS109" s="100"/>
      <c r="AT109" s="100"/>
      <c r="AU109" s="100"/>
      <c r="AV109" s="100"/>
      <c r="AW109" s="100"/>
      <c r="AX109" s="100"/>
      <c r="AY109" s="100"/>
      <c r="AZ109" s="100"/>
      <c r="BA109" s="100"/>
      <c r="BB109" s="100"/>
      <c r="BC109" s="100"/>
      <c r="BD109" s="100"/>
      <c r="BE109" s="100"/>
      <c r="BF109" s="100"/>
      <c r="BG109" s="100"/>
      <c r="BH109" s="100"/>
      <c r="BI109" s="100"/>
      <c r="BJ109" s="100"/>
      <c r="BK109" s="100"/>
      <c r="BL109" s="100"/>
      <c r="BM109" s="100"/>
      <c r="BN109" s="100"/>
    </row>
    <row r="110" spans="1:66" s="63" customFormat="1" ht="17.399999999999999" x14ac:dyDescent="0.25">
      <c r="A110" s="122" t="str">
        <f>IF(ISERROR(VALUE(SUBSTITUTE(prevWBS,".",""))),"1",IF(ISERROR(FIND("`",SUBSTITUTE(prevWBS,".","`",1))),TEXT(VALUE(prevWBS)+1,"#"),TEXT(VALUE(LEFT(prevWBS,FIND("`",SUBSTITUTE(prevWBS,".","`",1))-1))+1,"#")))</f>
        <v>1</v>
      </c>
      <c r="B110" s="123" t="s">
        <v>49</v>
      </c>
      <c r="C110" s="71"/>
      <c r="D110" s="72"/>
      <c r="E110" s="93"/>
      <c r="F110" s="94" t="str">
        <f t="shared" ref="F110:F113" si="56">IF(ISBLANK(E110)," - ",IF(G110=0,E110,E110+G110-1))</f>
        <v xml:space="preserve"> - </v>
      </c>
      <c r="G110" s="55"/>
      <c r="H110" s="56"/>
      <c r="I110" s="73" t="str">
        <f>IF(OR(F110=0,E110=0)," - ",NETWORKDAYS(E110,F110))</f>
        <v xml:space="preserve"> - </v>
      </c>
      <c r="J110" s="92"/>
      <c r="K110" s="100"/>
      <c r="L110" s="100"/>
      <c r="M110" s="100"/>
      <c r="N110" s="100"/>
      <c r="O110" s="100"/>
      <c r="P110" s="100"/>
      <c r="Q110" s="100"/>
      <c r="R110" s="100"/>
      <c r="S110" s="100"/>
      <c r="T110" s="100"/>
      <c r="U110" s="100"/>
      <c r="V110" s="100"/>
      <c r="W110" s="100"/>
      <c r="X110" s="100"/>
      <c r="Y110" s="100"/>
      <c r="Z110" s="100"/>
      <c r="AA110" s="100"/>
      <c r="AB110" s="100"/>
      <c r="AC110" s="100"/>
      <c r="AD110" s="100"/>
      <c r="AE110" s="100"/>
      <c r="AF110" s="100"/>
      <c r="AG110" s="100"/>
      <c r="AH110" s="100"/>
      <c r="AI110" s="100"/>
      <c r="AJ110" s="100"/>
      <c r="AK110" s="100"/>
      <c r="AL110" s="100"/>
      <c r="AM110" s="100"/>
      <c r="AN110" s="100"/>
      <c r="AO110" s="100"/>
      <c r="AP110" s="100"/>
      <c r="AQ110" s="100"/>
      <c r="AR110" s="100"/>
      <c r="AS110" s="100"/>
      <c r="AT110" s="100"/>
      <c r="AU110" s="100"/>
      <c r="AV110" s="100"/>
      <c r="AW110" s="100"/>
      <c r="AX110" s="100"/>
      <c r="AY110" s="100"/>
      <c r="AZ110" s="100"/>
      <c r="BA110" s="100"/>
      <c r="BB110" s="100"/>
      <c r="BC110" s="100"/>
      <c r="BD110" s="100"/>
      <c r="BE110" s="100"/>
      <c r="BF110" s="100"/>
      <c r="BG110" s="100"/>
      <c r="BH110" s="100"/>
      <c r="BI110" s="100"/>
      <c r="BJ110" s="100"/>
      <c r="BK110" s="100"/>
      <c r="BL110" s="100"/>
      <c r="BM110" s="100"/>
      <c r="BN110" s="100"/>
    </row>
    <row r="111" spans="1:66" s="63" customFormat="1" ht="17.399999999999999" x14ac:dyDescent="0.25">
      <c r="A111"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11" s="74" t="s">
        <v>35</v>
      </c>
      <c r="C111" s="74"/>
      <c r="D111" s="72"/>
      <c r="E111" s="93"/>
      <c r="F111" s="94" t="str">
        <f t="shared" si="56"/>
        <v xml:space="preserve"> - </v>
      </c>
      <c r="G111" s="55"/>
      <c r="H111" s="56"/>
      <c r="I111" s="73" t="str">
        <f t="shared" ref="I111:I113" si="57">IF(OR(F111=0,E111=0)," - ",NETWORKDAYS(E111,F111))</f>
        <v xml:space="preserve"> - </v>
      </c>
      <c r="J111" s="92"/>
      <c r="K111" s="100"/>
      <c r="L111" s="100"/>
      <c r="M111" s="100"/>
      <c r="N111" s="100"/>
      <c r="O111" s="100"/>
      <c r="P111" s="100"/>
      <c r="Q111" s="100"/>
      <c r="R111" s="100"/>
      <c r="S111" s="100"/>
      <c r="T111" s="100"/>
      <c r="U111" s="100"/>
      <c r="V111" s="100"/>
      <c r="W111" s="100"/>
      <c r="X111" s="100"/>
      <c r="Y111" s="100"/>
      <c r="Z111" s="100"/>
      <c r="AA111" s="100"/>
      <c r="AB111" s="100"/>
      <c r="AC111" s="100"/>
      <c r="AD111" s="100"/>
      <c r="AE111" s="100"/>
      <c r="AF111" s="100"/>
      <c r="AG111" s="100"/>
      <c r="AH111" s="100"/>
      <c r="AI111" s="100"/>
      <c r="AJ111" s="100"/>
      <c r="AK111" s="100"/>
      <c r="AL111" s="100"/>
      <c r="AM111" s="100"/>
      <c r="AN111" s="100"/>
      <c r="AO111" s="100"/>
      <c r="AP111" s="100"/>
      <c r="AQ111" s="100"/>
      <c r="AR111" s="100"/>
      <c r="AS111" s="100"/>
      <c r="AT111" s="100"/>
      <c r="AU111" s="100"/>
      <c r="AV111" s="100"/>
      <c r="AW111" s="100"/>
      <c r="AX111" s="100"/>
      <c r="AY111" s="100"/>
      <c r="AZ111" s="100"/>
      <c r="BA111" s="100"/>
      <c r="BB111" s="100"/>
      <c r="BC111" s="100"/>
      <c r="BD111" s="100"/>
      <c r="BE111" s="100"/>
      <c r="BF111" s="100"/>
      <c r="BG111" s="100"/>
      <c r="BH111" s="100"/>
      <c r="BI111" s="100"/>
      <c r="BJ111" s="100"/>
      <c r="BK111" s="100"/>
      <c r="BL111" s="100"/>
      <c r="BM111" s="100"/>
      <c r="BN111" s="100"/>
    </row>
    <row r="112" spans="1:66" s="63" customFormat="1" ht="17.399999999999999" x14ac:dyDescent="0.25">
      <c r="A112"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12" s="75" t="s">
        <v>36</v>
      </c>
      <c r="C112" s="74"/>
      <c r="D112" s="72"/>
      <c r="E112" s="93"/>
      <c r="F112" s="94" t="str">
        <f t="shared" si="56"/>
        <v xml:space="preserve"> - </v>
      </c>
      <c r="G112" s="55"/>
      <c r="H112" s="56"/>
      <c r="I112" s="73" t="str">
        <f t="shared" si="57"/>
        <v xml:space="preserve"> - </v>
      </c>
      <c r="J112" s="92"/>
      <c r="K112" s="100"/>
      <c r="L112" s="100"/>
      <c r="M112" s="100"/>
      <c r="N112" s="100"/>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c r="AK112" s="100"/>
      <c r="AL112" s="100"/>
      <c r="AM112" s="100"/>
      <c r="AN112" s="100"/>
      <c r="AO112" s="100"/>
      <c r="AP112" s="100"/>
      <c r="AQ112" s="100"/>
      <c r="AR112" s="100"/>
      <c r="AS112" s="100"/>
      <c r="AT112" s="100"/>
      <c r="AU112" s="100"/>
      <c r="AV112" s="100"/>
      <c r="AW112" s="100"/>
      <c r="AX112" s="100"/>
      <c r="AY112" s="100"/>
      <c r="AZ112" s="100"/>
      <c r="BA112" s="100"/>
      <c r="BB112" s="100"/>
      <c r="BC112" s="100"/>
      <c r="BD112" s="100"/>
      <c r="BE112" s="100"/>
      <c r="BF112" s="100"/>
      <c r="BG112" s="100"/>
      <c r="BH112" s="100"/>
      <c r="BI112" s="100"/>
      <c r="BJ112" s="100"/>
      <c r="BK112" s="100"/>
      <c r="BL112" s="100"/>
      <c r="BM112" s="100"/>
      <c r="BN112" s="100"/>
    </row>
    <row r="113" spans="1:66" s="63" customFormat="1" ht="17.399999999999999" x14ac:dyDescent="0.25">
      <c r="A113"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113" s="75" t="s">
        <v>37</v>
      </c>
      <c r="C113" s="74"/>
      <c r="D113" s="72"/>
      <c r="E113" s="93"/>
      <c r="F113" s="94" t="str">
        <f t="shared" si="56"/>
        <v xml:space="preserve"> - </v>
      </c>
      <c r="G113" s="55"/>
      <c r="H113" s="56"/>
      <c r="I113" s="73" t="str">
        <f t="shared" si="57"/>
        <v xml:space="preserve"> - </v>
      </c>
      <c r="J113" s="92"/>
      <c r="K113" s="100"/>
      <c r="L113" s="100"/>
      <c r="M113" s="100"/>
      <c r="N113" s="100"/>
      <c r="O113" s="100"/>
      <c r="P113" s="100"/>
      <c r="Q113" s="100"/>
      <c r="R113" s="100"/>
      <c r="S113" s="100"/>
      <c r="T113" s="100"/>
      <c r="U113" s="100"/>
      <c r="V113" s="100"/>
      <c r="W113" s="100"/>
      <c r="X113" s="100"/>
      <c r="Y113" s="100"/>
      <c r="Z113" s="100"/>
      <c r="AA113" s="100"/>
      <c r="AB113" s="100"/>
      <c r="AC113" s="100"/>
      <c r="AD113" s="100"/>
      <c r="AE113" s="100"/>
      <c r="AF113" s="100"/>
      <c r="AG113" s="100"/>
      <c r="AH113" s="100"/>
      <c r="AI113" s="100"/>
      <c r="AJ113" s="100"/>
      <c r="AK113" s="100"/>
      <c r="AL113" s="100"/>
      <c r="AM113" s="100"/>
      <c r="AN113" s="100"/>
      <c r="AO113" s="100"/>
      <c r="AP113" s="100"/>
      <c r="AQ113" s="100"/>
      <c r="AR113" s="100"/>
      <c r="AS113" s="100"/>
      <c r="AT113" s="100"/>
      <c r="AU113" s="100"/>
      <c r="AV113" s="100"/>
      <c r="AW113" s="100"/>
      <c r="AX113" s="100"/>
      <c r="AY113" s="100"/>
      <c r="AZ113" s="100"/>
      <c r="BA113" s="100"/>
      <c r="BB113" s="100"/>
      <c r="BC113" s="100"/>
      <c r="BD113" s="100"/>
      <c r="BE113" s="100"/>
      <c r="BF113" s="100"/>
      <c r="BG113" s="100"/>
      <c r="BH113" s="100"/>
      <c r="BI113" s="100"/>
      <c r="BJ113" s="100"/>
      <c r="BK113" s="100"/>
      <c r="BL113" s="100"/>
      <c r="BM113" s="100"/>
      <c r="BN113" s="100"/>
    </row>
    <row r="114" spans="1:66" s="27" customFormat="1" x14ac:dyDescent="0.25">
      <c r="A114" s="155" t="str">
        <f>HYPERLINK("https://vertex42.link/HowToCreateAGanttChart","► Watch How to Create a Gantt Chart in Excel")</f>
        <v>► Watch How to Create a Gantt Chart in Excel</v>
      </c>
      <c r="B114" s="25"/>
      <c r="C114" s="25"/>
      <c r="D114" s="26"/>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c r="BM114" s="25"/>
      <c r="BN114" s="25"/>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106:H113 H8:H35 H99:H102 H37:H38">
    <cfRule type="dataBar" priority="27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83" priority="313">
      <formula>K$6=TODAY()</formula>
    </cfRule>
  </conditionalFormatting>
  <conditionalFormatting sqref="K8:BN23 K25:BN25 K32:BN35 K37:BN113">
    <cfRule type="expression" dxfId="82" priority="316">
      <formula>AND($E8&lt;=K$6,ROUNDDOWN(($F8-$E8+1)*$H8,0)+$E8-1&gt;=K$6)</formula>
    </cfRule>
    <cfRule type="expression" dxfId="81" priority="317">
      <formula>AND(NOT(ISBLANK($E8)),$E8&lt;=K$6,$F8&gt;=K$6)</formula>
    </cfRule>
  </conditionalFormatting>
  <conditionalFormatting sqref="K106:BN113 K6:BN23 K25:BN25 K37:BN37 K99:BN102">
    <cfRule type="expression" dxfId="80" priority="276">
      <formula>K$6=TODAY()</formula>
    </cfRule>
  </conditionalFormatting>
  <conditionalFormatting sqref="H103">
    <cfRule type="dataBar" priority="265">
      <dataBar>
        <cfvo type="num" val="0"/>
        <cfvo type="num" val="1"/>
        <color theme="0" tint="-0.34998626667073579"/>
      </dataBar>
      <extLst>
        <ext xmlns:x14="http://schemas.microsoft.com/office/spreadsheetml/2009/9/main" uri="{B025F937-C7B1-47D3-B67F-A62EFF666E3E}">
          <x14:id>{2A1DF3D2-1ADF-4E13-AFF4-E2D8D77249E9}</x14:id>
        </ext>
      </extLst>
    </cfRule>
  </conditionalFormatting>
  <conditionalFormatting sqref="K103:BN103">
    <cfRule type="expression" dxfId="79" priority="266">
      <formula>K$6=TODAY()</formula>
    </cfRule>
  </conditionalFormatting>
  <conditionalFormatting sqref="K24:BN24">
    <cfRule type="expression" dxfId="78" priority="263">
      <formula>AND($E24&lt;=K$6,ROUNDDOWN(($F24-$E24+1)*$H24,0)+$E24-1&gt;=K$6)</formula>
    </cfRule>
    <cfRule type="expression" dxfId="77" priority="264">
      <formula>AND(NOT(ISBLANK($E24)),$E24&lt;=K$6,$F24&gt;=K$6)</formula>
    </cfRule>
  </conditionalFormatting>
  <conditionalFormatting sqref="K24:BN24">
    <cfRule type="expression" dxfId="76" priority="262">
      <formula>K$6=TODAY()</formula>
    </cfRule>
  </conditionalFormatting>
  <conditionalFormatting sqref="K28:BN28">
    <cfRule type="expression" dxfId="75" priority="259">
      <formula>AND($E28&lt;=K$6,ROUNDDOWN(($F28-$E28+1)*$H28,0)+$E28-1&gt;=K$6)</formula>
    </cfRule>
    <cfRule type="expression" dxfId="74" priority="260">
      <formula>AND(NOT(ISBLANK($E28)),$E28&lt;=K$6,$F28&gt;=K$6)</formula>
    </cfRule>
  </conditionalFormatting>
  <conditionalFormatting sqref="K28:BN28">
    <cfRule type="expression" dxfId="73" priority="258">
      <formula>K$6=TODAY()</formula>
    </cfRule>
  </conditionalFormatting>
  <conditionalFormatting sqref="K26:BN26">
    <cfRule type="expression" dxfId="72" priority="255">
      <formula>AND($E26&lt;=K$6,ROUNDDOWN(($F26-$E26+1)*$H26,0)+$E26-1&gt;=K$6)</formula>
    </cfRule>
    <cfRule type="expression" dxfId="71" priority="256">
      <formula>AND(NOT(ISBLANK($E26)),$E26&lt;=K$6,$F26&gt;=K$6)</formula>
    </cfRule>
  </conditionalFormatting>
  <conditionalFormatting sqref="K26:BN26">
    <cfRule type="expression" dxfId="70" priority="254">
      <formula>K$6=TODAY()</formula>
    </cfRule>
  </conditionalFormatting>
  <conditionalFormatting sqref="K27:BN27">
    <cfRule type="expression" dxfId="69" priority="251">
      <formula>AND($E27&lt;=K$6,ROUNDDOWN(($F27-$E27+1)*$H27,0)+$E27-1&gt;=K$6)</formula>
    </cfRule>
    <cfRule type="expression" dxfId="68" priority="252">
      <formula>AND(NOT(ISBLANK($E27)),$E27&lt;=K$6,$F27&gt;=K$6)</formula>
    </cfRule>
  </conditionalFormatting>
  <conditionalFormatting sqref="K27:BN27">
    <cfRule type="expression" dxfId="67" priority="250">
      <formula>K$6=TODAY()</formula>
    </cfRule>
  </conditionalFormatting>
  <conditionalFormatting sqref="K29:BN29">
    <cfRule type="expression" dxfId="66" priority="247">
      <formula>AND($E29&lt;=K$6,ROUNDDOWN(($F29-$E29+1)*$H29,0)+$E29-1&gt;=K$6)</formula>
    </cfRule>
    <cfRule type="expression" dxfId="65" priority="248">
      <formula>AND(NOT(ISBLANK($E29)),$E29&lt;=K$6,$F29&gt;=K$6)</formula>
    </cfRule>
  </conditionalFormatting>
  <conditionalFormatting sqref="K29:BN29">
    <cfRule type="expression" dxfId="64" priority="246">
      <formula>K$6=TODAY()</formula>
    </cfRule>
  </conditionalFormatting>
  <conditionalFormatting sqref="K30:BN30">
    <cfRule type="expression" dxfId="63" priority="243">
      <formula>AND($E30&lt;=K$6,ROUNDDOWN(($F30-$E30+1)*$H30,0)+$E30-1&gt;=K$6)</formula>
    </cfRule>
    <cfRule type="expression" dxfId="62" priority="244">
      <formula>AND(NOT(ISBLANK($E30)),$E30&lt;=K$6,$F30&gt;=K$6)</formula>
    </cfRule>
  </conditionalFormatting>
  <conditionalFormatting sqref="K30:BN30">
    <cfRule type="expression" dxfId="61" priority="242">
      <formula>K$6=TODAY()</formula>
    </cfRule>
  </conditionalFormatting>
  <conditionalFormatting sqref="K31:BN31">
    <cfRule type="expression" dxfId="60" priority="239">
      <formula>AND($E31&lt;=K$6,ROUNDDOWN(($F31-$E31+1)*$H31,0)+$E31-1&gt;=K$6)</formula>
    </cfRule>
    <cfRule type="expression" dxfId="59" priority="240">
      <formula>AND(NOT(ISBLANK($E31)),$E31&lt;=K$6,$F31&gt;=K$6)</formula>
    </cfRule>
  </conditionalFormatting>
  <conditionalFormatting sqref="K31:BN31">
    <cfRule type="expression" dxfId="58" priority="238">
      <formula>K$6=TODAY()</formula>
    </cfRule>
  </conditionalFormatting>
  <conditionalFormatting sqref="K32:BN32">
    <cfRule type="expression" dxfId="57" priority="234">
      <formula>K$6=TODAY()</formula>
    </cfRule>
  </conditionalFormatting>
  <conditionalFormatting sqref="K33:BN33">
    <cfRule type="expression" dxfId="56" priority="230">
      <formula>K$6=TODAY()</formula>
    </cfRule>
  </conditionalFormatting>
  <conditionalFormatting sqref="K34:BN34">
    <cfRule type="expression" dxfId="55" priority="226">
      <formula>K$6=TODAY()</formula>
    </cfRule>
  </conditionalFormatting>
  <conditionalFormatting sqref="H39">
    <cfRule type="dataBar" priority="213">
      <dataBar>
        <cfvo type="num" val="0"/>
        <cfvo type="num" val="1"/>
        <color theme="0" tint="-0.34998626667073579"/>
      </dataBar>
      <extLst>
        <ext xmlns:x14="http://schemas.microsoft.com/office/spreadsheetml/2009/9/main" uri="{B025F937-C7B1-47D3-B67F-A62EFF666E3E}">
          <x14:id>{7060C980-C2E4-495D-BADC-0C56F62FC049}</x14:id>
        </ext>
      </extLst>
    </cfRule>
  </conditionalFormatting>
  <conditionalFormatting sqref="K35:BN35">
    <cfRule type="expression" dxfId="54" priority="222">
      <formula>K$6=TODAY()</formula>
    </cfRule>
  </conditionalFormatting>
  <conditionalFormatting sqref="K38:BN38">
    <cfRule type="expression" dxfId="53" priority="218">
      <formula>K$6=TODAY()</formula>
    </cfRule>
  </conditionalFormatting>
  <conditionalFormatting sqref="K39:BN39">
    <cfRule type="expression" dxfId="52" priority="214">
      <formula>K$6=TODAY()</formula>
    </cfRule>
  </conditionalFormatting>
  <conditionalFormatting sqref="H40:H42 H44">
    <cfRule type="dataBar" priority="209">
      <dataBar>
        <cfvo type="num" val="0"/>
        <cfvo type="num" val="1"/>
        <color theme="0" tint="-0.34998626667073579"/>
      </dataBar>
      <extLst>
        <ext xmlns:x14="http://schemas.microsoft.com/office/spreadsheetml/2009/9/main" uri="{B025F937-C7B1-47D3-B67F-A62EFF666E3E}">
          <x14:id>{F790CC64-7084-4C9B-A601-2F9E408892D9}</x14:id>
        </ext>
      </extLst>
    </cfRule>
  </conditionalFormatting>
  <conditionalFormatting sqref="K40:BN42 K44:BN44 K56:BN56">
    <cfRule type="expression" dxfId="51" priority="210">
      <formula>K$6=TODAY()</formula>
    </cfRule>
  </conditionalFormatting>
  <conditionalFormatting sqref="H43">
    <cfRule type="dataBar" priority="205">
      <dataBar>
        <cfvo type="num" val="0"/>
        <cfvo type="num" val="1"/>
        <color theme="0" tint="-0.34998626667073579"/>
      </dataBar>
      <extLst>
        <ext xmlns:x14="http://schemas.microsoft.com/office/spreadsheetml/2009/9/main" uri="{B025F937-C7B1-47D3-B67F-A62EFF666E3E}">
          <x14:id>{F427A868-BF24-4A80-AE59-8E2B9C70C6C0}</x14:id>
        </ext>
      </extLst>
    </cfRule>
  </conditionalFormatting>
  <conditionalFormatting sqref="K43:BN43">
    <cfRule type="expression" dxfId="50" priority="206">
      <formula>K$6=TODAY()</formula>
    </cfRule>
  </conditionalFormatting>
  <conditionalFormatting sqref="H47">
    <cfRule type="dataBar" priority="201">
      <dataBar>
        <cfvo type="num" val="0"/>
        <cfvo type="num" val="1"/>
        <color theme="0" tint="-0.34998626667073579"/>
      </dataBar>
      <extLst>
        <ext xmlns:x14="http://schemas.microsoft.com/office/spreadsheetml/2009/9/main" uri="{B025F937-C7B1-47D3-B67F-A62EFF666E3E}">
          <x14:id>{C7BCF661-FD81-437D-8CE7-87A08CB4543B}</x14:id>
        </ext>
      </extLst>
    </cfRule>
  </conditionalFormatting>
  <conditionalFormatting sqref="K47:BN47">
    <cfRule type="expression" dxfId="49" priority="202">
      <formula>K$6=TODAY()</formula>
    </cfRule>
  </conditionalFormatting>
  <conditionalFormatting sqref="H45">
    <cfRule type="dataBar" priority="197">
      <dataBar>
        <cfvo type="num" val="0"/>
        <cfvo type="num" val="1"/>
        <color theme="0" tint="-0.34998626667073579"/>
      </dataBar>
      <extLst>
        <ext xmlns:x14="http://schemas.microsoft.com/office/spreadsheetml/2009/9/main" uri="{B025F937-C7B1-47D3-B67F-A62EFF666E3E}">
          <x14:id>{396B34AE-F749-4462-BFC8-6CF851473555}</x14:id>
        </ext>
      </extLst>
    </cfRule>
  </conditionalFormatting>
  <conditionalFormatting sqref="K45:BN45">
    <cfRule type="expression" dxfId="48" priority="198">
      <formula>K$6=TODAY()</formula>
    </cfRule>
  </conditionalFormatting>
  <conditionalFormatting sqref="H46">
    <cfRule type="dataBar" priority="193">
      <dataBar>
        <cfvo type="num" val="0"/>
        <cfvo type="num" val="1"/>
        <color theme="0" tint="-0.34998626667073579"/>
      </dataBar>
      <extLst>
        <ext xmlns:x14="http://schemas.microsoft.com/office/spreadsheetml/2009/9/main" uri="{B025F937-C7B1-47D3-B67F-A62EFF666E3E}">
          <x14:id>{3CBA8827-0461-4BB0-8842-F1747E086BD4}</x14:id>
        </ext>
      </extLst>
    </cfRule>
  </conditionalFormatting>
  <conditionalFormatting sqref="H48:H57">
    <cfRule type="dataBar" priority="189">
      <dataBar>
        <cfvo type="num" val="0"/>
        <cfvo type="num" val="1"/>
        <color theme="0" tint="-0.34998626667073579"/>
      </dataBar>
      <extLst>
        <ext xmlns:x14="http://schemas.microsoft.com/office/spreadsheetml/2009/9/main" uri="{B025F937-C7B1-47D3-B67F-A62EFF666E3E}">
          <x14:id>{63A2FBF7-8866-451E-B8EA-BF86265EC7E5}</x14:id>
        </ext>
      </extLst>
    </cfRule>
  </conditionalFormatting>
  <conditionalFormatting sqref="K46:BN46">
    <cfRule type="expression" dxfId="47" priority="194">
      <formula>K$6=TODAY()</formula>
    </cfRule>
  </conditionalFormatting>
  <conditionalFormatting sqref="K48:BN48">
    <cfRule type="expression" dxfId="46" priority="190">
      <formula>K$6=TODAY()</formula>
    </cfRule>
  </conditionalFormatting>
  <conditionalFormatting sqref="K49:BN49">
    <cfRule type="expression" dxfId="45" priority="186">
      <formula>K$6=TODAY()</formula>
    </cfRule>
  </conditionalFormatting>
  <conditionalFormatting sqref="K50:BN50">
    <cfRule type="expression" dxfId="44" priority="182">
      <formula>K$6=TODAY()</formula>
    </cfRule>
  </conditionalFormatting>
  <conditionalFormatting sqref="K52:BN52">
    <cfRule type="expression" dxfId="43" priority="178">
      <formula>K$6=TODAY()</formula>
    </cfRule>
  </conditionalFormatting>
  <conditionalFormatting sqref="K53:BN53">
    <cfRule type="expression" dxfId="42" priority="174">
      <formula>K$6=TODAY()</formula>
    </cfRule>
  </conditionalFormatting>
  <conditionalFormatting sqref="K54:BN54">
    <cfRule type="expression" dxfId="41" priority="170">
      <formula>K$6=TODAY()</formula>
    </cfRule>
  </conditionalFormatting>
  <conditionalFormatting sqref="K55:BN55">
    <cfRule type="expression" dxfId="40" priority="166">
      <formula>K$6=TODAY()</formula>
    </cfRule>
  </conditionalFormatting>
  <conditionalFormatting sqref="K57:BN57">
    <cfRule type="expression" dxfId="39" priority="162">
      <formula>K$6=TODAY()</formula>
    </cfRule>
  </conditionalFormatting>
  <conditionalFormatting sqref="K51:BN51">
    <cfRule type="expression" dxfId="38" priority="158">
      <formula>K$6=TODAY()</formula>
    </cfRule>
  </conditionalFormatting>
  <conditionalFormatting sqref="H58">
    <cfRule type="dataBar" priority="153">
      <dataBar>
        <cfvo type="num" val="0"/>
        <cfvo type="num" val="1"/>
        <color theme="0" tint="-0.34998626667073579"/>
      </dataBar>
      <extLst>
        <ext xmlns:x14="http://schemas.microsoft.com/office/spreadsheetml/2009/9/main" uri="{B025F937-C7B1-47D3-B67F-A62EFF666E3E}">
          <x14:id>{10CFDBD3-4F88-44E1-BC22-77B30C74E8CE}</x14:id>
        </ext>
      </extLst>
    </cfRule>
  </conditionalFormatting>
  <conditionalFormatting sqref="K58:BN58">
    <cfRule type="expression" dxfId="37" priority="154">
      <formula>K$6=TODAY()</formula>
    </cfRule>
  </conditionalFormatting>
  <conditionalFormatting sqref="H59:H63">
    <cfRule type="dataBar" priority="149">
      <dataBar>
        <cfvo type="num" val="0"/>
        <cfvo type="num" val="1"/>
        <color theme="0" tint="-0.34998626667073579"/>
      </dataBar>
      <extLst>
        <ext xmlns:x14="http://schemas.microsoft.com/office/spreadsheetml/2009/9/main" uri="{B025F937-C7B1-47D3-B67F-A62EFF666E3E}">
          <x14:id>{F12A84E2-B256-466F-B976-D3964071389B}</x14:id>
        </ext>
      </extLst>
    </cfRule>
  </conditionalFormatting>
  <conditionalFormatting sqref="K59:BN61 K63:BN63 K75:BN75">
    <cfRule type="expression" dxfId="36" priority="150">
      <formula>K$6=TODAY()</formula>
    </cfRule>
  </conditionalFormatting>
  <conditionalFormatting sqref="K62:BN62">
    <cfRule type="expression" dxfId="35" priority="146">
      <formula>K$6=TODAY()</formula>
    </cfRule>
  </conditionalFormatting>
  <conditionalFormatting sqref="H66">
    <cfRule type="dataBar" priority="141">
      <dataBar>
        <cfvo type="num" val="0"/>
        <cfvo type="num" val="1"/>
        <color theme="0" tint="-0.34998626667073579"/>
      </dataBar>
      <extLst>
        <ext xmlns:x14="http://schemas.microsoft.com/office/spreadsheetml/2009/9/main" uri="{B025F937-C7B1-47D3-B67F-A62EFF666E3E}">
          <x14:id>{9C8314BC-C1B7-4430-A4FB-F7D76DDAB814}</x14:id>
        </ext>
      </extLst>
    </cfRule>
  </conditionalFormatting>
  <conditionalFormatting sqref="K66:BN66">
    <cfRule type="expression" dxfId="34" priority="142">
      <formula>K$6=TODAY()</formula>
    </cfRule>
  </conditionalFormatting>
  <conditionalFormatting sqref="H64">
    <cfRule type="dataBar" priority="137">
      <dataBar>
        <cfvo type="num" val="0"/>
        <cfvo type="num" val="1"/>
        <color theme="0" tint="-0.34998626667073579"/>
      </dataBar>
      <extLst>
        <ext xmlns:x14="http://schemas.microsoft.com/office/spreadsheetml/2009/9/main" uri="{B025F937-C7B1-47D3-B67F-A62EFF666E3E}">
          <x14:id>{4A1ED5D2-2B95-4FFE-B59A-4F7BF9EF4CF4}</x14:id>
        </ext>
      </extLst>
    </cfRule>
  </conditionalFormatting>
  <conditionalFormatting sqref="K64:BN64">
    <cfRule type="expression" dxfId="33" priority="138">
      <formula>K$6=TODAY()</formula>
    </cfRule>
  </conditionalFormatting>
  <conditionalFormatting sqref="H65">
    <cfRule type="dataBar" priority="133">
      <dataBar>
        <cfvo type="num" val="0"/>
        <cfvo type="num" val="1"/>
        <color theme="0" tint="-0.34998626667073579"/>
      </dataBar>
      <extLst>
        <ext xmlns:x14="http://schemas.microsoft.com/office/spreadsheetml/2009/9/main" uri="{B025F937-C7B1-47D3-B67F-A62EFF666E3E}">
          <x14:id>{A20813F2-4780-4AC2-9B6C-22C0FDEAEFD4}</x14:id>
        </ext>
      </extLst>
    </cfRule>
  </conditionalFormatting>
  <conditionalFormatting sqref="H67:H74">
    <cfRule type="dataBar" priority="129">
      <dataBar>
        <cfvo type="num" val="0"/>
        <cfvo type="num" val="1"/>
        <color theme="0" tint="-0.34998626667073579"/>
      </dataBar>
      <extLst>
        <ext xmlns:x14="http://schemas.microsoft.com/office/spreadsheetml/2009/9/main" uri="{B025F937-C7B1-47D3-B67F-A62EFF666E3E}">
          <x14:id>{09CE1E5B-F376-431C-8630-5E56E6CF621B}</x14:id>
        </ext>
      </extLst>
    </cfRule>
  </conditionalFormatting>
  <conditionalFormatting sqref="K65:BN65">
    <cfRule type="expression" dxfId="32" priority="134">
      <formula>K$6=TODAY()</formula>
    </cfRule>
  </conditionalFormatting>
  <conditionalFormatting sqref="H75:H76">
    <cfRule type="dataBar" priority="125">
      <dataBar>
        <cfvo type="num" val="0"/>
        <cfvo type="num" val="1"/>
        <color theme="0" tint="-0.34998626667073579"/>
      </dataBar>
      <extLst>
        <ext xmlns:x14="http://schemas.microsoft.com/office/spreadsheetml/2009/9/main" uri="{B025F937-C7B1-47D3-B67F-A62EFF666E3E}">
          <x14:id>{7C119787-9B4D-45E6-B62C-EC38F78FD1F0}</x14:id>
        </ext>
      </extLst>
    </cfRule>
  </conditionalFormatting>
  <conditionalFormatting sqref="K67:BN67">
    <cfRule type="expression" dxfId="31" priority="130">
      <formula>K$6=TODAY()</formula>
    </cfRule>
  </conditionalFormatting>
  <conditionalFormatting sqref="K68:BN68">
    <cfRule type="expression" dxfId="30" priority="126">
      <formula>K$6=TODAY()</formula>
    </cfRule>
  </conditionalFormatting>
  <conditionalFormatting sqref="K69:BN69">
    <cfRule type="expression" dxfId="29" priority="122">
      <formula>K$6=TODAY()</formula>
    </cfRule>
  </conditionalFormatting>
  <conditionalFormatting sqref="K71:BN71">
    <cfRule type="expression" dxfId="28" priority="118">
      <formula>K$6=TODAY()</formula>
    </cfRule>
  </conditionalFormatting>
  <conditionalFormatting sqref="K72:BN72">
    <cfRule type="expression" dxfId="27" priority="114">
      <formula>K$6=TODAY()</formula>
    </cfRule>
  </conditionalFormatting>
  <conditionalFormatting sqref="K73:BN73">
    <cfRule type="expression" dxfId="26" priority="110">
      <formula>K$6=TODAY()</formula>
    </cfRule>
  </conditionalFormatting>
  <conditionalFormatting sqref="K74:BN74">
    <cfRule type="expression" dxfId="25" priority="106">
      <formula>K$6=TODAY()</formula>
    </cfRule>
  </conditionalFormatting>
  <conditionalFormatting sqref="K76:BN76">
    <cfRule type="expression" dxfId="24" priority="102">
      <formula>K$6=TODAY()</formula>
    </cfRule>
  </conditionalFormatting>
  <conditionalFormatting sqref="K70:BN70">
    <cfRule type="expression" dxfId="23" priority="98">
      <formula>K$6=TODAY()</formula>
    </cfRule>
  </conditionalFormatting>
  <conditionalFormatting sqref="H77">
    <cfRule type="dataBar" priority="93">
      <dataBar>
        <cfvo type="num" val="0"/>
        <cfvo type="num" val="1"/>
        <color theme="0" tint="-0.34998626667073579"/>
      </dataBar>
      <extLst>
        <ext xmlns:x14="http://schemas.microsoft.com/office/spreadsheetml/2009/9/main" uri="{B025F937-C7B1-47D3-B67F-A62EFF666E3E}">
          <x14:id>{7787EDD1-B194-4B01-84CF-2EF6FE6032FB}</x14:id>
        </ext>
      </extLst>
    </cfRule>
  </conditionalFormatting>
  <conditionalFormatting sqref="K77:BN77">
    <cfRule type="expression" dxfId="22" priority="94">
      <formula>K$6=TODAY()</formula>
    </cfRule>
  </conditionalFormatting>
  <conditionalFormatting sqref="H78:H82">
    <cfRule type="dataBar" priority="89">
      <dataBar>
        <cfvo type="num" val="0"/>
        <cfvo type="num" val="1"/>
        <color theme="0" tint="-0.34998626667073579"/>
      </dataBar>
      <extLst>
        <ext xmlns:x14="http://schemas.microsoft.com/office/spreadsheetml/2009/9/main" uri="{B025F937-C7B1-47D3-B67F-A62EFF666E3E}">
          <x14:id>{8B69BFE0-9346-4E0F-A35A-3E8D4707D13C}</x14:id>
        </ext>
      </extLst>
    </cfRule>
  </conditionalFormatting>
  <conditionalFormatting sqref="K78:BN80 K82:BN82 K97:BN97">
    <cfRule type="expression" dxfId="21" priority="90">
      <formula>K$6=TODAY()</formula>
    </cfRule>
  </conditionalFormatting>
  <conditionalFormatting sqref="K81:BN81">
    <cfRule type="expression" dxfId="20" priority="86">
      <formula>K$6=TODAY()</formula>
    </cfRule>
  </conditionalFormatting>
  <conditionalFormatting sqref="H87">
    <cfRule type="dataBar" priority="81">
      <dataBar>
        <cfvo type="num" val="0"/>
        <cfvo type="num" val="1"/>
        <color theme="0" tint="-0.34998626667073579"/>
      </dataBar>
      <extLst>
        <ext xmlns:x14="http://schemas.microsoft.com/office/spreadsheetml/2009/9/main" uri="{B025F937-C7B1-47D3-B67F-A62EFF666E3E}">
          <x14:id>{2482D90F-E6C0-4F8F-863D-644BDC03EBE9}</x14:id>
        </ext>
      </extLst>
    </cfRule>
  </conditionalFormatting>
  <conditionalFormatting sqref="K87:BN87">
    <cfRule type="expression" dxfId="19" priority="82">
      <formula>K$6=TODAY()</formula>
    </cfRule>
  </conditionalFormatting>
  <conditionalFormatting sqref="H83:H86">
    <cfRule type="dataBar" priority="77">
      <dataBar>
        <cfvo type="num" val="0"/>
        <cfvo type="num" val="1"/>
        <color theme="0" tint="-0.34998626667073579"/>
      </dataBar>
      <extLst>
        <ext xmlns:x14="http://schemas.microsoft.com/office/spreadsheetml/2009/9/main" uri="{B025F937-C7B1-47D3-B67F-A62EFF666E3E}">
          <x14:id>{08057032-D916-48C8-B65C-5894F9F360FF}</x14:id>
        </ext>
      </extLst>
    </cfRule>
  </conditionalFormatting>
  <conditionalFormatting sqref="K83:BN83">
    <cfRule type="expression" dxfId="18" priority="78">
      <formula>K$6=TODAY()</formula>
    </cfRule>
  </conditionalFormatting>
  <conditionalFormatting sqref="H88:H98">
    <cfRule type="dataBar" priority="69">
      <dataBar>
        <cfvo type="num" val="0"/>
        <cfvo type="num" val="1"/>
        <color theme="0" tint="-0.34998626667073579"/>
      </dataBar>
      <extLst>
        <ext xmlns:x14="http://schemas.microsoft.com/office/spreadsheetml/2009/9/main" uri="{B025F937-C7B1-47D3-B67F-A62EFF666E3E}">
          <x14:id>{80F3B623-CCE6-4876-BA4C-5FE3D07817D3}</x14:id>
        </ext>
      </extLst>
    </cfRule>
  </conditionalFormatting>
  <conditionalFormatting sqref="K84:BN84">
    <cfRule type="expression" dxfId="17" priority="74">
      <formula>K$6=TODAY()</formula>
    </cfRule>
  </conditionalFormatting>
  <conditionalFormatting sqref="K88:BN88">
    <cfRule type="expression" dxfId="16" priority="70">
      <formula>K$6=TODAY()</formula>
    </cfRule>
  </conditionalFormatting>
  <conditionalFormatting sqref="K89:BN89">
    <cfRule type="expression" dxfId="15" priority="66">
      <formula>K$6=TODAY()</formula>
    </cfRule>
  </conditionalFormatting>
  <conditionalFormatting sqref="K90:BN90">
    <cfRule type="expression" dxfId="14" priority="62">
      <formula>K$6=TODAY()</formula>
    </cfRule>
  </conditionalFormatting>
  <conditionalFormatting sqref="K92:BN92">
    <cfRule type="expression" dxfId="13" priority="58">
      <formula>K$6=TODAY()</formula>
    </cfRule>
  </conditionalFormatting>
  <conditionalFormatting sqref="K95:BN95">
    <cfRule type="expression" dxfId="12" priority="54">
      <formula>K$6=TODAY()</formula>
    </cfRule>
  </conditionalFormatting>
  <conditionalFormatting sqref="K96:BN96">
    <cfRule type="expression" dxfId="11" priority="50">
      <formula>K$6=TODAY()</formula>
    </cfRule>
  </conditionalFormatting>
  <conditionalFormatting sqref="K98:BN98">
    <cfRule type="expression" dxfId="10" priority="42">
      <formula>K$6=TODAY()</formula>
    </cfRule>
  </conditionalFormatting>
  <conditionalFormatting sqref="K91:BN91">
    <cfRule type="expression" dxfId="9" priority="38">
      <formula>K$6=TODAY()</formula>
    </cfRule>
  </conditionalFormatting>
  <conditionalFormatting sqref="K85:BN85">
    <cfRule type="expression" dxfId="8" priority="34">
      <formula>K$6=TODAY()</formula>
    </cfRule>
  </conditionalFormatting>
  <conditionalFormatting sqref="K86:BN86">
    <cfRule type="expression" dxfId="7" priority="30">
      <formula>K$6=TODAY()</formula>
    </cfRule>
  </conditionalFormatting>
  <conditionalFormatting sqref="K93:BN93">
    <cfRule type="expression" dxfId="6" priority="22">
      <formula>K$6=TODAY()</formula>
    </cfRule>
  </conditionalFormatting>
  <conditionalFormatting sqref="K94:BN94">
    <cfRule type="expression" dxfId="5" priority="18">
      <formula>K$6=TODAY()</formula>
    </cfRule>
  </conditionalFormatting>
  <conditionalFormatting sqref="H105">
    <cfRule type="dataBar" priority="13">
      <dataBar>
        <cfvo type="num" val="0"/>
        <cfvo type="num" val="1"/>
        <color theme="0" tint="-0.34998626667073579"/>
      </dataBar>
      <extLst>
        <ext xmlns:x14="http://schemas.microsoft.com/office/spreadsheetml/2009/9/main" uri="{B025F937-C7B1-47D3-B67F-A62EFF666E3E}">
          <x14:id>{656BF8E0-8812-4199-B5B7-99D955BF52D4}</x14:id>
        </ext>
      </extLst>
    </cfRule>
  </conditionalFormatting>
  <conditionalFormatting sqref="K105:BN105">
    <cfRule type="expression" dxfId="4" priority="14">
      <formula>K$6=TODAY()</formula>
    </cfRule>
  </conditionalFormatting>
  <conditionalFormatting sqref="H104">
    <cfRule type="dataBar" priority="9">
      <dataBar>
        <cfvo type="num" val="0"/>
        <cfvo type="num" val="1"/>
        <color theme="0" tint="-0.34998626667073579"/>
      </dataBar>
      <extLst>
        <ext xmlns:x14="http://schemas.microsoft.com/office/spreadsheetml/2009/9/main" uri="{B025F937-C7B1-47D3-B67F-A62EFF666E3E}">
          <x14:id>{49F1BE9D-C26B-45EA-B508-25B572AFF624}</x14:id>
        </ext>
      </extLst>
    </cfRule>
  </conditionalFormatting>
  <conditionalFormatting sqref="K104:BN104">
    <cfRule type="expression" dxfId="3" priority="10">
      <formula>K$6=TODAY()</formula>
    </cfRule>
  </conditionalFormatting>
  <conditionalFormatting sqref="H36">
    <cfRule type="dataBar" priority="2">
      <dataBar>
        <cfvo type="num" val="0"/>
        <cfvo type="num" val="1"/>
        <color theme="0" tint="-0.34998626667073579"/>
      </dataBar>
      <extLst>
        <ext xmlns:x14="http://schemas.microsoft.com/office/spreadsheetml/2009/9/main" uri="{B025F937-C7B1-47D3-B67F-A62EFF666E3E}">
          <x14:id>{2E9E3C36-AA5C-440C-B795-277BB86553CC}</x14:id>
        </ext>
      </extLst>
    </cfRule>
  </conditionalFormatting>
  <conditionalFormatting sqref="K36:BN36">
    <cfRule type="expression" dxfId="2" priority="3">
      <formula>AND($E36&lt;=K$6,ROUNDDOWN(($F36-$E36+1)*$H36,0)+$E36-1&gt;=K$6)</formula>
    </cfRule>
    <cfRule type="expression" dxfId="1" priority="4">
      <formula>AND(NOT(ISBLANK($E36)),$E36&lt;=K$6,$F36&gt;=K$6)</formula>
    </cfRule>
  </conditionalFormatting>
  <conditionalFormatting sqref="K36:BN36">
    <cfRule type="expression" dxfId="0" priority="1">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106:B107 A109:B109 B108 E19 E106:H109 G19:H19 G110 G111:G112 G113" unlockedFormula="1"/>
    <ignoredError sqref="A99 A19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H106:H113 H8:H35 H99:H102 H37:H38</xm:sqref>
        </x14:conditionalFormatting>
        <x14:conditionalFormatting xmlns:xm="http://schemas.microsoft.com/office/excel/2006/main">
          <x14:cfRule type="dataBar" id="{2A1DF3D2-1ADF-4E13-AFF4-E2D8D77249E9}">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060C980-C2E4-495D-BADC-0C56F62FC049}">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790CC64-7084-4C9B-A601-2F9E408892D9}">
            <x14:dataBar minLength="0" maxLength="100" gradient="0">
              <x14:cfvo type="num">
                <xm:f>0</xm:f>
              </x14:cfvo>
              <x14:cfvo type="num">
                <xm:f>1</xm:f>
              </x14:cfvo>
              <x14:negativeFillColor rgb="FFFF0000"/>
              <x14:axisColor rgb="FF000000"/>
            </x14:dataBar>
          </x14:cfRule>
          <xm:sqref>H40:H42 H44</xm:sqref>
        </x14:conditionalFormatting>
        <x14:conditionalFormatting xmlns:xm="http://schemas.microsoft.com/office/excel/2006/main">
          <x14:cfRule type="dataBar" id="{F427A868-BF24-4A80-AE59-8E2B9C70C6C0}">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C7BCF661-FD81-437D-8CE7-87A08CB4543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396B34AE-F749-4462-BFC8-6CF851473555}">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CBA8827-0461-4BB0-8842-F1747E086BD4}">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A2FBF7-8866-451E-B8EA-BF86265EC7E5}">
            <x14:dataBar minLength="0" maxLength="100" gradient="0">
              <x14:cfvo type="num">
                <xm:f>0</xm:f>
              </x14:cfvo>
              <x14:cfvo type="num">
                <xm:f>1</xm:f>
              </x14:cfvo>
              <x14:negativeFillColor rgb="FFFF0000"/>
              <x14:axisColor rgb="FF000000"/>
            </x14:dataBar>
          </x14:cfRule>
          <xm:sqref>H48:H57</xm:sqref>
        </x14:conditionalFormatting>
        <x14:conditionalFormatting xmlns:xm="http://schemas.microsoft.com/office/excel/2006/main">
          <x14:cfRule type="dataBar" id="{10CFDBD3-4F88-44E1-BC22-77B30C74E8CE}">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12A84E2-B256-466F-B976-D3964071389B}">
            <x14:dataBar minLength="0" maxLength="100" gradient="0">
              <x14:cfvo type="num">
                <xm:f>0</xm:f>
              </x14:cfvo>
              <x14:cfvo type="num">
                <xm:f>1</xm:f>
              </x14:cfvo>
              <x14:negativeFillColor rgb="FFFF0000"/>
              <x14:axisColor rgb="FF000000"/>
            </x14:dataBar>
          </x14:cfRule>
          <xm:sqref>H59:H63</xm:sqref>
        </x14:conditionalFormatting>
        <x14:conditionalFormatting xmlns:xm="http://schemas.microsoft.com/office/excel/2006/main">
          <x14:cfRule type="dataBar" id="{9C8314BC-C1B7-4430-A4FB-F7D76DDAB81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4A1ED5D2-2B95-4FFE-B59A-4F7BF9EF4CF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A20813F2-4780-4AC2-9B6C-22C0FDEAEFD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9CE1E5B-F376-431C-8630-5E56E6CF621B}">
            <x14:dataBar minLength="0" maxLength="100" gradient="0">
              <x14:cfvo type="num">
                <xm:f>0</xm:f>
              </x14:cfvo>
              <x14:cfvo type="num">
                <xm:f>1</xm:f>
              </x14:cfvo>
              <x14:negativeFillColor rgb="FFFF0000"/>
              <x14:axisColor rgb="FF000000"/>
            </x14:dataBar>
          </x14:cfRule>
          <xm:sqref>H67:H74</xm:sqref>
        </x14:conditionalFormatting>
        <x14:conditionalFormatting xmlns:xm="http://schemas.microsoft.com/office/excel/2006/main">
          <x14:cfRule type="dataBar" id="{7C119787-9B4D-45E6-B62C-EC38F78FD1F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787EDD1-B194-4B01-84CF-2EF6FE6032FB}">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B69BFE0-9346-4E0F-A35A-3E8D4707D13C}">
            <x14:dataBar minLength="0" maxLength="100" gradient="0">
              <x14:cfvo type="num">
                <xm:f>0</xm:f>
              </x14:cfvo>
              <x14:cfvo type="num">
                <xm:f>1</xm:f>
              </x14:cfvo>
              <x14:negativeFillColor rgb="FFFF0000"/>
              <x14:axisColor rgb="FF000000"/>
            </x14:dataBar>
          </x14:cfRule>
          <xm:sqref>H78:H82</xm:sqref>
        </x14:conditionalFormatting>
        <x14:conditionalFormatting xmlns:xm="http://schemas.microsoft.com/office/excel/2006/main">
          <x14:cfRule type="dataBar" id="{2482D90F-E6C0-4F8F-863D-644BDC03EBE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8057032-D916-48C8-B65C-5894F9F360FF}">
            <x14:dataBar minLength="0" maxLength="100" gradient="0">
              <x14:cfvo type="num">
                <xm:f>0</xm:f>
              </x14:cfvo>
              <x14:cfvo type="num">
                <xm:f>1</xm:f>
              </x14:cfvo>
              <x14:negativeFillColor rgb="FFFF0000"/>
              <x14:axisColor rgb="FF000000"/>
            </x14:dataBar>
          </x14:cfRule>
          <xm:sqref>H83:H86</xm:sqref>
        </x14:conditionalFormatting>
        <x14:conditionalFormatting xmlns:xm="http://schemas.microsoft.com/office/excel/2006/main">
          <x14:cfRule type="dataBar" id="{80F3B623-CCE6-4876-BA4C-5FE3D07817D3}">
            <x14:dataBar minLength="0" maxLength="100" gradient="0">
              <x14:cfvo type="num">
                <xm:f>0</xm:f>
              </x14:cfvo>
              <x14:cfvo type="num">
                <xm:f>1</xm:f>
              </x14:cfvo>
              <x14:negativeFillColor rgb="FFFF0000"/>
              <x14:axisColor rgb="FF000000"/>
            </x14:dataBar>
          </x14:cfRule>
          <xm:sqref>H88:H98</xm:sqref>
        </x14:conditionalFormatting>
        <x14:conditionalFormatting xmlns:xm="http://schemas.microsoft.com/office/excel/2006/main">
          <x14:cfRule type="dataBar" id="{656BF8E0-8812-4199-B5B7-99D955BF52D4}">
            <x14:dataBar minLength="0" maxLength="100" gradient="0">
              <x14:cfvo type="num">
                <xm:f>0</xm:f>
              </x14:cfvo>
              <x14:cfvo type="num">
                <xm:f>1</xm:f>
              </x14:cfvo>
              <x14:negativeFillColor rgb="FFFF0000"/>
              <x14:axisColor rgb="FF000000"/>
            </x14:dataBar>
          </x14:cfRule>
          <xm:sqref>H105</xm:sqref>
        </x14:conditionalFormatting>
        <x14:conditionalFormatting xmlns:xm="http://schemas.microsoft.com/office/excel/2006/main">
          <x14:cfRule type="dataBar" id="{49F1BE9D-C26B-45EA-B508-25B572AFF624}">
            <x14:dataBar minLength="0" maxLength="100" gradient="0">
              <x14:cfvo type="num">
                <xm:f>0</xm:f>
              </x14:cfvo>
              <x14:cfvo type="num">
                <xm:f>1</xm:f>
              </x14:cfvo>
              <x14:negativeFillColor rgb="FFFF0000"/>
              <x14:axisColor rgb="FF000000"/>
            </x14:dataBar>
          </x14:cfRule>
          <xm:sqref>H104</xm:sqref>
        </x14:conditionalFormatting>
        <x14:conditionalFormatting xmlns:xm="http://schemas.microsoft.com/office/excel/2006/main">
          <x14:cfRule type="dataBar" id="{2E9E3C36-AA5C-440C-B795-277BB86553CC}">
            <x14:dataBar minLength="0" maxLength="100" gradient="0">
              <x14:cfvo type="num">
                <xm:f>0</xm:f>
              </x14:cfvo>
              <x14:cfvo type="num">
                <xm:f>1</xm:f>
              </x14:cfvo>
              <x14:negativeFillColor rgb="FFFF0000"/>
              <x14:axisColor rgb="FF000000"/>
            </x14:dataBar>
          </x14:cfRule>
          <xm:sqref>H36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3" t="s">
        <v>95</v>
      </c>
      <c r="B1" s="34"/>
      <c r="C1" s="35"/>
    </row>
    <row r="2" spans="1:3" ht="13.8" x14ac:dyDescent="0.25">
      <c r="A2" s="130" t="s">
        <v>22</v>
      </c>
      <c r="B2" s="9"/>
      <c r="C2" s="8"/>
    </row>
    <row r="3" spans="1:3" s="20" customFormat="1" x14ac:dyDescent="0.25">
      <c r="A3" s="8"/>
      <c r="B3" s="9"/>
      <c r="C3" s="8"/>
    </row>
    <row r="4" spans="1:3" s="8" customFormat="1" ht="17.399999999999999" x14ac:dyDescent="0.3">
      <c r="A4" s="125" t="s">
        <v>62</v>
      </c>
      <c r="B4" s="32"/>
    </row>
    <row r="5" spans="1:3" s="8" customFormat="1" ht="55.2" x14ac:dyDescent="0.25">
      <c r="B5" s="131" t="s">
        <v>51</v>
      </c>
    </row>
    <row r="7" spans="1:3" ht="27.6" x14ac:dyDescent="0.25">
      <c r="B7" s="131" t="s">
        <v>63</v>
      </c>
    </row>
    <row r="9" spans="1:3" ht="13.8" x14ac:dyDescent="0.25">
      <c r="B9" s="130" t="s">
        <v>33</v>
      </c>
    </row>
    <row r="11" spans="1:3" ht="27.6" x14ac:dyDescent="0.25">
      <c r="B11" s="129" t="s">
        <v>34</v>
      </c>
    </row>
    <row r="12" spans="1:3" s="20" customFormat="1" x14ac:dyDescent="0.25"/>
    <row r="13" spans="1:3" ht="17.399999999999999" x14ac:dyDescent="0.3">
      <c r="A13" s="192" t="s">
        <v>4</v>
      </c>
      <c r="B13" s="192"/>
    </row>
    <row r="14" spans="1:3" s="20" customFormat="1" x14ac:dyDescent="0.25"/>
    <row r="15" spans="1:3" s="126" customFormat="1" ht="17.399999999999999" x14ac:dyDescent="0.25">
      <c r="A15" s="134"/>
      <c r="B15" s="132" t="s">
        <v>54</v>
      </c>
    </row>
    <row r="16" spans="1:3" s="126" customFormat="1" ht="17.399999999999999" x14ac:dyDescent="0.25">
      <c r="A16" s="134"/>
      <c r="B16" s="133" t="s">
        <v>52</v>
      </c>
      <c r="C16" s="128" t="s">
        <v>3</v>
      </c>
    </row>
    <row r="17" spans="1:3" ht="17.399999999999999" x14ac:dyDescent="0.3">
      <c r="A17" s="135"/>
      <c r="B17" s="133" t="s">
        <v>56</v>
      </c>
    </row>
    <row r="18" spans="1:3" s="20" customFormat="1" ht="17.399999999999999" x14ac:dyDescent="0.3">
      <c r="A18" s="135"/>
      <c r="B18" s="133" t="s">
        <v>64</v>
      </c>
    </row>
    <row r="19" spans="1:3" s="35" customFormat="1" ht="17.399999999999999" x14ac:dyDescent="0.3">
      <c r="A19" s="138"/>
      <c r="B19" s="133" t="s">
        <v>65</v>
      </c>
    </row>
    <row r="20" spans="1:3" s="126" customFormat="1" ht="17.399999999999999" x14ac:dyDescent="0.25">
      <c r="A20" s="134"/>
      <c r="B20" s="132" t="s">
        <v>53</v>
      </c>
      <c r="C20" s="127" t="s">
        <v>2</v>
      </c>
    </row>
    <row r="21" spans="1:3" ht="17.399999999999999" x14ac:dyDescent="0.3">
      <c r="A21" s="135"/>
      <c r="B21" s="133" t="s">
        <v>55</v>
      </c>
    </row>
    <row r="22" spans="1:3" s="8" customFormat="1" ht="17.399999999999999" x14ac:dyDescent="0.3">
      <c r="A22" s="136"/>
      <c r="B22" s="137" t="s">
        <v>57</v>
      </c>
    </row>
    <row r="23" spans="1:3" s="8" customFormat="1" ht="17.399999999999999" x14ac:dyDescent="0.3">
      <c r="A23" s="136"/>
      <c r="B23" s="10"/>
    </row>
    <row r="24" spans="1:3" s="8" customFormat="1" ht="17.399999999999999" x14ac:dyDescent="0.3">
      <c r="A24" s="192" t="s">
        <v>58</v>
      </c>
      <c r="B24" s="192"/>
    </row>
    <row r="25" spans="1:3" s="8" customFormat="1" ht="41.4" x14ac:dyDescent="0.3">
      <c r="A25" s="136"/>
      <c r="B25" s="133" t="s">
        <v>66</v>
      </c>
    </row>
    <row r="26" spans="1:3" s="8" customFormat="1" ht="17.399999999999999" x14ac:dyDescent="0.3">
      <c r="A26" s="136"/>
      <c r="B26" s="133"/>
    </row>
    <row r="27" spans="1:3" s="8" customFormat="1" ht="17.399999999999999" x14ac:dyDescent="0.3">
      <c r="A27" s="136"/>
      <c r="B27" s="154" t="s">
        <v>70</v>
      </c>
    </row>
    <row r="28" spans="1:3" s="8" customFormat="1" ht="17.399999999999999" x14ac:dyDescent="0.3">
      <c r="A28" s="136"/>
      <c r="B28" s="133" t="s">
        <v>59</v>
      </c>
    </row>
    <row r="29" spans="1:3" s="8" customFormat="1" ht="27.6" x14ac:dyDescent="0.3">
      <c r="A29" s="136"/>
      <c r="B29" s="133" t="s">
        <v>61</v>
      </c>
    </row>
    <row r="30" spans="1:3" s="8" customFormat="1" ht="17.399999999999999" x14ac:dyDescent="0.3">
      <c r="A30" s="136"/>
      <c r="B30" s="133"/>
    </row>
    <row r="31" spans="1:3" s="8" customFormat="1" ht="17.399999999999999" x14ac:dyDescent="0.3">
      <c r="A31" s="136"/>
      <c r="B31" s="154" t="s">
        <v>67</v>
      </c>
    </row>
    <row r="32" spans="1:3" s="8" customFormat="1" ht="17.399999999999999" x14ac:dyDescent="0.3">
      <c r="A32" s="136"/>
      <c r="B32" s="133" t="s">
        <v>60</v>
      </c>
    </row>
    <row r="33" spans="1:2" s="8" customFormat="1" ht="17.399999999999999" x14ac:dyDescent="0.3">
      <c r="A33" s="136"/>
      <c r="B33" s="133" t="s">
        <v>68</v>
      </c>
    </row>
    <row r="34" spans="1:2" s="8" customFormat="1" ht="17.399999999999999" x14ac:dyDescent="0.3">
      <c r="A34" s="136"/>
      <c r="B34" s="10"/>
    </row>
    <row r="35" spans="1:2" s="8" customFormat="1" ht="27.6" x14ac:dyDescent="0.3">
      <c r="A35" s="136"/>
      <c r="B35" s="133" t="s">
        <v>101</v>
      </c>
    </row>
    <row r="36" spans="1:2" s="8" customFormat="1" ht="17.399999999999999" x14ac:dyDescent="0.3">
      <c r="A36" s="136"/>
      <c r="B36" s="139" t="s">
        <v>69</v>
      </c>
    </row>
    <row r="37" spans="1:2" s="8" customFormat="1" ht="17.399999999999999" x14ac:dyDescent="0.3">
      <c r="A37" s="136"/>
      <c r="B37" s="10"/>
    </row>
    <row r="38" spans="1:2" ht="17.399999999999999" x14ac:dyDescent="0.3">
      <c r="A38" s="192" t="s">
        <v>9</v>
      </c>
      <c r="B38" s="192"/>
    </row>
    <row r="39" spans="1:2" ht="27.6" x14ac:dyDescent="0.25">
      <c r="B39" s="133" t="s">
        <v>72</v>
      </c>
    </row>
    <row r="40" spans="1:2" s="20" customFormat="1" x14ac:dyDescent="0.25"/>
    <row r="41" spans="1:2" s="20" customFormat="1" ht="13.8" x14ac:dyDescent="0.25">
      <c r="B41" s="133" t="s">
        <v>73</v>
      </c>
    </row>
    <row r="42" spans="1:2" s="20" customFormat="1" x14ac:dyDescent="0.25"/>
    <row r="43" spans="1:2" s="20" customFormat="1" ht="27.6" x14ac:dyDescent="0.25">
      <c r="B43" s="133" t="s">
        <v>71</v>
      </c>
    </row>
    <row r="44" spans="1:2" s="20" customFormat="1" x14ac:dyDescent="0.25"/>
    <row r="45" spans="1:2" ht="27.6" x14ac:dyDescent="0.25">
      <c r="B45" s="133" t="s">
        <v>74</v>
      </c>
    </row>
    <row r="46" spans="1:2" x14ac:dyDescent="0.25">
      <c r="B46" s="21"/>
    </row>
    <row r="47" spans="1:2" ht="27.6" x14ac:dyDescent="0.25">
      <c r="B47" s="133" t="s">
        <v>75</v>
      </c>
    </row>
    <row r="48" spans="1:2" x14ac:dyDescent="0.25">
      <c r="B48" s="11"/>
    </row>
    <row r="49" spans="1:2" ht="17.399999999999999" x14ac:dyDescent="0.3">
      <c r="A49" s="192" t="s">
        <v>7</v>
      </c>
      <c r="B49" s="192"/>
    </row>
    <row r="50" spans="1:2" ht="27.6" x14ac:dyDescent="0.25">
      <c r="B50" s="133" t="s">
        <v>102</v>
      </c>
    </row>
    <row r="51" spans="1:2" x14ac:dyDescent="0.25">
      <c r="B51" s="11"/>
    </row>
    <row r="52" spans="1:2" ht="13.8" x14ac:dyDescent="0.25">
      <c r="A52" s="140" t="s">
        <v>10</v>
      </c>
      <c r="B52" s="133" t="s">
        <v>11</v>
      </c>
    </row>
    <row r="53" spans="1:2" ht="13.8" x14ac:dyDescent="0.25">
      <c r="A53" s="140" t="s">
        <v>12</v>
      </c>
      <c r="B53" s="133" t="s">
        <v>13</v>
      </c>
    </row>
    <row r="54" spans="1:2" ht="13.8" x14ac:dyDescent="0.25">
      <c r="A54" s="140" t="s">
        <v>14</v>
      </c>
      <c r="B54" s="133" t="s">
        <v>15</v>
      </c>
    </row>
    <row r="55" spans="1:2" ht="28.2" x14ac:dyDescent="0.25">
      <c r="A55" s="129"/>
      <c r="B55" s="133" t="s">
        <v>76</v>
      </c>
    </row>
    <row r="56" spans="1:2" ht="28.2" x14ac:dyDescent="0.25">
      <c r="A56" s="129"/>
      <c r="B56" s="133" t="s">
        <v>77</v>
      </c>
    </row>
    <row r="57" spans="1:2" ht="13.8" x14ac:dyDescent="0.25">
      <c r="A57" s="140" t="s">
        <v>16</v>
      </c>
      <c r="B57" s="133" t="s">
        <v>17</v>
      </c>
    </row>
    <row r="58" spans="1:2" ht="14.4" x14ac:dyDescent="0.25">
      <c r="A58" s="129"/>
      <c r="B58" s="133" t="s">
        <v>78</v>
      </c>
    </row>
    <row r="59" spans="1:2" ht="14.4" x14ac:dyDescent="0.25">
      <c r="A59" s="129"/>
      <c r="B59" s="133" t="s">
        <v>79</v>
      </c>
    </row>
    <row r="60" spans="1:2" ht="13.8" x14ac:dyDescent="0.25">
      <c r="A60" s="140" t="s">
        <v>18</v>
      </c>
      <c r="B60" s="133" t="s">
        <v>19</v>
      </c>
    </row>
    <row r="61" spans="1:2" ht="28.2" x14ac:dyDescent="0.25">
      <c r="A61" s="129"/>
      <c r="B61" s="133" t="s">
        <v>80</v>
      </c>
    </row>
    <row r="62" spans="1:2" ht="13.8" x14ac:dyDescent="0.25">
      <c r="A62" s="140" t="s">
        <v>81</v>
      </c>
      <c r="B62" s="133" t="s">
        <v>82</v>
      </c>
    </row>
    <row r="63" spans="1:2" ht="13.8" x14ac:dyDescent="0.25">
      <c r="A63" s="141"/>
      <c r="B63" s="133" t="s">
        <v>83</v>
      </c>
    </row>
    <row r="64" spans="1:2" s="20" customFormat="1" x14ac:dyDescent="0.25">
      <c r="B64" s="12"/>
    </row>
    <row r="65" spans="1:2" s="20" customFormat="1" ht="17.399999999999999" x14ac:dyDescent="0.3">
      <c r="A65" s="192" t="s">
        <v>8</v>
      </c>
      <c r="B65" s="192"/>
    </row>
    <row r="66" spans="1:2" s="20" customFormat="1" ht="41.4" x14ac:dyDescent="0.25">
      <c r="B66" s="133" t="s">
        <v>84</v>
      </c>
    </row>
    <row r="67" spans="1:2" s="20" customFormat="1" x14ac:dyDescent="0.25">
      <c r="B67" s="13"/>
    </row>
    <row r="68" spans="1:2" s="8" customFormat="1" ht="17.399999999999999" x14ac:dyDescent="0.3">
      <c r="A68" s="192" t="s">
        <v>5</v>
      </c>
      <c r="B68" s="192"/>
    </row>
    <row r="69" spans="1:2" s="20" customFormat="1" ht="13.8" x14ac:dyDescent="0.25">
      <c r="A69" s="148" t="s">
        <v>6</v>
      </c>
      <c r="B69" s="149" t="s">
        <v>85</v>
      </c>
    </row>
    <row r="70" spans="1:2" s="8" customFormat="1" ht="27.6" x14ac:dyDescent="0.25">
      <c r="A70" s="142"/>
      <c r="B70" s="147" t="s">
        <v>87</v>
      </c>
    </row>
    <row r="71" spans="1:2" s="8" customFormat="1" ht="13.8" x14ac:dyDescent="0.25">
      <c r="A71" s="142"/>
      <c r="B71" s="143"/>
    </row>
    <row r="72" spans="1:2" s="20" customFormat="1" ht="13.8" x14ac:dyDescent="0.25">
      <c r="A72" s="148" t="s">
        <v>6</v>
      </c>
      <c r="B72" s="149" t="s">
        <v>100</v>
      </c>
    </row>
    <row r="73" spans="1:2" s="8" customFormat="1" ht="28.2" x14ac:dyDescent="0.25">
      <c r="A73" s="142"/>
      <c r="B73" s="147" t="s">
        <v>104</v>
      </c>
    </row>
    <row r="74" spans="1:2" s="8" customFormat="1" ht="13.8" x14ac:dyDescent="0.25">
      <c r="A74" s="142"/>
      <c r="B74" s="143"/>
    </row>
    <row r="75" spans="1:2" ht="13.8" x14ac:dyDescent="0.25">
      <c r="A75" s="148" t="s">
        <v>6</v>
      </c>
      <c r="B75" s="151" t="s">
        <v>90</v>
      </c>
    </row>
    <row r="76" spans="1:2" s="8" customFormat="1" ht="41.4" x14ac:dyDescent="0.25">
      <c r="A76" s="142"/>
      <c r="B76" s="131" t="s">
        <v>103</v>
      </c>
    </row>
    <row r="77" spans="1:2" ht="13.8" x14ac:dyDescent="0.25">
      <c r="A77" s="141"/>
      <c r="B77" s="141"/>
    </row>
    <row r="78" spans="1:2" s="20" customFormat="1" ht="13.8" x14ac:dyDescent="0.25">
      <c r="A78" s="148" t="s">
        <v>6</v>
      </c>
      <c r="B78" s="151" t="s">
        <v>96</v>
      </c>
    </row>
    <row r="79" spans="1:2" s="8" customFormat="1" ht="27.6" x14ac:dyDescent="0.25">
      <c r="A79" s="142"/>
      <c r="B79" s="131" t="s">
        <v>91</v>
      </c>
    </row>
    <row r="80" spans="1:2" s="20" customFormat="1" ht="13.8" x14ac:dyDescent="0.25">
      <c r="A80" s="141"/>
      <c r="B80" s="141"/>
    </row>
    <row r="81" spans="1:2" ht="13.8" x14ac:dyDescent="0.25">
      <c r="A81" s="148" t="s">
        <v>6</v>
      </c>
      <c r="B81" s="151" t="s">
        <v>97</v>
      </c>
    </row>
    <row r="82" spans="1:2" s="8" customFormat="1" ht="14.4" x14ac:dyDescent="0.3">
      <c r="A82" s="142"/>
      <c r="B82" s="146" t="s">
        <v>92</v>
      </c>
    </row>
    <row r="83" spans="1:2" s="8" customFormat="1" ht="14.4" x14ac:dyDescent="0.3">
      <c r="A83" s="142"/>
      <c r="B83" s="146" t="s">
        <v>93</v>
      </c>
    </row>
    <row r="84" spans="1:2" s="8" customFormat="1" ht="14.4" x14ac:dyDescent="0.3">
      <c r="A84" s="142"/>
      <c r="B84" s="146" t="s">
        <v>94</v>
      </c>
    </row>
    <row r="85" spans="1:2" ht="13.8" x14ac:dyDescent="0.25">
      <c r="A85" s="141"/>
      <c r="B85" s="145"/>
    </row>
    <row r="86" spans="1:2" ht="13.8" x14ac:dyDescent="0.25">
      <c r="A86" s="148" t="s">
        <v>6</v>
      </c>
      <c r="B86" s="151" t="s">
        <v>98</v>
      </c>
    </row>
    <row r="87" spans="1:2" s="8" customFormat="1" ht="41.4" x14ac:dyDescent="0.25">
      <c r="A87" s="142"/>
      <c r="B87" s="131" t="s">
        <v>86</v>
      </c>
    </row>
    <row r="88" spans="1:2" s="8" customFormat="1" ht="14.4" x14ac:dyDescent="0.3">
      <c r="A88" s="142"/>
      <c r="B88" s="144" t="s">
        <v>88</v>
      </c>
    </row>
    <row r="89" spans="1:2" s="8" customFormat="1" ht="41.4" x14ac:dyDescent="0.25">
      <c r="A89" s="142"/>
      <c r="B89" s="150" t="s">
        <v>89</v>
      </c>
    </row>
    <row r="90" spans="1:2" ht="13.8" x14ac:dyDescent="0.25">
      <c r="A90" s="141"/>
      <c r="B90" s="141"/>
    </row>
    <row r="91" spans="1:2" ht="13.8" x14ac:dyDescent="0.25">
      <c r="A91" s="148" t="s">
        <v>6</v>
      </c>
      <c r="B91" s="153" t="s">
        <v>99</v>
      </c>
    </row>
    <row r="92" spans="1:2" ht="27.6" x14ac:dyDescent="0.25">
      <c r="A92" s="129"/>
      <c r="B92" s="146" t="s">
        <v>20</v>
      </c>
    </row>
    <row r="94" spans="1:2" x14ac:dyDescent="0.25">
      <c r="A94" s="23" t="s">
        <v>26</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3" t="s">
        <v>24</v>
      </c>
      <c r="B1" s="33"/>
      <c r="C1" s="38"/>
      <c r="D1" s="38"/>
    </row>
    <row r="2" spans="1:4" ht="15" x14ac:dyDescent="0.25">
      <c r="A2" s="35"/>
      <c r="B2" s="39"/>
      <c r="C2" s="38"/>
      <c r="D2" s="38"/>
    </row>
    <row r="3" spans="1:4" ht="15" x14ac:dyDescent="0.25">
      <c r="A3" s="36"/>
      <c r="B3" s="29" t="s">
        <v>25</v>
      </c>
      <c r="C3" s="37"/>
    </row>
    <row r="4" spans="1:4" ht="13.8" x14ac:dyDescent="0.25">
      <c r="A4" s="14"/>
      <c r="B4" s="31" t="s">
        <v>22</v>
      </c>
      <c r="C4" s="15"/>
    </row>
    <row r="5" spans="1:4" ht="15" x14ac:dyDescent="0.25">
      <c r="A5" s="14"/>
      <c r="B5" s="17"/>
      <c r="C5" s="15"/>
    </row>
    <row r="6" spans="1:4" ht="15.6" x14ac:dyDescent="0.3">
      <c r="A6" s="14"/>
      <c r="B6" s="18" t="s">
        <v>26</v>
      </c>
      <c r="C6" s="15"/>
    </row>
    <row r="7" spans="1:4" ht="15" x14ac:dyDescent="0.25">
      <c r="A7" s="14"/>
      <c r="B7" s="17"/>
      <c r="C7" s="15"/>
    </row>
    <row r="8" spans="1:4" ht="30" x14ac:dyDescent="0.25">
      <c r="A8" s="14"/>
      <c r="B8" s="17" t="s">
        <v>27</v>
      </c>
      <c r="C8" s="15"/>
    </row>
    <row r="9" spans="1:4" ht="15" x14ac:dyDescent="0.25">
      <c r="A9" s="14"/>
      <c r="B9" s="17"/>
      <c r="C9" s="15"/>
    </row>
    <row r="10" spans="1:4" ht="46.2" x14ac:dyDescent="0.3">
      <c r="A10" s="14"/>
      <c r="B10" s="17" t="s">
        <v>28</v>
      </c>
      <c r="C10" s="15"/>
    </row>
    <row r="11" spans="1:4" ht="15" x14ac:dyDescent="0.25">
      <c r="A11" s="14"/>
      <c r="B11" s="17"/>
      <c r="C11" s="15"/>
    </row>
    <row r="12" spans="1:4" ht="45" x14ac:dyDescent="0.25">
      <c r="A12" s="14"/>
      <c r="B12" s="17" t="s">
        <v>29</v>
      </c>
      <c r="C12" s="15"/>
    </row>
    <row r="13" spans="1:4" ht="15" x14ac:dyDescent="0.25">
      <c r="A13" s="14"/>
      <c r="B13" s="17"/>
      <c r="C13" s="15"/>
    </row>
    <row r="14" spans="1:4" ht="60" x14ac:dyDescent="0.25">
      <c r="A14" s="14"/>
      <c r="B14" s="17" t="s">
        <v>30</v>
      </c>
      <c r="C14" s="15"/>
    </row>
    <row r="15" spans="1:4" ht="15" x14ac:dyDescent="0.25">
      <c r="A15" s="14"/>
      <c r="B15" s="17"/>
      <c r="C15" s="15"/>
    </row>
    <row r="16" spans="1:4" ht="30.6" x14ac:dyDescent="0.25">
      <c r="A16" s="14"/>
      <c r="B16" s="17" t="s">
        <v>31</v>
      </c>
      <c r="C16" s="15"/>
    </row>
    <row r="17" spans="1:3" ht="15" x14ac:dyDescent="0.25">
      <c r="A17" s="14"/>
      <c r="B17" s="17"/>
      <c r="C17" s="15"/>
    </row>
    <row r="18" spans="1:3" ht="15.6" x14ac:dyDescent="0.3">
      <c r="A18" s="14"/>
      <c r="B18" s="18" t="s">
        <v>32</v>
      </c>
      <c r="C18" s="15"/>
    </row>
    <row r="19" spans="1:3" ht="15" x14ac:dyDescent="0.25">
      <c r="A19" s="14"/>
      <c r="B19" s="30" t="s">
        <v>23</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GanttChart</vt:lpstr>
      <vt:lpstr>Help</vt:lpstr>
      <vt:lpstr>TermsOfUse</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LEGION</cp:lastModifiedBy>
  <cp:lastPrinted>2018-02-12T20:25:38Z</cp:lastPrinted>
  <dcterms:created xsi:type="dcterms:W3CDTF">2010-06-09T16:05:03Z</dcterms:created>
  <dcterms:modified xsi:type="dcterms:W3CDTF">2022-12-24T13:32:12Z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