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2.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565" yWindow="60" windowWidth="19380" windowHeight="8295" tabRatio="646"/>
  </bookViews>
  <sheets>
    <sheet name="Daily_National_Report" sheetId="1" r:id="rId1"/>
    <sheet name="Weekly_Data_Report" sheetId="4" r:id="rId2"/>
    <sheet name="Weekly_Data_Peak_Report" sheetId="5" r:id="rId3"/>
    <sheet name="Giai thich_KPI" sheetId="3" r:id="rId4"/>
    <sheet name="Highlight" sheetId="6" r:id="rId5"/>
  </sheets>
  <definedNames>
    <definedName name="_xlnm._FilterDatabase" localSheetId="0" hidden="1">Daily_National_Report!$A$1:$B$4</definedName>
    <definedName name="_xlnm._FilterDatabase" localSheetId="1" hidden="1">Weekly_Data_Report!$P$96:$V$100</definedName>
  </definedNames>
  <calcPr calcId="145621"/>
</workbook>
</file>

<file path=xl/calcChain.xml><?xml version="1.0" encoding="utf-8"?>
<calcChain xmlns="http://schemas.openxmlformats.org/spreadsheetml/2006/main">
  <c r="I149" i="4" l="1"/>
  <c r="I157" i="4" l="1"/>
  <c r="I53" i="4"/>
  <c r="I104" i="4" l="1"/>
  <c r="I20" i="4"/>
  <c r="I96" i="4"/>
  <c r="I88" i="4"/>
  <c r="I79" i="4"/>
  <c r="I28" i="4"/>
  <c r="I37" i="4"/>
  <c r="I45" i="4"/>
  <c r="I112" i="4"/>
  <c r="I138" i="4"/>
  <c r="I71" i="4"/>
  <c r="I129" i="4"/>
  <c r="I61" i="4"/>
  <c r="I121" i="4"/>
  <c r="I39" i="4"/>
  <c r="I40" i="4"/>
  <c r="I41" i="4"/>
  <c r="I55" i="4" l="1"/>
  <c r="I56" i="4"/>
  <c r="I57" i="4"/>
  <c r="I54" i="4"/>
  <c r="I63" i="4" l="1"/>
  <c r="I64" i="4"/>
  <c r="I65" i="4"/>
  <c r="I62" i="4"/>
  <c r="K39" i="4" l="1"/>
  <c r="M40" i="4"/>
  <c r="M41" i="4"/>
  <c r="I38" i="4"/>
  <c r="M38" i="4" s="1"/>
  <c r="M39" i="4" l="1"/>
  <c r="K40" i="4"/>
  <c r="K38" i="4"/>
  <c r="L38" i="4"/>
  <c r="K41" i="4"/>
  <c r="L41" i="4"/>
  <c r="L39" i="4"/>
  <c r="L40" i="4"/>
  <c r="I75" i="5" l="1"/>
  <c r="N5" i="6"/>
  <c r="N6" i="6"/>
  <c r="N7" i="6"/>
  <c r="M7" i="6"/>
  <c r="L7" i="6"/>
  <c r="K7" i="6"/>
  <c r="J7" i="6"/>
  <c r="I7" i="6"/>
  <c r="M6" i="6"/>
  <c r="L6" i="6"/>
  <c r="K6" i="6"/>
  <c r="J6" i="6"/>
  <c r="I6" i="6"/>
  <c r="H7" i="6"/>
  <c r="H6" i="6"/>
  <c r="M5" i="6"/>
  <c r="L5" i="6"/>
  <c r="K5" i="6"/>
  <c r="J5" i="6"/>
  <c r="I5" i="6"/>
  <c r="H5" i="6"/>
  <c r="B7" i="6"/>
  <c r="B6" i="6"/>
  <c r="A1" i="6"/>
  <c r="B5" i="6" s="1"/>
  <c r="I4" i="5"/>
  <c r="I5" i="5"/>
  <c r="L5" i="5" s="1"/>
  <c r="I6" i="5"/>
  <c r="L6" i="5" s="1"/>
  <c r="I7" i="5"/>
  <c r="K7" i="5" s="1"/>
  <c r="I8" i="5"/>
  <c r="L8" i="5" s="1"/>
  <c r="I12" i="5"/>
  <c r="I20" i="5" s="1"/>
  <c r="I30" i="5" s="1"/>
  <c r="I13" i="5"/>
  <c r="I14" i="5"/>
  <c r="I15" i="5"/>
  <c r="I16" i="5"/>
  <c r="I21" i="5"/>
  <c r="K21" i="5" s="1"/>
  <c r="I22" i="5"/>
  <c r="K22" i="5" s="1"/>
  <c r="I23" i="5"/>
  <c r="K23" i="5" s="1"/>
  <c r="I24" i="5"/>
  <c r="L24" i="5" s="1"/>
  <c r="I31" i="5"/>
  <c r="M31" i="5" s="1"/>
  <c r="I32" i="5"/>
  <c r="K32" i="5" s="1"/>
  <c r="I33" i="5"/>
  <c r="L33" i="5" s="1"/>
  <c r="I34" i="5"/>
  <c r="M34" i="5" s="1"/>
  <c r="I39" i="5"/>
  <c r="M39" i="5" s="1"/>
  <c r="I40" i="5"/>
  <c r="M40" i="5" s="1"/>
  <c r="I41" i="5"/>
  <c r="K41" i="5" s="1"/>
  <c r="I42" i="5"/>
  <c r="K42" i="5" s="1"/>
  <c r="I48" i="5"/>
  <c r="K48" i="5" s="1"/>
  <c r="I49" i="5"/>
  <c r="M49" i="5" s="1"/>
  <c r="I50" i="5"/>
  <c r="K50" i="5" s="1"/>
  <c r="I51" i="5"/>
  <c r="M51" i="5" s="1"/>
  <c r="I56" i="5"/>
  <c r="K56" i="5" s="1"/>
  <c r="I57" i="5"/>
  <c r="L57" i="5" s="1"/>
  <c r="I58" i="5"/>
  <c r="M58" i="5" s="1"/>
  <c r="I59" i="5"/>
  <c r="M59" i="5" s="1"/>
  <c r="I66" i="5"/>
  <c r="I67" i="5"/>
  <c r="K67" i="5" s="1"/>
  <c r="E86" i="1" s="1"/>
  <c r="E58" i="6" s="1"/>
  <c r="I68" i="5"/>
  <c r="M68" i="5" s="1"/>
  <c r="I69" i="5"/>
  <c r="M69" i="5" s="1"/>
  <c r="I70" i="5"/>
  <c r="K70" i="5" s="1"/>
  <c r="I76" i="5"/>
  <c r="M76" i="5" s="1"/>
  <c r="F85" i="1" s="1"/>
  <c r="F57" i="6" s="1"/>
  <c r="I77" i="5"/>
  <c r="M77" i="5" s="1"/>
  <c r="I78" i="5"/>
  <c r="M78" i="5" s="1"/>
  <c r="I79" i="5"/>
  <c r="M79" i="5" s="1"/>
  <c r="I86" i="5"/>
  <c r="I94" i="5" s="1"/>
  <c r="I104" i="5" s="1"/>
  <c r="I112" i="5" s="1"/>
  <c r="I121" i="5" s="1"/>
  <c r="I129" i="5" s="1"/>
  <c r="I87" i="5"/>
  <c r="L87" i="5" s="1"/>
  <c r="I88" i="5"/>
  <c r="K88" i="5" s="1"/>
  <c r="I89" i="5"/>
  <c r="K89" i="5" s="1"/>
  <c r="I90" i="5"/>
  <c r="K90" i="5" s="1"/>
  <c r="I95" i="5"/>
  <c r="L95" i="5" s="1"/>
  <c r="I96" i="5"/>
  <c r="K96" i="5" s="1"/>
  <c r="I97" i="5"/>
  <c r="L97" i="5" s="1"/>
  <c r="I98" i="5"/>
  <c r="K98" i="5" s="1"/>
  <c r="I105" i="5"/>
  <c r="M105" i="5" s="1"/>
  <c r="I106" i="5"/>
  <c r="L106" i="5" s="1"/>
  <c r="I107" i="5"/>
  <c r="K107" i="5" s="1"/>
  <c r="I108" i="5"/>
  <c r="L108" i="5" s="1"/>
  <c r="I113" i="5"/>
  <c r="K113" i="5" s="1"/>
  <c r="I114" i="5"/>
  <c r="M114" i="5" s="1"/>
  <c r="I115" i="5"/>
  <c r="M115" i="5" s="1"/>
  <c r="I116" i="5"/>
  <c r="K116" i="5" s="1"/>
  <c r="I122" i="5"/>
  <c r="K122" i="5" s="1"/>
  <c r="I123" i="5"/>
  <c r="L123" i="5" s="1"/>
  <c r="I124" i="5"/>
  <c r="L124" i="5" s="1"/>
  <c r="I125" i="5"/>
  <c r="K125" i="5" s="1"/>
  <c r="I133" i="5"/>
  <c r="K133" i="5" s="1"/>
  <c r="A56" i="1"/>
  <c r="G86" i="1"/>
  <c r="G58" i="6" s="1"/>
  <c r="G85" i="1"/>
  <c r="G57" i="6" s="1"/>
  <c r="G75" i="1"/>
  <c r="G47" i="6" s="1"/>
  <c r="G81" i="1"/>
  <c r="G53" i="6" s="1"/>
  <c r="G80" i="1"/>
  <c r="G52" i="6" s="1"/>
  <c r="G79" i="1"/>
  <c r="G51" i="6" s="1"/>
  <c r="G78" i="1"/>
  <c r="G50" i="6" s="1"/>
  <c r="G77" i="1"/>
  <c r="G49" i="6" s="1"/>
  <c r="G76" i="1"/>
  <c r="G48" i="6" s="1"/>
  <c r="I133" i="4"/>
  <c r="K133" i="4" s="1"/>
  <c r="I123" i="4"/>
  <c r="K123" i="4" s="1"/>
  <c r="I124" i="4"/>
  <c r="L124" i="4" s="1"/>
  <c r="I125" i="4"/>
  <c r="K125" i="4" s="1"/>
  <c r="I114" i="4"/>
  <c r="L114" i="4" s="1"/>
  <c r="I115" i="4"/>
  <c r="L115" i="4" s="1"/>
  <c r="I116" i="4"/>
  <c r="K116" i="4" s="1"/>
  <c r="I106" i="4"/>
  <c r="K106" i="4" s="1"/>
  <c r="I107" i="4"/>
  <c r="K107" i="4" s="1"/>
  <c r="I108" i="4"/>
  <c r="K108" i="4" s="1"/>
  <c r="I98" i="4"/>
  <c r="K98" i="4" s="1"/>
  <c r="I99" i="4"/>
  <c r="L99" i="4" s="1"/>
  <c r="I100" i="4"/>
  <c r="M100" i="4" s="1"/>
  <c r="I90" i="4"/>
  <c r="K90" i="4" s="1"/>
  <c r="I91" i="4"/>
  <c r="K91" i="4" s="1"/>
  <c r="I92" i="4"/>
  <c r="K92" i="4" s="1"/>
  <c r="I81" i="4"/>
  <c r="K81" i="4" s="1"/>
  <c r="I82" i="4"/>
  <c r="M82" i="4" s="1"/>
  <c r="I83" i="4"/>
  <c r="L83" i="4" s="1"/>
  <c r="I73" i="4"/>
  <c r="L73" i="4" s="1"/>
  <c r="I74" i="4"/>
  <c r="M74" i="4" s="1"/>
  <c r="I75" i="4"/>
  <c r="L75" i="4" s="1"/>
  <c r="M63" i="4"/>
  <c r="K64" i="4"/>
  <c r="M65" i="4"/>
  <c r="M55" i="4"/>
  <c r="M56" i="4"/>
  <c r="M57" i="4"/>
  <c r="I47" i="4"/>
  <c r="K47" i="4" s="1"/>
  <c r="I48" i="4"/>
  <c r="K48" i="4" s="1"/>
  <c r="I49" i="4"/>
  <c r="K49" i="4" s="1"/>
  <c r="I30" i="4"/>
  <c r="I31" i="4"/>
  <c r="I32" i="4"/>
  <c r="I22" i="4"/>
  <c r="L22" i="4" s="1"/>
  <c r="I23" i="4"/>
  <c r="K23" i="4" s="1"/>
  <c r="I24" i="4"/>
  <c r="L24" i="4" s="1"/>
  <c r="I14" i="4"/>
  <c r="L14" i="4" s="1"/>
  <c r="I15" i="4"/>
  <c r="K15" i="4" s="1"/>
  <c r="I16" i="4"/>
  <c r="L16" i="4" s="1"/>
  <c r="I6" i="4"/>
  <c r="L6" i="4" s="1"/>
  <c r="I7" i="4"/>
  <c r="L7" i="4" s="1"/>
  <c r="I8" i="4"/>
  <c r="G67" i="1"/>
  <c r="G69" i="1"/>
  <c r="I80" i="4"/>
  <c r="M80" i="4" s="1"/>
  <c r="F80" i="1" s="1"/>
  <c r="F52" i="6" s="1"/>
  <c r="I72" i="4"/>
  <c r="M72" i="4" s="1"/>
  <c r="F79" i="1" s="1"/>
  <c r="F51" i="6" s="1"/>
  <c r="I21" i="4"/>
  <c r="O7" i="6" s="1"/>
  <c r="C86" i="1"/>
  <c r="C58" i="6" s="1"/>
  <c r="C85" i="1"/>
  <c r="C57" i="6" s="1"/>
  <c r="C81" i="1"/>
  <c r="C53" i="6" s="1"/>
  <c r="C80" i="1"/>
  <c r="C52" i="6" s="1"/>
  <c r="C79" i="1"/>
  <c r="C51" i="6" s="1"/>
  <c r="C78" i="1"/>
  <c r="C50" i="6" s="1"/>
  <c r="C77" i="1"/>
  <c r="C49" i="6" s="1"/>
  <c r="C76" i="1"/>
  <c r="C48" i="6" s="1"/>
  <c r="C75" i="1"/>
  <c r="C47" i="6" s="1"/>
  <c r="I5" i="4"/>
  <c r="K5" i="4" s="1"/>
  <c r="E67" i="1" s="1"/>
  <c r="I12" i="4"/>
  <c r="I13" i="4"/>
  <c r="K13" i="4" s="1"/>
  <c r="E68" i="1" s="1"/>
  <c r="I29" i="4"/>
  <c r="I46" i="4"/>
  <c r="L46" i="4" s="1"/>
  <c r="M54" i="4"/>
  <c r="F76" i="1" s="1"/>
  <c r="F48" i="6" s="1"/>
  <c r="L62" i="4"/>
  <c r="D77" i="1" s="1"/>
  <c r="D49" i="6" s="1"/>
  <c r="I89" i="4"/>
  <c r="K89" i="4" s="1"/>
  <c r="E78" i="1" s="1"/>
  <c r="E50" i="6" s="1"/>
  <c r="I97" i="4"/>
  <c r="K97" i="4" s="1"/>
  <c r="I105" i="4"/>
  <c r="M105" i="4" s="1"/>
  <c r="F81" i="1" s="1"/>
  <c r="F53" i="6" s="1"/>
  <c r="I113" i="4"/>
  <c r="L113" i="4" s="1"/>
  <c r="I122" i="4"/>
  <c r="L122" i="4" s="1"/>
  <c r="C67" i="1"/>
  <c r="C68" i="1"/>
  <c r="C69" i="1"/>
  <c r="F75" i="1" l="1"/>
  <c r="F47" i="6" s="1"/>
  <c r="D75" i="1"/>
  <c r="D47" i="6" s="1"/>
  <c r="L116" i="5"/>
  <c r="L133" i="4"/>
  <c r="M50" i="5"/>
  <c r="L98" i="5"/>
  <c r="K8" i="4"/>
  <c r="M116" i="5"/>
  <c r="L106" i="4"/>
  <c r="L69" i="5"/>
  <c r="L68" i="5"/>
  <c r="K69" i="5"/>
  <c r="K33" i="5"/>
  <c r="I4" i="4"/>
  <c r="K68" i="5"/>
  <c r="K5" i="5"/>
  <c r="K63" i="4"/>
  <c r="M56" i="5"/>
  <c r="M98" i="4"/>
  <c r="M90" i="4"/>
  <c r="K87" i="5"/>
  <c r="K100" i="4"/>
  <c r="L48" i="4"/>
  <c r="L47" i="4"/>
  <c r="L123" i="4"/>
  <c r="L122" i="5"/>
  <c r="M75" i="4"/>
  <c r="K75" i="4"/>
  <c r="L51" i="5"/>
  <c r="K51" i="5"/>
  <c r="L63" i="4"/>
  <c r="K34" i="5"/>
  <c r="M57" i="5"/>
  <c r="K6" i="5"/>
  <c r="K114" i="5"/>
  <c r="K123" i="5"/>
  <c r="K124" i="5"/>
  <c r="L64" i="4"/>
  <c r="L114" i="5"/>
  <c r="M33" i="5"/>
  <c r="L90" i="4"/>
  <c r="L50" i="5"/>
  <c r="K57" i="5"/>
  <c r="K124" i="4"/>
  <c r="L96" i="5"/>
  <c r="M106" i="5"/>
  <c r="L108" i="4"/>
  <c r="K78" i="5"/>
  <c r="M99" i="4"/>
  <c r="L23" i="5"/>
  <c r="L8" i="4"/>
  <c r="K8" i="5"/>
  <c r="K122" i="4"/>
  <c r="M81" i="4"/>
  <c r="L82" i="4"/>
  <c r="L58" i="5"/>
  <c r="M48" i="5"/>
  <c r="K99" i="4"/>
  <c r="L55" i="4"/>
  <c r="L48" i="5"/>
  <c r="L54" i="4"/>
  <c r="D76" i="1" s="1"/>
  <c r="D48" i="6" s="1"/>
  <c r="K24" i="4"/>
  <c r="L15" i="4"/>
  <c r="K14" i="4"/>
  <c r="K97" i="5"/>
  <c r="K115" i="5"/>
  <c r="L133" i="5"/>
  <c r="L115" i="5"/>
  <c r="K114" i="4"/>
  <c r="M107" i="4"/>
  <c r="L88" i="5"/>
  <c r="L107" i="4"/>
  <c r="M73" i="4"/>
  <c r="K46" i="4"/>
  <c r="M32" i="5"/>
  <c r="K49" i="5"/>
  <c r="L79" i="5"/>
  <c r="L31" i="5"/>
  <c r="L42" i="5"/>
  <c r="K31" i="5"/>
  <c r="M67" i="5"/>
  <c r="F86" i="1" s="1"/>
  <c r="F58" i="6" s="1"/>
  <c r="L32" i="5"/>
  <c r="M62" i="4"/>
  <c r="F77" i="1" s="1"/>
  <c r="F49" i="6" s="1"/>
  <c r="L67" i="5"/>
  <c r="D86" i="1" s="1"/>
  <c r="D58" i="6" s="1"/>
  <c r="K79" i="5"/>
  <c r="L91" i="4"/>
  <c r="L78" i="5"/>
  <c r="L49" i="5"/>
  <c r="K54" i="4"/>
  <c r="E76" i="1" s="1"/>
  <c r="E48" i="6" s="1"/>
  <c r="J67" i="5"/>
  <c r="L21" i="5"/>
  <c r="L13" i="4"/>
  <c r="D68" i="1" s="1"/>
  <c r="I47" i="5"/>
  <c r="I55" i="5" s="1"/>
  <c r="I38" i="5"/>
  <c r="C7" i="6"/>
  <c r="K82" i="4"/>
  <c r="M114" i="4"/>
  <c r="K115" i="4"/>
  <c r="L116" i="4"/>
  <c r="K113" i="4"/>
  <c r="L80" i="4"/>
  <c r="D80" i="1" s="1"/>
  <c r="D52" i="6" s="1"/>
  <c r="M113" i="4"/>
  <c r="M115" i="4"/>
  <c r="M83" i="4"/>
  <c r="M116" i="4"/>
  <c r="K80" i="4"/>
  <c r="E80" i="1" s="1"/>
  <c r="E52" i="6" s="1"/>
  <c r="K83" i="4"/>
  <c r="L105" i="4"/>
  <c r="D81" i="1" s="1"/>
  <c r="D53" i="6" s="1"/>
  <c r="K106" i="5"/>
  <c r="K74" i="4"/>
  <c r="K73" i="4"/>
  <c r="M108" i="5"/>
  <c r="L74" i="4"/>
  <c r="L72" i="4"/>
  <c r="D79" i="1" s="1"/>
  <c r="D51" i="6" s="1"/>
  <c r="M108" i="4"/>
  <c r="L89" i="5"/>
  <c r="L107" i="5"/>
  <c r="M97" i="4"/>
  <c r="K39" i="5"/>
  <c r="L57" i="4"/>
  <c r="K55" i="4"/>
  <c r="K57" i="4"/>
  <c r="K56" i="4"/>
  <c r="K62" i="4"/>
  <c r="E77" i="1" s="1"/>
  <c r="E49" i="6" s="1"/>
  <c r="L56" i="4"/>
  <c r="K65" i="4"/>
  <c r="L34" i="5"/>
  <c r="E75" i="1"/>
  <c r="E47" i="6" s="1"/>
  <c r="L97" i="4"/>
  <c r="L100" i="4"/>
  <c r="L22" i="5"/>
  <c r="L21" i="4"/>
  <c r="D69" i="1" s="1"/>
  <c r="L7" i="5"/>
  <c r="K6" i="4"/>
  <c r="O6" i="6"/>
  <c r="C6" i="6" s="1"/>
  <c r="L23" i="4"/>
  <c r="L113" i="5"/>
  <c r="L125" i="5"/>
  <c r="M113" i="5"/>
  <c r="L81" i="4"/>
  <c r="L125" i="4"/>
  <c r="K95" i="5"/>
  <c r="L90" i="5"/>
  <c r="M107" i="5"/>
  <c r="K105" i="4"/>
  <c r="E81" i="1" s="1"/>
  <c r="E53" i="6" s="1"/>
  <c r="M106" i="4"/>
  <c r="K108" i="5"/>
  <c r="K105" i="5"/>
  <c r="L105" i="5"/>
  <c r="K72" i="4"/>
  <c r="E79" i="1" s="1"/>
  <c r="E51" i="6" s="1"/>
  <c r="L40" i="5"/>
  <c r="L49" i="4"/>
  <c r="L56" i="5"/>
  <c r="L39" i="5"/>
  <c r="M42" i="5"/>
  <c r="K40" i="5"/>
  <c r="L98" i="4"/>
  <c r="K77" i="5"/>
  <c r="L92" i="4"/>
  <c r="L76" i="5"/>
  <c r="D85" i="1" s="1"/>
  <c r="D57" i="6" s="1"/>
  <c r="L65" i="4"/>
  <c r="K58" i="5"/>
  <c r="L41" i="5"/>
  <c r="M89" i="4"/>
  <c r="F78" i="1" s="1"/>
  <c r="F50" i="6" s="1"/>
  <c r="M91" i="4"/>
  <c r="M64" i="4"/>
  <c r="M41" i="5"/>
  <c r="L77" i="5"/>
  <c r="K76" i="5"/>
  <c r="E85" i="1" s="1"/>
  <c r="E57" i="6" s="1"/>
  <c r="M70" i="5"/>
  <c r="L89" i="4"/>
  <c r="D78" i="1" s="1"/>
  <c r="D50" i="6" s="1"/>
  <c r="M92" i="4"/>
  <c r="L70" i="5"/>
  <c r="K59" i="5"/>
  <c r="L59" i="5"/>
  <c r="K22" i="4"/>
  <c r="K7" i="4"/>
  <c r="L5" i="4"/>
  <c r="D67" i="1" s="1"/>
  <c r="K21" i="4"/>
  <c r="E69" i="1" s="1"/>
  <c r="K24" i="5"/>
  <c r="D7" i="6"/>
  <c r="K16" i="4"/>
  <c r="O5" i="6" l="1"/>
  <c r="D6" i="6"/>
</calcChain>
</file>

<file path=xl/sharedStrings.xml><?xml version="1.0" encoding="utf-8"?>
<sst xmlns="http://schemas.openxmlformats.org/spreadsheetml/2006/main" count="737" uniqueCount="224">
  <si>
    <t>BÁO CÁO CHẤT LƯỢNG DỊCH VỤ 3G - NGÀY</t>
  </si>
  <si>
    <t>A. DỮ LIỆU</t>
  </si>
  <si>
    <t>I. Traffic</t>
  </si>
  <si>
    <t>1. Traffic &amp; Resouce</t>
  </si>
  <si>
    <t>Time Date</t>
  </si>
  <si>
    <t>KPI</t>
  </si>
  <si>
    <t>#RNC</t>
  </si>
  <si>
    <t>#NodeB</t>
  </si>
  <si>
    <t>%NodeB/KV</t>
  </si>
  <si>
    <t>Voice Traffic</t>
  </si>
  <si>
    <t>VP Traffic</t>
  </si>
  <si>
    <t>PS Traffic</t>
  </si>
  <si>
    <t>DL Load</t>
  </si>
  <si>
    <t>Unit</t>
  </si>
  <si>
    <t>RNC</t>
  </si>
  <si>
    <t>NodeB</t>
  </si>
  <si>
    <t>%</t>
  </si>
  <si>
    <t>Erl</t>
  </si>
  <si>
    <t>MB</t>
  </si>
  <si>
    <t>Target</t>
  </si>
  <si>
    <t>Điều kiện</t>
  </si>
  <si>
    <t>&lt;=</t>
  </si>
  <si>
    <t>Network</t>
  </si>
  <si>
    <t>II. Performance</t>
  </si>
  <si>
    <t>1. Common Performance</t>
  </si>
  <si>
    <t>P1SR</t>
  </si>
  <si>
    <t>RAB CR</t>
  </si>
  <si>
    <t>CSSR</t>
  </si>
  <si>
    <t>SHOSR</t>
  </si>
  <si>
    <t>HHOSR</t>
  </si>
  <si>
    <t>&gt;=</t>
  </si>
  <si>
    <t>2. CS Performance</t>
  </si>
  <si>
    <t>Normal</t>
  </si>
  <si>
    <t>Peak</t>
  </si>
  <si>
    <t>CS CDR</t>
  </si>
  <si>
    <t>CS InRAT HOSR</t>
  </si>
  <si>
    <t>3. PS Performance</t>
  </si>
  <si>
    <t>PS CDR</t>
  </si>
  <si>
    <t>PS InRAT HOSR</t>
  </si>
  <si>
    <t>HSDPA Throughput</t>
  </si>
  <si>
    <t>HSUPA Throughput</t>
  </si>
  <si>
    <t>Mbps</t>
  </si>
  <si>
    <t>B. NHẬN XÉT &amp; ĐÁNH GIÁ</t>
  </si>
  <si>
    <t>1. Lưu lượng &amp; tài nguyên</t>
  </si>
  <si>
    <t>1. Traffic</t>
  </si>
  <si>
    <t>STT</t>
  </si>
  <si>
    <t>Giá trị</t>
  </si>
  <si>
    <t>So với tuần trước</t>
  </si>
  <si>
    <t>So với hôm trước</t>
  </si>
  <si>
    <t>So với target</t>
  </si>
  <si>
    <t>Nhận xét, phân tích và đánh giá</t>
  </si>
  <si>
    <t>2. Performance</t>
  </si>
  <si>
    <t>a. Common Performance</t>
  </si>
  <si>
    <t>C. ĐỒ THỊ</t>
  </si>
  <si>
    <t>I. Traffic &amp; Resouce</t>
  </si>
  <si>
    <t>Phân tích và đánh giá</t>
  </si>
  <si>
    <t>Hành động xử lý</t>
  </si>
  <si>
    <t>II. Accesbility</t>
  </si>
  <si>
    <t>III. Retainbility</t>
  </si>
  <si>
    <t>1. CS CDR</t>
  </si>
  <si>
    <t>2. PS CDR</t>
  </si>
  <si>
    <t>IV. Mobility</t>
  </si>
  <si>
    <t>1. SHOSR</t>
  </si>
  <si>
    <t>2. HHOSR</t>
  </si>
  <si>
    <t>3. CS InRAT HOSR</t>
  </si>
  <si>
    <t>4. PS InRAT HOSR</t>
  </si>
  <si>
    <t>V. High Speech Data</t>
  </si>
  <si>
    <t>1. HSDPA Throughput</t>
  </si>
  <si>
    <t>2. HSUPA Throughput</t>
  </si>
  <si>
    <t>Ý nghĩa</t>
  </si>
  <si>
    <t>Công thức tính</t>
  </si>
  <si>
    <t>Đơn vị</t>
  </si>
  <si>
    <t>So sánh với 2G</t>
  </si>
  <si>
    <t xml:space="preserve"> 1. Traffic &amp; Resouce</t>
  </si>
  <si>
    <t>CS Traffic</t>
  </si>
  <si>
    <t xml:space="preserve">Lưu lượng thoại </t>
  </si>
  <si>
    <t>Thống kê trên hệ thống</t>
  </si>
  <si>
    <t>Traffic</t>
  </si>
  <si>
    <t>Lưu lượng Video Call</t>
  </si>
  <si>
    <t>Lưu lượng data  lớp RLC (R99+HS) (UL+DL)</t>
  </si>
  <si>
    <t>Data Volume</t>
  </si>
  <si>
    <t>Hiệu suất sử dụng công suất của cell (DL)</t>
  </si>
  <si>
    <t>TU</t>
  </si>
  <si>
    <t>a. Access</t>
  </si>
  <si>
    <t>Tỉ lệ Paging loại 1 thành công</t>
  </si>
  <si>
    <t>100* tổng trả lời paging loại 1/Tổng số paging loại 1 gửi đi từ RNC</t>
  </si>
  <si>
    <t>PSR</t>
  </si>
  <si>
    <t>Nghẽn thiết lập dịch vụ do thiếu tài nguyên</t>
  </si>
  <si>
    <t>100* tổng cuộc gọi bị từ chối do hết tài nguyên/tổng số cuộc gọi được yêu cầu thiết lập</t>
  </si>
  <si>
    <t>TCR</t>
  </si>
  <si>
    <t>Tỉ lệ thiết lập dịch vụ thành công</t>
  </si>
  <si>
    <t>100* (số RRC thiết lập thành công [service]/số RRC yêu cầu thiết lập[service])* (số RAB thiết lập thành công/số RAB yêu cầu thiết lập)</t>
  </si>
  <si>
    <t>b. Retainbility</t>
  </si>
  <si>
    <t>CS Call Drop Rate</t>
  </si>
  <si>
    <t>100* tổng số cuộc gọi bị giải phóng bất thường/tổng số giải phóng cuộc gọi</t>
  </si>
  <si>
    <t>CDR</t>
  </si>
  <si>
    <t>PS Call Drop Rate</t>
  </si>
  <si>
    <t>100* tổng số lần PS bị giải phóng bất thường/tổng số lần giải phóng PS</t>
  </si>
  <si>
    <t>TBF Drop Rate</t>
  </si>
  <si>
    <t>c. Mobility</t>
  </si>
  <si>
    <t>Soft Hand Over Success Rate</t>
  </si>
  <si>
    <t>100* tổng Active Set Update thành công/tổng số yêu cầu Active Set Update</t>
  </si>
  <si>
    <t>N/A</t>
  </si>
  <si>
    <t>Hard Hand Over Success Rate</t>
  </si>
  <si>
    <t>100* (số  Intra-freq Hard HO+ số Inter-freq HO thành công)/(số yêu cầu Intra-freq Hard HO+ số yêu cầu Inter-freq HO)</t>
  </si>
  <si>
    <t>HOSR</t>
  </si>
  <si>
    <t>CS Inter RAT Hand Over Success Rate</t>
  </si>
  <si>
    <t>100* tổng số  Inter RAT Outgoing Hand Over thành công/Tổng số yêu cầu Inter RAT Outgoing Hand Over</t>
  </si>
  <si>
    <t>PS Inter RAT Hand Over Success Rate</t>
  </si>
  <si>
    <t>d. High Speed Data</t>
  </si>
  <si>
    <t>Throughput của dịch vụ HSDPA (DL)</t>
  </si>
  <si>
    <t>DL Throughput của dịch vụ HSDPA của 1 cell</t>
  </si>
  <si>
    <t>kbps</t>
  </si>
  <si>
    <t>Throughput của dịch vụ HSDPA (UL)</t>
  </si>
  <si>
    <t>UL Throughput của dịch vụ HSUPA của 1 cell</t>
  </si>
  <si>
    <t xml:space="preserve">I. Traffic </t>
  </si>
  <si>
    <t>1. Voice Traffic</t>
  </si>
  <si>
    <t>Ghi chú: "+" là suy giảm; "-" là cải thiện.</t>
  </si>
  <si>
    <t xml:space="preserve">          </t>
  </si>
  <si>
    <t>* Đánh giá % thăng giáng:</t>
  </si>
  <si>
    <t>Date</t>
  </si>
  <si>
    <t>So với ngày trước</t>
  </si>
  <si>
    <t>3. PS Traffic</t>
  </si>
  <si>
    <t>4. DL Load</t>
  </si>
  <si>
    <t>So với taget</t>
  </si>
  <si>
    <t>I. Retainbility</t>
  </si>
  <si>
    <t>1. CS InRAT HOSR</t>
  </si>
  <si>
    <t>2. PS InRAT HOSR</t>
  </si>
  <si>
    <t>III. High Speech Data</t>
  </si>
  <si>
    <t>2. HSUPA Throughput (PEAK)</t>
  </si>
  <si>
    <t>Erl/day</t>
  </si>
  <si>
    <t xml:space="preserve">% </t>
  </si>
  <si>
    <t>Voice Traffic (Erl)</t>
  </si>
  <si>
    <t>PS Traffic (GB)</t>
  </si>
  <si>
    <t>GB/day</t>
  </si>
  <si>
    <t>Erl/hour</t>
  </si>
  <si>
    <t>mErl/sub</t>
  </si>
  <si>
    <t>GB/hour</t>
  </si>
  <si>
    <t>Voice traffic/sub</t>
  </si>
  <si>
    <t>PS Traffic/sub</t>
  </si>
  <si>
    <t>MB/sub</t>
  </si>
  <si>
    <t>VC Traffic (Erl)</t>
  </si>
  <si>
    <t>VC Traffic</t>
  </si>
  <si>
    <t>VC traffic/sub</t>
  </si>
  <si>
    <t>2. SHOSR</t>
  </si>
  <si>
    <t>3. HHOSR</t>
  </si>
  <si>
    <t>TẬP ĐOÀN VIỄN THÔNG QUÂN ĐỘI</t>
  </si>
  <si>
    <t>Số cell nghẽn RAB</t>
  </si>
  <si>
    <t>Do Code</t>
  </si>
  <si>
    <t>Do Power</t>
  </si>
  <si>
    <t>Do Iub</t>
  </si>
  <si>
    <t>Do thiếu CE</t>
  </si>
  <si>
    <t>Số cell có Iub Utilization&gt;70% (UL+DL)</t>
  </si>
  <si>
    <t xml:space="preserve">Số cell có Code Utilization&gt;70% </t>
  </si>
  <si>
    <t>Số cell có Power Utilization&gt;70% (HS+Non-HS)</t>
  </si>
  <si>
    <t>Số cell có CE Utilization&gt;70% (UL+DL)</t>
  </si>
  <si>
    <t>2. VC Traffic</t>
  </si>
  <si>
    <t>RAB CR CS</t>
  </si>
  <si>
    <t>RAB CS PS</t>
  </si>
  <si>
    <t>2. RAB CR CS</t>
  </si>
  <si>
    <t>2. RAB CR PS</t>
  </si>
  <si>
    <t>RAB CR PS</t>
  </si>
  <si>
    <t>1. PSR</t>
  </si>
  <si>
    <t>.</t>
  </si>
  <si>
    <t>RAU</t>
  </si>
  <si>
    <t>2. RAU</t>
  </si>
  <si>
    <t>#Cell</t>
  </si>
  <si>
    <t>Taget</t>
  </si>
  <si>
    <t>2. Chất lượng mạng</t>
  </si>
  <si>
    <r>
      <t xml:space="preserve">II. Phân tích chi tiết </t>
    </r>
    <r>
      <rPr>
        <sz val="12"/>
        <rFont val="Times New Roman"/>
        <family val="1"/>
      </rPr>
      <t>(Ghi chú: "+" là suy giảm; "-" là cải thiện.)</t>
    </r>
  </si>
  <si>
    <t>b. Peak Performance</t>
  </si>
  <si>
    <t xml:space="preserve">  </t>
  </si>
  <si>
    <t>CS CSSR</t>
  </si>
  <si>
    <t>PS CSSR</t>
  </si>
  <si>
    <t>4. PS CSSR</t>
  </si>
  <si>
    <t>3. CS CSSR</t>
  </si>
  <si>
    <t>2. CS CSSR</t>
  </si>
  <si>
    <t>3. PS CSSR</t>
  </si>
  <si>
    <t>4. CS InRAT HOSR</t>
  </si>
  <si>
    <t>5. PS InRAT HOSR</t>
  </si>
  <si>
    <t xml:space="preserve"> </t>
  </si>
  <si>
    <t>KV/Nokia</t>
  </si>
  <si>
    <t>KV/Huawei</t>
  </si>
  <si>
    <t>MAC</t>
  </si>
  <si>
    <t>`</t>
  </si>
  <si>
    <t>1. HSDPA Throughput (NORMAL)</t>
  </si>
  <si>
    <t>1. RAB CS CR</t>
  </si>
  <si>
    <t>1. RAB PS CR</t>
  </si>
  <si>
    <t/>
  </si>
  <si>
    <t>#CS CDR&gt; 5%</t>
  </si>
  <si>
    <t># CS CSSR &lt;95%</t>
  </si>
  <si>
    <t># PS CSSR &lt;95%</t>
  </si>
  <si>
    <t>Voice (Erlang)</t>
  </si>
  <si>
    <t>Data (3G)</t>
  </si>
  <si>
    <t>b. Bảng lưu lượng và Data trong 1 tuần qua</t>
  </si>
  <si>
    <t>a. Lưu lượng thoại và Data 3G</t>
  </si>
  <si>
    <t>2. KPIs</t>
  </si>
  <si>
    <t>a. CS CDR</t>
  </si>
  <si>
    <t>b. CS CSSR</t>
  </si>
  <si>
    <t>c. PS CSSR</t>
  </si>
  <si>
    <t xml:space="preserve">d. Vendor KPI  worse than Target over 30% </t>
  </si>
  <si>
    <t>* Common Performance:</t>
  </si>
  <si>
    <t>No.</t>
  </si>
  <si>
    <t>Value</t>
  </si>
  <si>
    <t>Compared to the same day of last week</t>
  </si>
  <si>
    <t>Compared to the day before yesterday</t>
  </si>
  <si>
    <t>Compared to the Target</t>
  </si>
  <si>
    <t>Remark, Assessment &amp; Analysis</t>
  </si>
  <si>
    <t>* Peak Performance:</t>
  </si>
  <si>
    <t>3. Bad cells</t>
  </si>
  <si>
    <t>CÔNG TY MOVITEL S.A</t>
  </si>
  <si>
    <t>PHÒNG TKTU</t>
  </si>
  <si>
    <t>Number of cell have RTWP&gt;=-95 dbm</t>
  </si>
  <si>
    <t>Voice traffic today is 5612 Erl, compared with yesterday it decreased 10.65 % and it increased 1.31 % compared with last week. In Huawei zone and NOKIA zone voice traffic is 4849 Erl and 763 Erl respectively.</t>
  </si>
  <si>
    <t>The PS traffic today is 15904 GB, compared with yesterday it increased 16.15 % , but it's equivalent to last week. In Huawei zone and NOKIA zone PS traffic is 10544 GB and 5359 GB respectively.</t>
  </si>
  <si>
    <t>CS CSSR today is 99.71%. It's worse 5.15% than yesterday and it's also worse 6% than last week. In Huawei zone and NOKIA zone CS CSSR is 99.71% and 99.7% respectively.</t>
  </si>
  <si>
    <t>PS CSSR today is 99.79%. It's better 1.08% than yesterday and it's also better 2.02% than last week. In Huawei zone and NOKIA zone the PS CSSR is 99.77% and 99.88% respectively.</t>
  </si>
  <si>
    <t>The CS CDR today is 0.26%, it's similar to yesterday, compared with last week it's  better 2.71%. In Huawei zone and NOKIA zone the CS CDR is 0.27% and 0.21 % respectively.</t>
  </si>
  <si>
    <t>The PS CDR today is 0.14%. It's better 7.48% than yesterday and it's also better 5.58% than last week. In Huawei zone and NOKIA zone the PS CDR is 0.14% and 0.12% respectively.</t>
  </si>
  <si>
    <t>The SHOSR today is 99.91%. It's better 7.73% than yesterday and it's worse 2.5% than last week. In Huawei zone and NOKIA zone the SHOSR is 99.91% and 99.91% respectively.</t>
  </si>
  <si>
    <t>CS InRAT HOSR today is 98.47%. It's better 8.39% than yesterday and it's also better 5.45% than last week. In Huawei zone and NOKIA zone the CS InRAT HOSR is 98.38% and 99.21% respectively.</t>
  </si>
  <si>
    <t>Bad cell 5%</t>
  </si>
  <si>
    <t>Bad cell 2%</t>
  </si>
  <si>
    <t>4. Bad cells 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</si>
</sst>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 #,##0.00_-;_-* &quot;-&quot;??_-;_-@_-"/>
    <numFmt numFmtId="165" formatCode="0.000"/>
    <numFmt numFmtId="166" formatCode="#,##0.000"/>
    <numFmt numFmtId="167" formatCode="[$-1010000]d/m/yyyy;@"/>
    <numFmt numFmtId="168" formatCode="dd/mm/yyyy;@"/>
    <numFmt numFmtId="169" formatCode="0.0000"/>
    <numFmt numFmtId="170" formatCode="0.00000"/>
    <numFmt numFmtId="171" formatCode="0.0"/>
    <numFmt numFmtId="172" formatCode="_(* #,##0_);_(* \(#,##0\);_(* &quot;-&quot;??_);_(@_)"/>
    <numFmt numFmtId="173" formatCode="_-* #,##0_-;\-* #,##0_-;_-* &quot;-&quot;??_-;_-@_-"/>
    <numFmt numFmtId="174" formatCode="_-* #,##0.000_-;\-* #,##0.000_-;_-* &quot;-&quot;??_-;_-@_-"/>
    <numFmt numFmtId="175" formatCode="0.0%"/>
  </numFmts>
  <fonts count="70">
    <font>
      <sz val="11"/>
      <color theme="1"/>
      <name val="Calibri"/>
      <family val="2"/>
      <scheme val="minor"/>
    </font>
    <font>
      <sz val="10"/>
      <name val="Arial"/>
      <family val="2"/>
    </font>
    <font>
      <b/>
      <sz val="10"/>
      <name val="Arial"/>
      <family val="2"/>
    </font>
    <font>
      <b/>
      <sz val="10"/>
      <color indexed="12"/>
      <name val="Arial"/>
      <family val="2"/>
    </font>
    <font>
      <b/>
      <i/>
      <sz val="10"/>
      <name val="Arial"/>
      <family val="2"/>
    </font>
    <font>
      <b/>
      <sz val="12"/>
      <name val="Times New Roman"/>
      <family val="1"/>
    </font>
    <font>
      <sz val="10"/>
      <name val="Times New Roman"/>
      <family val="1"/>
    </font>
    <font>
      <b/>
      <sz val="10"/>
      <name val="Times New Roman"/>
      <family val="1"/>
    </font>
    <font>
      <b/>
      <i/>
      <sz val="10"/>
      <name val="Times New Roman"/>
      <family val="1"/>
    </font>
    <font>
      <i/>
      <sz val="10"/>
      <name val="Times New Roman"/>
      <family val="1"/>
    </font>
    <font>
      <b/>
      <i/>
      <sz val="10"/>
      <color indexed="10"/>
      <name val="Arial"/>
      <family val="2"/>
    </font>
    <font>
      <sz val="10"/>
      <color indexed="9"/>
      <name val="Arial"/>
      <family val="2"/>
    </font>
    <font>
      <sz val="10"/>
      <name val="MS Sans Serif"/>
      <family val="2"/>
    </font>
    <font>
      <sz val="10"/>
      <name val="Arial"/>
      <family val="2"/>
    </font>
    <font>
      <sz val="10"/>
      <color indexed="8"/>
      <name val="Arial"/>
      <family val="2"/>
    </font>
    <font>
      <sz val="10"/>
      <color indexed="8"/>
      <name val="Arial"/>
      <family val="2"/>
    </font>
    <font>
      <sz val="10"/>
      <color indexed="8"/>
      <name val="Times New Roman"/>
      <family val="1"/>
    </font>
    <font>
      <sz val="11"/>
      <color indexed="8"/>
      <name val="Times New Roman"/>
      <family val="1"/>
    </font>
    <font>
      <sz val="8"/>
      <name val="Calibri"/>
      <family val="2"/>
    </font>
    <font>
      <b/>
      <sz val="11"/>
      <color indexed="8"/>
      <name val="Times New Roman"/>
      <family val="1"/>
    </font>
    <font>
      <b/>
      <sz val="10"/>
      <color indexed="8"/>
      <name val="Arial"/>
      <family val="2"/>
    </font>
    <font>
      <sz val="11"/>
      <color indexed="8"/>
      <name val="Calibri"/>
      <family val="2"/>
    </font>
    <font>
      <sz val="14"/>
      <color indexed="8"/>
      <name val="Times New Roman"/>
      <family val="1"/>
    </font>
    <font>
      <b/>
      <sz val="14"/>
      <name val="Times New Roman"/>
      <family val="1"/>
    </font>
    <font>
      <b/>
      <sz val="11"/>
      <name val="Times New Roman"/>
      <family val="1"/>
    </font>
    <font>
      <b/>
      <sz val="11"/>
      <color indexed="12"/>
      <name val="Times New Roman"/>
      <family val="1"/>
    </font>
    <font>
      <sz val="11"/>
      <name val="Times New Roman"/>
      <family val="1"/>
    </font>
    <font>
      <sz val="11"/>
      <color indexed="10"/>
      <name val="Times New Roman"/>
      <family val="1"/>
    </font>
    <font>
      <b/>
      <sz val="11"/>
      <color indexed="10"/>
      <name val="Times New Roman"/>
      <family val="1"/>
    </font>
    <font>
      <b/>
      <i/>
      <sz val="11"/>
      <name val="Times New Roman"/>
      <family val="1"/>
    </font>
    <font>
      <i/>
      <sz val="11"/>
      <name val="Times New Roman"/>
      <family val="1"/>
    </font>
    <font>
      <sz val="11"/>
      <color indexed="9"/>
      <name val="Times New Roman"/>
      <family val="1"/>
    </font>
    <font>
      <sz val="11"/>
      <color indexed="12"/>
      <name val="Times New Roman"/>
      <family val="1"/>
    </font>
    <font>
      <sz val="12"/>
      <color indexed="8"/>
      <name val="Times New Roman"/>
      <family val="1"/>
    </font>
    <font>
      <sz val="12"/>
      <name val="Times New Roman"/>
      <family val="1"/>
    </font>
    <font>
      <b/>
      <i/>
      <sz val="12"/>
      <name val="Times New Roman"/>
      <family val="1"/>
    </font>
    <font>
      <i/>
      <sz val="12"/>
      <name val="Times New Roman"/>
      <family val="1"/>
    </font>
    <font>
      <sz val="11"/>
      <color theme="1"/>
      <name val="Calibri"/>
      <family val="2"/>
      <scheme val="minor"/>
    </font>
    <font>
      <sz val="10"/>
      <color rgb="FFFF0000"/>
      <name val="Arial"/>
      <family val="2"/>
    </font>
    <font>
      <sz val="11"/>
      <color theme="1"/>
      <name val="Times New Roman"/>
      <family val="1"/>
    </font>
    <font>
      <sz val="10"/>
      <color theme="0"/>
      <name val="Arial"/>
      <family val="2"/>
    </font>
    <font>
      <sz val="13"/>
      <color theme="1"/>
      <name val="Times New Roman"/>
      <family val="1"/>
    </font>
    <font>
      <b/>
      <sz val="11"/>
      <color theme="1"/>
      <name val="Calibri"/>
      <family val="2"/>
      <scheme val="minor"/>
    </font>
    <font>
      <sz val="11"/>
      <color rgb="FF0F243E"/>
      <name val="Times New Roman"/>
      <family val="1"/>
    </font>
    <font>
      <b/>
      <sz val="11"/>
      <color rgb="FF0F243E"/>
      <name val="Times New Roman"/>
      <family val="1"/>
    </font>
    <font>
      <b/>
      <sz val="12"/>
      <name val=".vntime"/>
      <family val="2"/>
    </font>
    <font>
      <sz val="10"/>
      <name val="Times New Roman"/>
      <family val="1"/>
      <charset val="163"/>
    </font>
    <font>
      <b/>
      <sz val="10"/>
      <name val="Times New Roman"/>
      <family val="1"/>
      <charset val="163"/>
    </font>
    <font>
      <sz val="12"/>
      <color theme="1"/>
      <name val="Times New Roman"/>
      <family val="1"/>
    </font>
    <font>
      <b/>
      <sz val="12"/>
      <color rgb="FFFF0000"/>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name val="Arial"/>
      <family val="2"/>
    </font>
    <font>
      <sz val="14"/>
      <color indexed="8"/>
      <name val="Arial"/>
      <family val="2"/>
    </font>
    <font>
      <sz val="10"/>
      <color indexed="10"/>
      <name val="Arial"/>
      <family val="2"/>
    </font>
    <font>
      <sz val="12"/>
      <color indexed="8"/>
      <name val="Arial"/>
      <family val="2"/>
    </font>
    <font>
      <b/>
      <sz val="10"/>
      <color theme="0"/>
      <name val="Arial"/>
      <family val="2"/>
    </font>
  </fonts>
  <fills count="46">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27"/>
        <bgColor indexed="64"/>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31"/>
        <bgColor indexed="64"/>
      </patternFill>
    </fill>
    <fill>
      <patternFill patternType="solid">
        <fgColor indexed="43"/>
        <bgColor indexed="64"/>
      </patternFill>
    </fill>
    <fill>
      <patternFill patternType="solid">
        <fgColor indexed="47"/>
        <bgColor indexed="64"/>
      </patternFill>
    </fill>
    <fill>
      <patternFill patternType="solid">
        <fgColor theme="9"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xf numFmtId="164" fontId="21" fillId="0" borderId="0" applyFont="0" applyFill="0" applyBorder="0" applyAlignment="0" applyProtection="0"/>
    <xf numFmtId="164" fontId="13" fillId="0" borderId="0" applyFont="0" applyFill="0" applyBorder="0" applyAlignment="0" applyProtection="0"/>
    <xf numFmtId="164" fontId="1" fillId="0" borderId="0" applyFont="0" applyFill="0" applyBorder="0" applyAlignment="0" applyProtection="0"/>
    <xf numFmtId="164" fontId="37" fillId="0" borderId="0" applyFont="0" applyFill="0" applyBorder="0" applyAlignment="0" applyProtection="0"/>
    <xf numFmtId="0" fontId="12" fillId="0" borderId="0"/>
    <xf numFmtId="0" fontId="1" fillId="0" borderId="0" applyNumberFormat="0" applyFont="0" applyFill="0" applyBorder="0" applyAlignment="0" applyProtection="0"/>
    <xf numFmtId="0" fontId="12" fillId="0" borderId="0">
      <alignment vertical="top"/>
    </xf>
    <xf numFmtId="0" fontId="37" fillId="0" borderId="0"/>
    <xf numFmtId="0" fontId="12" fillId="0" borderId="0">
      <alignment vertical="top"/>
    </xf>
    <xf numFmtId="0" fontId="37" fillId="0" borderId="0"/>
    <xf numFmtId="0" fontId="12" fillId="0" borderId="0">
      <alignment vertical="top"/>
    </xf>
    <xf numFmtId="0" fontId="37" fillId="0" borderId="0"/>
    <xf numFmtId="0" fontId="1" fillId="0" borderId="0"/>
    <xf numFmtId="0" fontId="12" fillId="0" borderId="0"/>
    <xf numFmtId="164" fontId="1" fillId="0" borderId="0" applyFont="0" applyFill="0" applyBorder="0" applyAlignment="0" applyProtection="0"/>
    <xf numFmtId="164" fontId="21" fillId="0" borderId="0" applyFont="0" applyFill="0" applyBorder="0" applyAlignment="0" applyProtection="0"/>
    <xf numFmtId="9" fontId="37" fillId="0" borderId="0" applyFont="0" applyFill="0" applyBorder="0" applyAlignment="0" applyProtection="0"/>
    <xf numFmtId="0" fontId="50" fillId="0" borderId="0" applyNumberFormat="0" applyFill="0" applyBorder="0" applyAlignment="0" applyProtection="0"/>
    <xf numFmtId="0" fontId="51" fillId="0" borderId="19" applyNumberFormat="0" applyFill="0" applyAlignment="0" applyProtection="0"/>
    <xf numFmtId="0" fontId="52" fillId="0" borderId="20" applyNumberFormat="0" applyFill="0" applyAlignment="0" applyProtection="0"/>
    <xf numFmtId="0" fontId="53" fillId="0" borderId="21" applyNumberFormat="0" applyFill="0" applyAlignment="0" applyProtection="0"/>
    <xf numFmtId="0" fontId="53" fillId="0" borderId="0" applyNumberFormat="0" applyFill="0" applyBorder="0" applyAlignment="0" applyProtection="0"/>
    <xf numFmtId="0" fontId="54" fillId="15" borderId="0" applyNumberFormat="0" applyBorder="0" applyAlignment="0" applyProtection="0"/>
    <xf numFmtId="0" fontId="55" fillId="16" borderId="0" applyNumberFormat="0" applyBorder="0" applyAlignment="0" applyProtection="0"/>
    <xf numFmtId="0" fontId="56" fillId="17" borderId="0" applyNumberFormat="0" applyBorder="0" applyAlignment="0" applyProtection="0"/>
    <xf numFmtId="0" fontId="57" fillId="18" borderId="22" applyNumberFormat="0" applyAlignment="0" applyProtection="0"/>
    <xf numFmtId="0" fontId="58" fillId="19" borderId="23" applyNumberFormat="0" applyAlignment="0" applyProtection="0"/>
    <xf numFmtId="0" fontId="59" fillId="19" borderId="22" applyNumberFormat="0" applyAlignment="0" applyProtection="0"/>
    <xf numFmtId="0" fontId="60" fillId="0" borderId="24" applyNumberFormat="0" applyFill="0" applyAlignment="0" applyProtection="0"/>
    <xf numFmtId="0" fontId="61" fillId="20" borderId="25" applyNumberFormat="0" applyAlignment="0" applyProtection="0"/>
    <xf numFmtId="0" fontId="62" fillId="0" borderId="0" applyNumberFormat="0" applyFill="0" applyBorder="0" applyAlignment="0" applyProtection="0"/>
    <xf numFmtId="0" fontId="37" fillId="21" borderId="26" applyNumberFormat="0" applyFont="0" applyAlignment="0" applyProtection="0"/>
    <xf numFmtId="0" fontId="63" fillId="0" borderId="0" applyNumberFormat="0" applyFill="0" applyBorder="0" applyAlignment="0" applyProtection="0"/>
    <xf numFmtId="0" fontId="42" fillId="0" borderId="27" applyNumberFormat="0" applyFill="0" applyAlignment="0" applyProtection="0"/>
    <xf numFmtId="0" fontId="64"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64" fillId="25" borderId="0" applyNumberFormat="0" applyBorder="0" applyAlignment="0" applyProtection="0"/>
    <xf numFmtId="0" fontId="64"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64" fillId="29" borderId="0" applyNumberFormat="0" applyBorder="0" applyAlignment="0" applyProtection="0"/>
    <xf numFmtId="0" fontId="64"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64" fillId="33" borderId="0" applyNumberFormat="0" applyBorder="0" applyAlignment="0" applyProtection="0"/>
    <xf numFmtId="0" fontId="64" fillId="34" borderId="0" applyNumberFormat="0" applyBorder="0" applyAlignment="0" applyProtection="0"/>
    <xf numFmtId="0" fontId="37" fillId="35" borderId="0" applyNumberFormat="0" applyBorder="0" applyAlignment="0" applyProtection="0"/>
    <xf numFmtId="0" fontId="37" fillId="36" borderId="0" applyNumberFormat="0" applyBorder="0" applyAlignment="0" applyProtection="0"/>
    <xf numFmtId="0" fontId="64" fillId="37" borderId="0" applyNumberFormat="0" applyBorder="0" applyAlignment="0" applyProtection="0"/>
    <xf numFmtId="0" fontId="64" fillId="38" borderId="0" applyNumberFormat="0" applyBorder="0" applyAlignment="0" applyProtection="0"/>
    <xf numFmtId="0" fontId="37" fillId="39" borderId="0" applyNumberFormat="0" applyBorder="0" applyAlignment="0" applyProtection="0"/>
    <xf numFmtId="0" fontId="37" fillId="40" borderId="0" applyNumberFormat="0" applyBorder="0" applyAlignment="0" applyProtection="0"/>
    <xf numFmtId="0" fontId="64" fillId="41" borderId="0" applyNumberFormat="0" applyBorder="0" applyAlignment="0" applyProtection="0"/>
    <xf numFmtId="0" fontId="64" fillId="42" borderId="0" applyNumberFormat="0" applyBorder="0" applyAlignment="0" applyProtection="0"/>
    <xf numFmtId="0" fontId="37" fillId="43" borderId="0" applyNumberFormat="0" applyBorder="0" applyAlignment="0" applyProtection="0"/>
    <xf numFmtId="0" fontId="37" fillId="44" borderId="0" applyNumberFormat="0" applyBorder="0" applyAlignment="0" applyProtection="0"/>
    <xf numFmtId="0" fontId="64" fillId="45" borderId="0" applyNumberFormat="0" applyBorder="0" applyAlignment="0" applyProtection="0"/>
  </cellStyleXfs>
  <cellXfs count="446">
    <xf numFmtId="0" fontId="0" fillId="0" borderId="0" xfId="0"/>
    <xf numFmtId="0" fontId="5" fillId="2" borderId="1" xfId="0" applyFont="1" applyFill="1" applyBorder="1" applyAlignment="1">
      <alignment horizontal="center"/>
    </xf>
    <xf numFmtId="0" fontId="6" fillId="3" borderId="1" xfId="0" applyFont="1" applyFill="1" applyBorder="1" applyAlignment="1">
      <alignment horizontal="center" wrapText="1"/>
    </xf>
    <xf numFmtId="0" fontId="6" fillId="3" borderId="1" xfId="0" applyFont="1" applyFill="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wrapText="1"/>
    </xf>
    <xf numFmtId="0" fontId="6" fillId="3" borderId="1" xfId="0" applyFont="1" applyFill="1" applyBorder="1"/>
    <xf numFmtId="0" fontId="6" fillId="3"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4" borderId="1" xfId="0" applyFont="1" applyFill="1" applyBorder="1" applyAlignment="1">
      <alignment horizontal="center" wrapText="1"/>
    </xf>
    <xf numFmtId="0" fontId="9" fillId="4" borderId="1" xfId="0" applyFont="1" applyFill="1" applyBorder="1" applyAlignment="1">
      <alignment horizontal="center"/>
    </xf>
    <xf numFmtId="0" fontId="7" fillId="0" borderId="1" xfId="0" applyFont="1" applyBorder="1" applyAlignment="1">
      <alignment horizontal="center" wrapText="1"/>
    </xf>
    <xf numFmtId="0" fontId="6" fillId="4" borderId="1" xfId="0" applyFont="1" applyFill="1" applyBorder="1" applyAlignment="1">
      <alignment horizontal="center"/>
    </xf>
    <xf numFmtId="0" fontId="4" fillId="0" borderId="1" xfId="0"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2" fontId="14" fillId="0" borderId="1" xfId="0" applyNumberFormat="1" applyFont="1" applyBorder="1" applyAlignment="1">
      <alignment horizontal="center" vertical="center" wrapText="1"/>
    </xf>
    <xf numFmtId="2" fontId="14" fillId="0" borderId="0" xfId="0" applyNumberFormat="1" applyFont="1" applyAlignment="1">
      <alignment horizontal="center" vertical="center" wrapText="1"/>
    </xf>
    <xf numFmtId="0" fontId="14" fillId="0" borderId="0" xfId="0" applyFont="1" applyFill="1" applyAlignment="1">
      <alignment vertical="center" wrapText="1"/>
    </xf>
    <xf numFmtId="2" fontId="15" fillId="0" borderId="0" xfId="0" applyNumberFormat="1" applyFont="1" applyAlignment="1">
      <alignment horizontal="center" vertical="center" wrapText="1"/>
    </xf>
    <xf numFmtId="2" fontId="1" fillId="0" borderId="0" xfId="0" applyNumberFormat="1" applyFont="1" applyFill="1" applyAlignment="1">
      <alignment horizontal="center" vertical="center" wrapText="1"/>
    </xf>
    <xf numFmtId="2" fontId="11" fillId="0" borderId="0" xfId="0" applyNumberFormat="1" applyFont="1" applyFill="1" applyAlignment="1">
      <alignment horizontal="center" vertical="center" wrapText="1"/>
    </xf>
    <xf numFmtId="2" fontId="4" fillId="0" borderId="0" xfId="0" applyNumberFormat="1" applyFont="1" applyFill="1" applyAlignment="1">
      <alignment horizontal="center" vertical="center" wrapText="1"/>
    </xf>
    <xf numFmtId="2" fontId="4" fillId="0" borderId="2"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2" fontId="11" fillId="0" borderId="0" xfId="0" applyNumberFormat="1" applyFont="1" applyFill="1" applyBorder="1" applyAlignment="1">
      <alignment horizontal="center" vertical="center" wrapText="1"/>
    </xf>
    <xf numFmtId="2" fontId="1" fillId="0" borderId="1" xfId="9" applyNumberFormat="1" applyFont="1" applyFill="1" applyBorder="1" applyAlignment="1">
      <alignment horizontal="center" vertical="center" wrapText="1"/>
    </xf>
    <xf numFmtId="2" fontId="14" fillId="0" borderId="0" xfId="0" quotePrefix="1" applyNumberFormat="1" applyFont="1" applyAlignment="1">
      <alignment horizontal="center" vertical="center" wrapText="1"/>
    </xf>
    <xf numFmtId="2" fontId="1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5" fontId="1" fillId="0" borderId="1" xfId="0" applyNumberFormat="1" applyFont="1" applyFill="1" applyBorder="1" applyAlignment="1">
      <alignment horizontal="center" vertical="center" wrapText="1"/>
    </xf>
    <xf numFmtId="165" fontId="14" fillId="0" borderId="1" xfId="0" applyNumberFormat="1" applyFont="1" applyBorder="1" applyAlignment="1">
      <alignment horizontal="center" vertical="center" wrapText="1"/>
    </xf>
    <xf numFmtId="2" fontId="2" fillId="0" borderId="0" xfId="0" applyNumberFormat="1"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Fill="1" applyAlignment="1">
      <alignment horizontal="center" vertical="center" wrapText="1"/>
    </xf>
    <xf numFmtId="0" fontId="2" fillId="6" borderId="1"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0" fontId="14" fillId="0" borderId="0" xfId="0" applyFont="1" applyAlignment="1">
      <alignment horizontal="center" vertical="center" wrapText="1"/>
    </xf>
    <xf numFmtId="4"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14" fillId="0" borderId="0" xfId="0" quotePrefix="1" applyFont="1" applyAlignment="1">
      <alignment horizontal="center" vertical="center" wrapText="1"/>
    </xf>
    <xf numFmtId="0" fontId="14" fillId="0" borderId="0" xfId="0" applyFont="1" applyAlignment="1">
      <alignment vertical="center" wrapText="1"/>
    </xf>
    <xf numFmtId="0" fontId="14" fillId="0" borderId="3" xfId="0" applyFont="1" applyFill="1" applyBorder="1" applyAlignment="1">
      <alignment vertical="center" wrapText="1"/>
    </xf>
    <xf numFmtId="0" fontId="15" fillId="0" borderId="0" xfId="0" applyFont="1" applyAlignment="1">
      <alignment vertical="center" wrapText="1"/>
    </xf>
    <xf numFmtId="0" fontId="14" fillId="0" borderId="0" xfId="0" applyFont="1" applyAlignment="1">
      <alignment horizontal="left" vertical="center" wrapText="1"/>
    </xf>
    <xf numFmtId="0" fontId="14" fillId="0" borderId="0" xfId="0" applyFont="1" applyFill="1" applyAlignment="1">
      <alignment horizontal="left" vertical="center" wrapText="1"/>
    </xf>
    <xf numFmtId="2" fontId="14" fillId="0" borderId="0" xfId="0" quotePrefix="1" applyNumberFormat="1" applyFont="1" applyAlignment="1">
      <alignment vertical="center" wrapText="1"/>
    </xf>
    <xf numFmtId="2" fontId="1" fillId="0" borderId="0" xfId="0" applyNumberFormat="1" applyFont="1" applyFill="1" applyBorder="1" applyAlignment="1">
      <alignment vertical="center" wrapText="1"/>
    </xf>
    <xf numFmtId="2" fontId="2" fillId="0" borderId="0" xfId="0" applyNumberFormat="1" applyFont="1" applyFill="1" applyAlignment="1">
      <alignment vertical="center" wrapText="1"/>
    </xf>
    <xf numFmtId="2" fontId="20" fillId="0" borderId="0" xfId="0" applyNumberFormat="1" applyFont="1" applyAlignment="1">
      <alignment horizontal="center" vertical="center" wrapText="1"/>
    </xf>
    <xf numFmtId="2" fontId="2" fillId="0" borderId="0" xfId="0" applyNumberFormat="1" applyFont="1" applyFill="1" applyBorder="1" applyAlignment="1">
      <alignment vertical="center" wrapText="1"/>
    </xf>
    <xf numFmtId="2" fontId="20" fillId="0" borderId="0" xfId="0" applyNumberFormat="1" applyFont="1" applyAlignment="1">
      <alignment vertical="center" wrapText="1"/>
    </xf>
    <xf numFmtId="2" fontId="2" fillId="0" borderId="1" xfId="0" applyNumberFormat="1" applyFont="1" applyFill="1" applyBorder="1" applyAlignment="1">
      <alignment horizontal="center" vertical="center" wrapText="1"/>
    </xf>
    <xf numFmtId="2" fontId="20" fillId="0" borderId="0" xfId="0" quotePrefix="1" applyNumberFormat="1" applyFont="1" applyAlignment="1">
      <alignment horizontal="center" vertical="center" wrapText="1"/>
    </xf>
    <xf numFmtId="2" fontId="2" fillId="0" borderId="3" xfId="0" applyNumberFormat="1" applyFont="1" applyFill="1" applyBorder="1" applyAlignment="1">
      <alignment vertical="center" wrapText="1"/>
    </xf>
    <xf numFmtId="0" fontId="14" fillId="0" borderId="0" xfId="0" applyFont="1" applyFill="1" applyBorder="1" applyAlignment="1">
      <alignment vertical="center" wrapText="1"/>
    </xf>
    <xf numFmtId="2" fontId="14" fillId="0" borderId="4" xfId="0" quotePrefix="1" applyNumberFormat="1" applyFont="1" applyBorder="1" applyAlignment="1">
      <alignment vertical="center" wrapText="1"/>
    </xf>
    <xf numFmtId="2" fontId="14" fillId="0" borderId="4" xfId="0" applyNumberFormat="1" applyFont="1" applyBorder="1" applyAlignment="1">
      <alignment vertical="center" wrapText="1"/>
    </xf>
    <xf numFmtId="169" fontId="2" fillId="0" borderId="0" xfId="0" applyNumberFormat="1" applyFont="1" applyFill="1" applyBorder="1" applyAlignment="1">
      <alignment vertical="center" wrapText="1"/>
    </xf>
    <xf numFmtId="2" fontId="1" fillId="0" borderId="0" xfId="0" applyNumberFormat="1" applyFont="1" applyFill="1" applyBorder="1" applyAlignment="1">
      <alignment horizontal="center" vertical="center" wrapText="1"/>
    </xf>
    <xf numFmtId="2" fontId="1" fillId="0" borderId="3" xfId="0" applyNumberFormat="1" applyFont="1" applyFill="1" applyBorder="1" applyAlignment="1">
      <alignment vertical="center" wrapText="1"/>
    </xf>
    <xf numFmtId="0" fontId="14" fillId="0" borderId="4" xfId="0" quotePrefix="1" applyFont="1" applyBorder="1" applyAlignment="1">
      <alignment vertical="center" wrapText="1"/>
    </xf>
    <xf numFmtId="0" fontId="14" fillId="0" borderId="4" xfId="0" applyFont="1" applyBorder="1" applyAlignment="1">
      <alignment vertical="center" wrapText="1"/>
    </xf>
    <xf numFmtId="2" fontId="20" fillId="0" borderId="0" xfId="0" applyNumberFormat="1" applyFont="1" applyFill="1" applyAlignment="1">
      <alignment vertical="center" wrapText="1"/>
    </xf>
    <xf numFmtId="170" fontId="20" fillId="0" borderId="0" xfId="0" applyNumberFormat="1" applyFont="1" applyAlignment="1">
      <alignment vertical="center" wrapText="1"/>
    </xf>
    <xf numFmtId="2" fontId="20" fillId="0" borderId="3" xfId="0" applyNumberFormat="1" applyFont="1" applyBorder="1" applyAlignment="1">
      <alignment vertical="center" wrapText="1"/>
    </xf>
    <xf numFmtId="2" fontId="1" fillId="0" borderId="3" xfId="0" quotePrefix="1" applyNumberFormat="1" applyFont="1" applyFill="1" applyBorder="1" applyAlignment="1">
      <alignment vertical="top" wrapText="1"/>
    </xf>
    <xf numFmtId="2" fontId="1" fillId="0" borderId="0" xfId="0" applyNumberFormat="1" applyFont="1" applyFill="1" applyAlignment="1">
      <alignment vertical="top" wrapText="1"/>
    </xf>
    <xf numFmtId="2" fontId="1" fillId="0" borderId="3" xfId="0" applyNumberFormat="1" applyFont="1" applyFill="1" applyBorder="1" applyAlignment="1">
      <alignment vertical="top" wrapText="1"/>
    </xf>
    <xf numFmtId="2" fontId="20" fillId="0" borderId="0" xfId="0" applyNumberFormat="1" applyFont="1" applyAlignment="1">
      <alignment horizontal="left" vertical="top" wrapText="1"/>
    </xf>
    <xf numFmtId="2" fontId="1" fillId="0" borderId="3" xfId="0" quotePrefix="1" applyNumberFormat="1" applyFont="1" applyFill="1" applyBorder="1" applyAlignment="1">
      <alignment vertical="center" wrapText="1"/>
    </xf>
    <xf numFmtId="0" fontId="14" fillId="0" borderId="0" xfId="0" applyFont="1" applyBorder="1" applyAlignment="1">
      <alignment horizontal="left" vertical="center" wrapText="1"/>
    </xf>
    <xf numFmtId="2" fontId="14" fillId="0" borderId="0" xfId="0" applyNumberFormat="1" applyFont="1" applyFill="1" applyAlignment="1">
      <alignment vertical="top" wrapText="1"/>
    </xf>
    <xf numFmtId="2" fontId="1" fillId="0" borderId="0" xfId="0" quotePrefix="1" applyNumberFormat="1" applyFont="1" applyFill="1" applyAlignment="1">
      <alignment vertical="top" wrapText="1"/>
    </xf>
    <xf numFmtId="169" fontId="2" fillId="0" borderId="0" xfId="0" applyNumberFormat="1" applyFont="1" applyFill="1" applyAlignment="1">
      <alignment vertical="center" wrapText="1"/>
    </xf>
    <xf numFmtId="2" fontId="20" fillId="0" borderId="0" xfId="0" applyNumberFormat="1" applyFont="1" applyBorder="1" applyAlignment="1">
      <alignment horizontal="center" vertical="center" wrapText="1"/>
    </xf>
    <xf numFmtId="2" fontId="15" fillId="0" borderId="0" xfId="0" applyNumberFormat="1" applyFont="1" applyBorder="1" applyAlignment="1">
      <alignment horizontal="center" vertical="center" wrapText="1"/>
    </xf>
    <xf numFmtId="169" fontId="1" fillId="0" borderId="3" xfId="0" applyNumberFormat="1" applyFont="1" applyFill="1" applyBorder="1" applyAlignment="1">
      <alignment vertical="top" wrapText="1"/>
    </xf>
    <xf numFmtId="2" fontId="20" fillId="0" borderId="0" xfId="0" applyNumberFormat="1" applyFont="1" applyFill="1" applyAlignment="1">
      <alignment horizontal="center" vertical="center" wrapText="1"/>
    </xf>
    <xf numFmtId="2" fontId="15" fillId="0" borderId="0" xfId="0" applyNumberFormat="1" applyFont="1" applyFill="1" applyAlignment="1">
      <alignment horizontal="center" vertical="center" wrapText="1"/>
    </xf>
    <xf numFmtId="169" fontId="20" fillId="0" borderId="0" xfId="0" applyNumberFormat="1" applyFont="1" applyFill="1" applyAlignment="1">
      <alignment vertical="center" wrapText="1"/>
    </xf>
    <xf numFmtId="0" fontId="15" fillId="0" borderId="0" xfId="0" applyFont="1" applyFill="1" applyAlignment="1">
      <alignment vertical="center" wrapText="1"/>
    </xf>
    <xf numFmtId="2" fontId="2" fillId="0" borderId="0" xfId="0" applyNumberFormat="1" applyFont="1" applyAlignment="1">
      <alignment horizontal="left" vertical="center"/>
    </xf>
    <xf numFmtId="2" fontId="3" fillId="0" borderId="0" xfId="0" applyNumberFormat="1" applyFont="1" applyFill="1" applyAlignment="1">
      <alignment horizontal="left" vertical="center"/>
    </xf>
    <xf numFmtId="2" fontId="3" fillId="0" borderId="0" xfId="0" applyNumberFormat="1" applyFont="1" applyAlignment="1">
      <alignment horizontal="left" vertical="center"/>
    </xf>
    <xf numFmtId="2" fontId="10" fillId="0" borderId="0" xfId="0" applyNumberFormat="1" applyFont="1" applyFill="1" applyAlignment="1">
      <alignment horizontal="left" vertical="center"/>
    </xf>
    <xf numFmtId="2" fontId="2" fillId="6" borderId="1" xfId="0" applyNumberFormat="1" applyFont="1" applyFill="1" applyBorder="1" applyAlignment="1">
      <alignment horizontal="left" vertical="center"/>
    </xf>
    <xf numFmtId="2" fontId="2" fillId="7" borderId="1" xfId="0" applyNumberFormat="1" applyFont="1" applyFill="1" applyBorder="1" applyAlignment="1">
      <alignment horizontal="left" vertical="center"/>
    </xf>
    <xf numFmtId="2" fontId="14" fillId="0" borderId="4" xfId="0" quotePrefix="1" applyNumberFormat="1" applyFont="1" applyBorder="1" applyAlignment="1">
      <alignment horizontal="left" vertical="center"/>
    </xf>
    <xf numFmtId="2" fontId="15" fillId="0" borderId="0" xfId="0" applyNumberFormat="1" applyFont="1" applyAlignment="1">
      <alignment horizontal="left" vertical="center"/>
    </xf>
    <xf numFmtId="2" fontId="14" fillId="0" borderId="4" xfId="0" applyNumberFormat="1" applyFont="1" applyBorder="1" applyAlignment="1">
      <alignment horizontal="left" vertical="center"/>
    </xf>
    <xf numFmtId="2" fontId="14" fillId="0" borderId="0" xfId="0" applyNumberFormat="1" applyFont="1" applyBorder="1" applyAlignment="1">
      <alignment horizontal="left" vertical="center"/>
    </xf>
    <xf numFmtId="2" fontId="2" fillId="0" borderId="0" xfId="0" applyNumberFormat="1" applyFont="1" applyBorder="1" applyAlignment="1">
      <alignment horizontal="left" vertical="center"/>
    </xf>
    <xf numFmtId="2" fontId="1" fillId="0" borderId="0" xfId="0" applyNumberFormat="1" applyFont="1" applyAlignment="1">
      <alignment horizontal="left" vertical="center"/>
    </xf>
    <xf numFmtId="2" fontId="15" fillId="0" borderId="4" xfId="0" quotePrefix="1" applyNumberFormat="1" applyFont="1" applyBorder="1" applyAlignment="1">
      <alignment horizontal="left" vertical="center"/>
    </xf>
    <xf numFmtId="2" fontId="15" fillId="0" borderId="0" xfId="0" quotePrefix="1" applyNumberFormat="1" applyFont="1" applyAlignment="1">
      <alignment horizontal="left" vertical="center"/>
    </xf>
    <xf numFmtId="2" fontId="4" fillId="0" borderId="0" xfId="0" applyNumberFormat="1" applyFont="1" applyFill="1" applyAlignment="1">
      <alignment horizontal="left" vertical="center"/>
    </xf>
    <xf numFmtId="2" fontId="4" fillId="0" borderId="2" xfId="0" applyNumberFormat="1" applyFont="1" applyFill="1" applyBorder="1" applyAlignment="1">
      <alignment horizontal="left" vertical="center"/>
    </xf>
    <xf numFmtId="2" fontId="2" fillId="0" borderId="0" xfId="0" applyNumberFormat="1" applyFont="1" applyAlignment="1">
      <alignment vertical="center"/>
    </xf>
    <xf numFmtId="2" fontId="3" fillId="0" borderId="0" xfId="0" applyNumberFormat="1" applyFont="1" applyAlignment="1">
      <alignment vertical="center"/>
    </xf>
    <xf numFmtId="2" fontId="10" fillId="0" borderId="0" xfId="0" applyNumberFormat="1" applyFont="1" applyFill="1" applyAlignment="1">
      <alignment vertical="center"/>
    </xf>
    <xf numFmtId="2" fontId="2" fillId="6" borderId="1" xfId="0" applyNumberFormat="1" applyFont="1" applyFill="1" applyBorder="1" applyAlignment="1">
      <alignment vertical="center"/>
    </xf>
    <xf numFmtId="2" fontId="14" fillId="0" borderId="4" xfId="0" quotePrefix="1" applyNumberFormat="1" applyFont="1" applyBorder="1" applyAlignment="1">
      <alignment vertical="center"/>
    </xf>
    <xf numFmtId="2" fontId="15" fillId="0" borderId="0" xfId="0" applyNumberFormat="1" applyFont="1" applyAlignment="1">
      <alignment vertical="center"/>
    </xf>
    <xf numFmtId="0" fontId="15" fillId="0" borderId="0" xfId="0" applyFont="1" applyAlignment="1">
      <alignment vertical="center"/>
    </xf>
    <xf numFmtId="2" fontId="3" fillId="0" borderId="0" xfId="0" applyNumberFormat="1" applyFont="1" applyFill="1" applyAlignment="1">
      <alignment vertical="center"/>
    </xf>
    <xf numFmtId="0" fontId="14" fillId="0" borderId="4" xfId="0" applyFont="1" applyBorder="1" applyAlignment="1">
      <alignment vertical="center"/>
    </xf>
    <xf numFmtId="0" fontId="2" fillId="0" borderId="0" xfId="0" applyFont="1" applyBorder="1" applyAlignment="1">
      <alignment vertical="center"/>
    </xf>
    <xf numFmtId="0" fontId="1" fillId="0" borderId="0" xfId="0" applyFont="1" applyAlignment="1">
      <alignment vertical="center"/>
    </xf>
    <xf numFmtId="0" fontId="3" fillId="0" borderId="0" xfId="0" applyFont="1" applyFill="1" applyAlignment="1">
      <alignment vertical="center"/>
    </xf>
    <xf numFmtId="0" fontId="2" fillId="6" borderId="1" xfId="0" applyNumberFormat="1" applyFont="1" applyFill="1" applyBorder="1" applyAlignment="1">
      <alignment vertical="center"/>
    </xf>
    <xf numFmtId="0" fontId="2" fillId="0" borderId="0" xfId="0" applyFont="1" applyAlignment="1">
      <alignment vertical="center"/>
    </xf>
    <xf numFmtId="2" fontId="14" fillId="0" borderId="4" xfId="0" applyNumberFormat="1" applyFont="1" applyBorder="1" applyAlignment="1">
      <alignment vertical="center"/>
    </xf>
    <xf numFmtId="0" fontId="14" fillId="0" borderId="4" xfId="0" quotePrefix="1" applyFont="1" applyBorder="1" applyAlignment="1">
      <alignment vertical="center"/>
    </xf>
    <xf numFmtId="2" fontId="14" fillId="0" borderId="0" xfId="0" applyNumberFormat="1" applyFont="1" applyAlignment="1">
      <alignment horizontal="center" vertical="center"/>
    </xf>
    <xf numFmtId="2" fontId="1" fillId="0" borderId="0" xfId="0" applyNumberFormat="1" applyFont="1" applyFill="1" applyAlignment="1">
      <alignment horizontal="center" vertical="center"/>
    </xf>
    <xf numFmtId="14" fontId="2" fillId="6" borderId="1" xfId="0" applyNumberFormat="1" applyFont="1" applyFill="1" applyBorder="1" applyAlignment="1">
      <alignment horizontal="center" vertical="center"/>
    </xf>
    <xf numFmtId="167" fontId="2" fillId="6" borderId="1" xfId="0" applyNumberFormat="1" applyFont="1" applyFill="1" applyBorder="1" applyAlignment="1">
      <alignment horizontal="center" vertical="center"/>
    </xf>
    <xf numFmtId="172" fontId="1" fillId="0" borderId="1" xfId="1" applyNumberFormat="1" applyFont="1" applyFill="1" applyBorder="1" applyAlignment="1">
      <alignment horizontal="right" vertical="center"/>
    </xf>
    <xf numFmtId="172" fontId="14" fillId="0" borderId="5" xfId="1" applyNumberFormat="1" applyFont="1" applyFill="1" applyBorder="1" applyAlignment="1">
      <alignment horizontal="right" vertical="center" shrinkToFit="1"/>
    </xf>
    <xf numFmtId="2" fontId="15" fillId="0" borderId="0" xfId="0" applyNumberFormat="1" applyFont="1" applyAlignment="1">
      <alignment horizontal="center" vertical="center"/>
    </xf>
    <xf numFmtId="2" fontId="1" fillId="0" borderId="1" xfId="0" applyNumberFormat="1" applyFont="1" applyFill="1" applyBorder="1" applyAlignment="1">
      <alignment horizontal="center" vertical="center"/>
    </xf>
    <xf numFmtId="2" fontId="15" fillId="5" borderId="1" xfId="0" applyNumberFormat="1" applyFont="1" applyFill="1" applyBorder="1" applyAlignment="1" applyProtection="1">
      <alignment horizontal="center" vertical="center"/>
      <protection locked="0"/>
    </xf>
    <xf numFmtId="2" fontId="14" fillId="0" borderId="1" xfId="0" applyNumberFormat="1" applyFont="1" applyBorder="1" applyAlignment="1">
      <alignment horizontal="center" vertical="center"/>
    </xf>
    <xf numFmtId="2" fontId="1" fillId="0" borderId="1" xfId="9" applyNumberFormat="1" applyFont="1" applyFill="1" applyBorder="1" applyAlignment="1">
      <alignment horizontal="center" vertical="center"/>
    </xf>
    <xf numFmtId="2" fontId="14" fillId="5" borderId="1" xfId="0" applyNumberFormat="1" applyFont="1" applyFill="1" applyBorder="1" applyAlignment="1">
      <alignment horizontal="center" vertical="center"/>
    </xf>
    <xf numFmtId="2" fontId="1" fillId="0" borderId="1" xfId="0" applyNumberFormat="1" applyFont="1" applyBorder="1" applyAlignment="1">
      <alignment horizontal="center" vertical="center"/>
    </xf>
    <xf numFmtId="2" fontId="14" fillId="0" borderId="1" xfId="0" applyNumberFormat="1" applyFont="1" applyFill="1" applyBorder="1" applyAlignment="1">
      <alignment horizontal="center" vertical="center"/>
    </xf>
    <xf numFmtId="2" fontId="14" fillId="0" borderId="5" xfId="0" applyNumberFormat="1" applyFont="1" applyFill="1" applyBorder="1" applyAlignment="1">
      <alignment horizontal="center" vertical="center" shrinkToFit="1"/>
    </xf>
    <xf numFmtId="2" fontId="14" fillId="0" borderId="0" xfId="0" quotePrefix="1" applyNumberFormat="1" applyFont="1" applyBorder="1" applyAlignment="1">
      <alignment vertical="center"/>
    </xf>
    <xf numFmtId="2" fontId="6" fillId="0" borderId="0" xfId="0" quotePrefix="1" applyNumberFormat="1" applyFont="1" applyAlignment="1">
      <alignment horizontal="center" vertical="center"/>
    </xf>
    <xf numFmtId="2" fontId="16" fillId="0" borderId="0" xfId="0" quotePrefix="1" applyNumberFormat="1" applyFont="1" applyAlignment="1">
      <alignment horizontal="center" vertical="center"/>
    </xf>
    <xf numFmtId="2" fontId="15" fillId="0" borderId="4" xfId="0" quotePrefix="1" applyNumberFormat="1" applyFont="1" applyBorder="1" applyAlignment="1">
      <alignment vertical="center"/>
    </xf>
    <xf numFmtId="2" fontId="14" fillId="5" borderId="0" xfId="0" applyNumberFormat="1" applyFont="1" applyFill="1" applyBorder="1" applyAlignment="1">
      <alignment horizontal="center" vertical="center"/>
    </xf>
    <xf numFmtId="165" fontId="15" fillId="5" borderId="1" xfId="0" applyNumberFormat="1" applyFont="1" applyFill="1" applyBorder="1" applyAlignment="1" applyProtection="1">
      <alignment horizontal="center" vertical="center"/>
      <protection locked="0"/>
    </xf>
    <xf numFmtId="2" fontId="14" fillId="5" borderId="1" xfId="0" applyNumberFormat="1" applyFont="1" applyFill="1" applyBorder="1" applyAlignment="1" applyProtection="1">
      <alignment horizontal="center" vertical="center"/>
      <protection locked="0"/>
    </xf>
    <xf numFmtId="165" fontId="1" fillId="0" borderId="1" xfId="0" applyNumberFormat="1" applyFont="1" applyFill="1" applyBorder="1" applyAlignment="1">
      <alignment horizontal="center" vertical="center"/>
    </xf>
    <xf numFmtId="165" fontId="14" fillId="5" borderId="1" xfId="0" applyNumberFormat="1" applyFont="1" applyFill="1" applyBorder="1" applyAlignment="1" applyProtection="1">
      <alignment horizontal="center" vertical="center"/>
      <protection locked="0"/>
    </xf>
    <xf numFmtId="165" fontId="14" fillId="0" borderId="1" xfId="0" applyNumberFormat="1" applyFont="1" applyBorder="1" applyAlignment="1">
      <alignment horizontal="center" vertical="center"/>
    </xf>
    <xf numFmtId="165" fontId="14" fillId="5" borderId="1" xfId="0" applyNumberFormat="1" applyFont="1" applyFill="1" applyBorder="1" applyAlignment="1">
      <alignment horizontal="center" vertical="center"/>
    </xf>
    <xf numFmtId="165" fontId="1" fillId="0" borderId="1" xfId="9" applyNumberFormat="1" applyFont="1" applyFill="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4" xfId="0" applyFont="1" applyBorder="1" applyAlignment="1">
      <alignment vertical="center"/>
    </xf>
    <xf numFmtId="168" fontId="2" fillId="6" borderId="1" xfId="0" applyNumberFormat="1" applyFont="1" applyFill="1" applyBorder="1" applyAlignment="1">
      <alignment horizontal="center" vertical="center"/>
    </xf>
    <xf numFmtId="4" fontId="1" fillId="0" borderId="1" xfId="0" applyNumberFormat="1" applyFont="1" applyFill="1" applyBorder="1" applyAlignment="1">
      <alignment horizontal="center" vertical="center"/>
    </xf>
    <xf numFmtId="4" fontId="14" fillId="0" borderId="1"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xf>
    <xf numFmtId="0" fontId="14" fillId="0" borderId="3" xfId="0" quotePrefix="1" applyFont="1" applyFill="1" applyBorder="1" applyAlignment="1">
      <alignment vertical="center" wrapText="1"/>
    </xf>
    <xf numFmtId="0" fontId="22" fillId="0" borderId="0" xfId="0" applyFont="1" applyFill="1"/>
    <xf numFmtId="2" fontId="1" fillId="0" borderId="0" xfId="0" quotePrefix="1" applyNumberFormat="1" applyFont="1" applyFill="1" applyBorder="1" applyAlignment="1">
      <alignment vertical="top" wrapText="1"/>
    </xf>
    <xf numFmtId="2" fontId="1" fillId="0" borderId="0" xfId="0" applyNumberFormat="1" applyFont="1" applyFill="1" applyBorder="1" applyAlignment="1">
      <alignment vertical="top" wrapText="1"/>
    </xf>
    <xf numFmtId="2" fontId="23" fillId="0" borderId="0" xfId="0" applyNumberFormat="1" applyFont="1" applyAlignment="1">
      <alignment vertical="center"/>
    </xf>
    <xf numFmtId="2" fontId="6" fillId="0" borderId="0" xfId="0" applyNumberFormat="1" applyFont="1" applyAlignment="1">
      <alignment vertical="center"/>
    </xf>
    <xf numFmtId="2" fontId="6" fillId="0" borderId="0" xfId="0" applyNumberFormat="1" applyFont="1" applyAlignment="1">
      <alignment horizontal="center" vertical="center"/>
    </xf>
    <xf numFmtId="2" fontId="6" fillId="0" borderId="0" xfId="0" applyNumberFormat="1" applyFont="1" applyFill="1" applyAlignment="1">
      <alignment vertical="center"/>
    </xf>
    <xf numFmtId="2" fontId="24" fillId="0" borderId="0" xfId="0" applyNumberFormat="1" applyFont="1" applyAlignment="1">
      <alignment vertical="center"/>
    </xf>
    <xf numFmtId="2" fontId="24" fillId="0" borderId="0" xfId="0" applyNumberFormat="1" applyFont="1" applyAlignment="1">
      <alignment horizontal="left" vertical="center"/>
    </xf>
    <xf numFmtId="2" fontId="24" fillId="0" borderId="0" xfId="0" applyNumberFormat="1" applyFont="1"/>
    <xf numFmtId="2" fontId="17" fillId="0" borderId="0" xfId="0" applyNumberFormat="1" applyFont="1"/>
    <xf numFmtId="2" fontId="17" fillId="0" borderId="0" xfId="0" applyNumberFormat="1" applyFont="1" applyAlignment="1">
      <alignment horizontal="center"/>
    </xf>
    <xf numFmtId="2" fontId="25" fillId="0" borderId="0" xfId="0" applyNumberFormat="1" applyFont="1"/>
    <xf numFmtId="2" fontId="24" fillId="8" borderId="1" xfId="0" applyNumberFormat="1" applyFont="1" applyFill="1" applyBorder="1" applyAlignment="1">
      <alignment horizontal="center" vertical="center" wrapText="1"/>
    </xf>
    <xf numFmtId="167" fontId="24" fillId="0" borderId="1" xfId="0" applyNumberFormat="1" applyFont="1" applyFill="1" applyBorder="1" applyAlignment="1">
      <alignment horizontal="center"/>
    </xf>
    <xf numFmtId="2" fontId="24" fillId="0" borderId="1" xfId="0" applyNumberFormat="1" applyFont="1" applyFill="1" applyBorder="1" applyAlignment="1">
      <alignment horizontal="center"/>
    </xf>
    <xf numFmtId="2" fontId="17" fillId="0" borderId="1" xfId="0" applyNumberFormat="1" applyFont="1" applyFill="1" applyBorder="1"/>
    <xf numFmtId="2" fontId="17" fillId="0" borderId="0" xfId="0" applyNumberFormat="1" applyFont="1" applyFill="1"/>
    <xf numFmtId="167" fontId="26" fillId="9" borderId="1" xfId="0" applyNumberFormat="1" applyFont="1" applyFill="1" applyBorder="1" applyAlignment="1">
      <alignment horizontal="center"/>
    </xf>
    <xf numFmtId="2" fontId="24" fillId="9" borderId="1" xfId="0" applyNumberFormat="1" applyFont="1" applyFill="1" applyBorder="1" applyAlignment="1"/>
    <xf numFmtId="2" fontId="24" fillId="9" borderId="1" xfId="0" applyNumberFormat="1" applyFont="1" applyFill="1" applyBorder="1" applyAlignment="1">
      <alignment horizontal="center"/>
    </xf>
    <xf numFmtId="167" fontId="27" fillId="9" borderId="1" xfId="0" applyNumberFormat="1" applyFont="1" applyFill="1" applyBorder="1" applyAlignment="1">
      <alignment horizontal="center"/>
    </xf>
    <xf numFmtId="2" fontId="28" fillId="9" borderId="1" xfId="0" applyNumberFormat="1" applyFont="1" applyFill="1" applyBorder="1" applyAlignment="1">
      <alignment horizontal="center"/>
    </xf>
    <xf numFmtId="2" fontId="27" fillId="0" borderId="0" xfId="0" applyNumberFormat="1" applyFont="1" applyFill="1"/>
    <xf numFmtId="167" fontId="26" fillId="9" borderId="1" xfId="0" applyNumberFormat="1" applyFont="1" applyFill="1" applyBorder="1" applyAlignment="1">
      <alignment horizontal="center" vertical="center"/>
    </xf>
    <xf numFmtId="1" fontId="26" fillId="0" borderId="1" xfId="0" applyNumberFormat="1" applyFont="1" applyBorder="1" applyAlignment="1">
      <alignment horizontal="center" vertical="center"/>
    </xf>
    <xf numFmtId="171" fontId="26" fillId="0" borderId="1" xfId="0" applyNumberFormat="1" applyFont="1" applyBorder="1" applyAlignment="1">
      <alignment horizontal="center" vertical="center"/>
    </xf>
    <xf numFmtId="2" fontId="26" fillId="0" borderId="1" xfId="0" applyNumberFormat="1" applyFont="1" applyBorder="1" applyAlignment="1">
      <alignment horizontal="center" vertical="center"/>
    </xf>
    <xf numFmtId="1" fontId="17" fillId="0" borderId="1" xfId="0" applyNumberFormat="1" applyFont="1" applyBorder="1" applyAlignment="1">
      <alignment horizontal="center"/>
    </xf>
    <xf numFmtId="1" fontId="17" fillId="0" borderId="1" xfId="0" applyNumberFormat="1" applyFont="1" applyBorder="1" applyAlignment="1">
      <alignment horizontal="center" vertical="center"/>
    </xf>
    <xf numFmtId="2" fontId="26" fillId="0" borderId="0" xfId="0" applyNumberFormat="1" applyFont="1" applyFill="1" applyBorder="1" applyAlignment="1">
      <alignment horizontal="center" vertical="center"/>
    </xf>
    <xf numFmtId="2" fontId="24" fillId="0" borderId="0" xfId="0" applyNumberFormat="1" applyFont="1" applyBorder="1"/>
    <xf numFmtId="2" fontId="17" fillId="0" borderId="0" xfId="0" applyNumberFormat="1" applyFont="1" applyBorder="1"/>
    <xf numFmtId="2" fontId="17" fillId="0" borderId="0" xfId="0" applyNumberFormat="1" applyFont="1" applyBorder="1" applyAlignment="1">
      <alignment horizontal="center"/>
    </xf>
    <xf numFmtId="2" fontId="26" fillId="0" borderId="0" xfId="0" applyNumberFormat="1" applyFont="1" applyBorder="1" applyAlignment="1">
      <alignment horizontal="center" vertical="center"/>
    </xf>
    <xf numFmtId="2" fontId="24" fillId="2" borderId="1" xfId="0" applyNumberFormat="1" applyFont="1" applyFill="1" applyBorder="1" applyAlignment="1">
      <alignment horizontal="center" vertical="center" wrapText="1"/>
    </xf>
    <xf numFmtId="2" fontId="24" fillId="9" borderId="1" xfId="0" applyNumberFormat="1" applyFont="1" applyFill="1" applyBorder="1" applyAlignment="1">
      <alignment horizontal="left"/>
    </xf>
    <xf numFmtId="2" fontId="26" fillId="0" borderId="1" xfId="0" applyNumberFormat="1" applyFont="1" applyFill="1" applyBorder="1" applyAlignment="1">
      <alignment horizontal="center"/>
    </xf>
    <xf numFmtId="2" fontId="24" fillId="0" borderId="0" xfId="0" applyNumberFormat="1" applyFont="1" applyFill="1" applyBorder="1"/>
    <xf numFmtId="2" fontId="17" fillId="0" borderId="0" xfId="0" applyNumberFormat="1" applyFont="1" applyFill="1" applyBorder="1" applyAlignment="1">
      <alignment horizontal="center"/>
    </xf>
    <xf numFmtId="2" fontId="24" fillId="0" borderId="6" xfId="0" applyNumberFormat="1" applyFont="1" applyFill="1" applyBorder="1" applyAlignment="1">
      <alignment horizontal="center"/>
    </xf>
    <xf numFmtId="2" fontId="26" fillId="0" borderId="1" xfId="0" applyNumberFormat="1" applyFont="1" applyBorder="1" applyAlignment="1">
      <alignment horizontal="center"/>
    </xf>
    <xf numFmtId="2" fontId="17" fillId="0" borderId="0" xfId="0" applyNumberFormat="1" applyFont="1" applyFill="1" applyBorder="1"/>
    <xf numFmtId="2" fontId="24" fillId="0" borderId="6" xfId="0" applyNumberFormat="1" applyFont="1" applyFill="1" applyBorder="1" applyAlignment="1">
      <alignment horizontal="left"/>
    </xf>
    <xf numFmtId="2" fontId="24" fillId="0" borderId="7" xfId="0" applyNumberFormat="1" applyFont="1" applyFill="1" applyBorder="1" applyAlignment="1">
      <alignment horizontal="left"/>
    </xf>
    <xf numFmtId="2" fontId="17" fillId="0" borderId="7" xfId="0" applyNumberFormat="1" applyFont="1" applyBorder="1" applyAlignment="1">
      <alignment horizontal="center"/>
    </xf>
    <xf numFmtId="2" fontId="17" fillId="0" borderId="8" xfId="0" applyNumberFormat="1" applyFont="1" applyBorder="1" applyAlignment="1">
      <alignment horizontal="center"/>
    </xf>
    <xf numFmtId="2" fontId="24" fillId="0" borderId="0" xfId="0" applyNumberFormat="1" applyFont="1" applyFill="1" applyBorder="1" applyAlignment="1">
      <alignment horizontal="center"/>
    </xf>
    <xf numFmtId="2" fontId="24" fillId="0" borderId="1" xfId="0" applyNumberFormat="1" applyFont="1" applyBorder="1" applyAlignment="1">
      <alignment vertical="center"/>
    </xf>
    <xf numFmtId="2" fontId="17" fillId="0" borderId="1" xfId="0" applyNumberFormat="1" applyFont="1" applyBorder="1" applyAlignment="1">
      <alignment horizontal="center" vertical="center"/>
    </xf>
    <xf numFmtId="3" fontId="24" fillId="0" borderId="0" xfId="7" applyNumberFormat="1" applyFont="1" applyFill="1" applyBorder="1" applyAlignment="1">
      <alignment horizontal="center"/>
    </xf>
    <xf numFmtId="3" fontId="17" fillId="0" borderId="0" xfId="0" applyNumberFormat="1" applyFont="1"/>
    <xf numFmtId="2" fontId="17" fillId="0" borderId="0" xfId="0" applyNumberFormat="1" applyFont="1" applyBorder="1" applyAlignment="1">
      <alignment horizontal="left"/>
    </xf>
    <xf numFmtId="2" fontId="24" fillId="0" borderId="0" xfId="0" applyNumberFormat="1" applyFont="1" applyBorder="1" applyAlignment="1">
      <alignment horizontal="center"/>
    </xf>
    <xf numFmtId="10" fontId="24" fillId="0" borderId="0" xfId="0" applyNumberFormat="1" applyFont="1" applyBorder="1" applyAlignment="1">
      <alignment horizontal="center"/>
    </xf>
    <xf numFmtId="1" fontId="17" fillId="0" borderId="1" xfId="0" applyNumberFormat="1" applyFont="1" applyBorder="1" applyAlignment="1">
      <alignment horizontal="center" vertical="center" wrapText="1"/>
    </xf>
    <xf numFmtId="2" fontId="24" fillId="0" borderId="1" xfId="0" applyNumberFormat="1" applyFont="1" applyBorder="1" applyAlignment="1">
      <alignment vertical="center" wrapText="1"/>
    </xf>
    <xf numFmtId="2" fontId="17" fillId="0" borderId="1" xfId="0" applyNumberFormat="1" applyFont="1" applyBorder="1" applyAlignment="1">
      <alignment horizontal="center" vertical="center" wrapText="1"/>
    </xf>
    <xf numFmtId="2" fontId="24" fillId="5" borderId="1" xfId="0" applyNumberFormat="1" applyFont="1" applyFill="1" applyBorder="1" applyAlignment="1">
      <alignment vertical="center" wrapText="1"/>
    </xf>
    <xf numFmtId="165" fontId="17" fillId="0" borderId="1" xfId="0" applyNumberFormat="1" applyFont="1" applyBorder="1" applyAlignment="1">
      <alignment horizontal="center" vertical="center" wrapText="1"/>
    </xf>
    <xf numFmtId="2" fontId="17" fillId="0" borderId="0" xfId="0" applyNumberFormat="1" applyFont="1" applyBorder="1" applyAlignment="1">
      <alignment horizontal="center" vertical="center"/>
    </xf>
    <xf numFmtId="2" fontId="26" fillId="0" borderId="0" xfId="0" applyNumberFormat="1" applyFont="1" applyAlignment="1">
      <alignment vertical="center"/>
    </xf>
    <xf numFmtId="2" fontId="24" fillId="0" borderId="0" xfId="0" applyNumberFormat="1" applyFont="1" applyFill="1" applyAlignment="1">
      <alignment vertical="center"/>
    </xf>
    <xf numFmtId="2" fontId="24" fillId="0" borderId="0" xfId="0" applyNumberFormat="1" applyFont="1" applyFill="1" applyAlignment="1">
      <alignment horizontal="center" vertical="center"/>
    </xf>
    <xf numFmtId="2" fontId="26" fillId="0" borderId="0" xfId="0" quotePrefix="1" applyNumberFormat="1" applyFont="1" applyAlignment="1">
      <alignment vertical="center"/>
    </xf>
    <xf numFmtId="2" fontId="26" fillId="0" borderId="0" xfId="0" applyNumberFormat="1" applyFont="1" applyFill="1" applyBorder="1" applyAlignment="1">
      <alignment vertical="center" wrapText="1"/>
    </xf>
    <xf numFmtId="2" fontId="26" fillId="0" borderId="0" xfId="0" applyNumberFormat="1" applyFont="1" applyFill="1" applyBorder="1" applyAlignment="1">
      <alignment horizontal="center" vertical="center" wrapText="1"/>
    </xf>
    <xf numFmtId="2" fontId="26" fillId="0" borderId="0" xfId="0" applyNumberFormat="1" applyFont="1" applyAlignment="1">
      <alignment horizontal="center" vertical="center"/>
    </xf>
    <xf numFmtId="2" fontId="26" fillId="0" borderId="0" xfId="0" applyNumberFormat="1" applyFont="1" applyAlignment="1">
      <alignment vertical="center" wrapText="1"/>
    </xf>
    <xf numFmtId="2" fontId="26" fillId="0" borderId="0" xfId="0" applyNumberFormat="1" applyFont="1" applyAlignment="1">
      <alignment horizontal="center" vertical="center" wrapText="1"/>
    </xf>
    <xf numFmtId="2" fontId="30" fillId="0" borderId="0" xfId="0" applyNumberFormat="1" applyFont="1" applyAlignment="1">
      <alignment vertical="center"/>
    </xf>
    <xf numFmtId="2" fontId="24" fillId="0" borderId="0" xfId="0" applyNumberFormat="1" applyFont="1" applyBorder="1" applyAlignment="1">
      <alignment vertical="center"/>
    </xf>
    <xf numFmtId="2" fontId="30" fillId="0" borderId="0" xfId="0" applyNumberFormat="1" applyFont="1" applyBorder="1" applyAlignment="1">
      <alignment vertical="center"/>
    </xf>
    <xf numFmtId="2" fontId="24" fillId="0" borderId="0" xfId="0" applyNumberFormat="1" applyFont="1" applyFill="1" applyBorder="1" applyAlignment="1">
      <alignment vertical="center"/>
    </xf>
    <xf numFmtId="2" fontId="26" fillId="0" borderId="0" xfId="0" applyNumberFormat="1" applyFont="1" applyFill="1" applyAlignment="1">
      <alignment vertical="center"/>
    </xf>
    <xf numFmtId="2" fontId="26" fillId="0" borderId="0" xfId="0" applyNumberFormat="1" applyFont="1" applyFill="1" applyAlignment="1">
      <alignment horizontal="center" vertical="center"/>
    </xf>
    <xf numFmtId="2" fontId="25" fillId="0" borderId="0" xfId="0" applyNumberFormat="1" applyFont="1" applyAlignment="1">
      <alignment vertical="center"/>
    </xf>
    <xf numFmtId="2" fontId="25" fillId="0" borderId="0" xfId="0" applyNumberFormat="1" applyFont="1" applyFill="1" applyAlignment="1">
      <alignment vertical="center"/>
    </xf>
    <xf numFmtId="2" fontId="32" fillId="0" borderId="0" xfId="0" applyNumberFormat="1" applyFont="1" applyFill="1" applyAlignment="1">
      <alignment vertical="center"/>
    </xf>
    <xf numFmtId="2" fontId="32" fillId="0" borderId="0" xfId="0" applyNumberFormat="1" applyFont="1" applyFill="1" applyAlignment="1">
      <alignment horizontal="center" vertical="center"/>
    </xf>
    <xf numFmtId="2" fontId="26" fillId="0" borderId="0" xfId="0" applyNumberFormat="1" applyFont="1" applyBorder="1" applyAlignment="1">
      <alignment horizontal="center" vertical="center" wrapText="1"/>
    </xf>
    <xf numFmtId="2" fontId="24" fillId="0" borderId="0" xfId="0" applyNumberFormat="1" applyFont="1" applyBorder="1" applyAlignment="1">
      <alignment horizontal="left" vertical="center"/>
    </xf>
    <xf numFmtId="2" fontId="24" fillId="0" borderId="0" xfId="0" applyNumberFormat="1" applyFont="1" applyBorder="1" applyAlignment="1">
      <alignment horizontal="center" vertical="center"/>
    </xf>
    <xf numFmtId="2" fontId="24" fillId="0" borderId="0" xfId="0" applyNumberFormat="1" applyFont="1" applyBorder="1" applyAlignment="1">
      <alignment horizontal="center" vertical="center" wrapText="1"/>
    </xf>
    <xf numFmtId="2" fontId="24" fillId="0" borderId="0" xfId="0" applyNumberFormat="1" applyFont="1" applyAlignment="1">
      <alignment horizontal="center" vertical="center"/>
    </xf>
    <xf numFmtId="2" fontId="29" fillId="0" borderId="0" xfId="0" applyNumberFormat="1" applyFont="1" applyAlignment="1">
      <alignment vertical="center"/>
    </xf>
    <xf numFmtId="2" fontId="25" fillId="0" borderId="0" xfId="0" applyNumberFormat="1" applyFont="1" applyFill="1" applyAlignment="1">
      <alignment horizontal="center" vertical="center"/>
    </xf>
    <xf numFmtId="2" fontId="26" fillId="0" borderId="0" xfId="0" applyNumberFormat="1" applyFont="1" applyBorder="1" applyAlignment="1">
      <alignment vertical="center"/>
    </xf>
    <xf numFmtId="2" fontId="24" fillId="0" borderId="0" xfId="0" applyNumberFormat="1" applyFont="1" applyFill="1" applyBorder="1" applyAlignment="1">
      <alignment horizontal="left"/>
    </xf>
    <xf numFmtId="2" fontId="17" fillId="0" borderId="7" xfId="0" applyNumberFormat="1" applyFont="1" applyBorder="1" applyAlignment="1">
      <alignment horizontal="center" wrapText="1"/>
    </xf>
    <xf numFmtId="2" fontId="5" fillId="0" borderId="0" xfId="0" applyNumberFormat="1" applyFont="1" applyFill="1" applyBorder="1"/>
    <xf numFmtId="2" fontId="33" fillId="0" borderId="0" xfId="0" applyNumberFormat="1" applyFont="1"/>
    <xf numFmtId="2" fontId="33" fillId="0" borderId="0" xfId="0" applyNumberFormat="1" applyFont="1" applyAlignment="1">
      <alignment horizontal="center"/>
    </xf>
    <xf numFmtId="2" fontId="34" fillId="0" borderId="0" xfId="0" quotePrefix="1" applyNumberFormat="1" applyFont="1"/>
    <xf numFmtId="2" fontId="5" fillId="0" borderId="0" xfId="0" applyNumberFormat="1" applyFont="1" applyBorder="1"/>
    <xf numFmtId="2" fontId="33" fillId="0" borderId="0" xfId="0" applyNumberFormat="1" applyFont="1" applyBorder="1"/>
    <xf numFmtId="2" fontId="33" fillId="0" borderId="0" xfId="0" applyNumberFormat="1" applyFont="1" applyBorder="1" applyAlignment="1">
      <alignment wrapText="1"/>
    </xf>
    <xf numFmtId="2" fontId="33" fillId="0" borderId="0" xfId="0" applyNumberFormat="1" applyFont="1" applyBorder="1" applyAlignment="1">
      <alignment horizontal="center"/>
    </xf>
    <xf numFmtId="2" fontId="5" fillId="0" borderId="0" xfId="0" applyNumberFormat="1" applyFont="1" applyBorder="1" applyAlignment="1">
      <alignment horizontal="center"/>
    </xf>
    <xf numFmtId="2" fontId="35" fillId="0" borderId="0" xfId="0" applyNumberFormat="1" applyFont="1" applyFill="1" applyBorder="1"/>
    <xf numFmtId="2" fontId="36" fillId="0" borderId="0" xfId="0" applyNumberFormat="1" applyFont="1"/>
    <xf numFmtId="2" fontId="36" fillId="0" borderId="0" xfId="0" applyNumberFormat="1" applyFont="1" applyAlignment="1">
      <alignment horizontal="center"/>
    </xf>
    <xf numFmtId="2" fontId="5" fillId="0" borderId="0" xfId="0" applyNumberFormat="1" applyFont="1"/>
    <xf numFmtId="2" fontId="38" fillId="0" borderId="0" xfId="0" applyNumberFormat="1" applyFont="1" applyFill="1" applyBorder="1" applyAlignment="1">
      <alignment horizontal="center" vertical="center" wrapText="1"/>
    </xf>
    <xf numFmtId="169" fontId="38" fillId="0" borderId="0" xfId="0" applyNumberFormat="1" applyFont="1" applyFill="1" applyAlignment="1">
      <alignment vertical="center" wrapText="1"/>
    </xf>
    <xf numFmtId="0" fontId="14" fillId="0" borderId="0" xfId="0" quotePrefix="1" applyFont="1" applyFill="1" applyBorder="1" applyAlignment="1">
      <alignment vertical="top" wrapText="1"/>
    </xf>
    <xf numFmtId="0" fontId="14" fillId="0" borderId="0" xfId="0" applyFont="1" applyFill="1" applyBorder="1" applyAlignment="1">
      <alignment vertical="top" wrapText="1"/>
    </xf>
    <xf numFmtId="2" fontId="20" fillId="0" borderId="0" xfId="0" applyNumberFormat="1" applyFont="1" applyFill="1" applyAlignment="1">
      <alignment vertical="center"/>
    </xf>
    <xf numFmtId="2" fontId="31" fillId="0" borderId="0" xfId="0" applyNumberFormat="1" applyFont="1" applyBorder="1" applyAlignment="1">
      <alignment wrapText="1"/>
    </xf>
    <xf numFmtId="2" fontId="26" fillId="0" borderId="0" xfId="0" quotePrefix="1" applyNumberFormat="1" applyFont="1" applyFill="1" applyBorder="1" applyAlignment="1">
      <alignment vertical="center" wrapText="1"/>
    </xf>
    <xf numFmtId="2" fontId="33" fillId="0" borderId="0" xfId="0" applyNumberFormat="1" applyFont="1" applyAlignment="1">
      <alignment wrapText="1"/>
    </xf>
    <xf numFmtId="2" fontId="14" fillId="0" borderId="1" xfId="0" applyNumberFormat="1" applyFont="1" applyFill="1" applyBorder="1" applyAlignment="1">
      <alignment horizontal="center" vertical="center" shrinkToFit="1"/>
    </xf>
    <xf numFmtId="2" fontId="1" fillId="0" borderId="8" xfId="9" applyNumberFormat="1" applyFont="1" applyFill="1" applyBorder="1" applyAlignment="1">
      <alignment horizontal="center" vertical="center"/>
    </xf>
    <xf numFmtId="2" fontId="14" fillId="5" borderId="1" xfId="0" applyNumberFormat="1" applyFont="1" applyFill="1" applyBorder="1" applyAlignment="1">
      <alignment horizontal="center" vertical="center" shrinkToFit="1"/>
    </xf>
    <xf numFmtId="2" fontId="14" fillId="0" borderId="9" xfId="0" applyNumberFormat="1" applyFont="1" applyFill="1" applyBorder="1" applyAlignment="1">
      <alignment horizontal="center" vertical="center" shrinkToFit="1"/>
    </xf>
    <xf numFmtId="2" fontId="2" fillId="0" borderId="0" xfId="0" applyNumberFormat="1" applyFont="1" applyFill="1" applyBorder="1" applyAlignment="1">
      <alignment horizontal="center" vertical="center" wrapText="1"/>
    </xf>
    <xf numFmtId="172" fontId="14" fillId="0" borderId="11" xfId="1" applyNumberFormat="1" applyFont="1" applyFill="1" applyBorder="1" applyAlignment="1">
      <alignment horizontal="right" vertical="center" shrinkToFit="1"/>
    </xf>
    <xf numFmtId="2" fontId="14" fillId="0" borderId="11" xfId="0" applyNumberFormat="1" applyFont="1" applyFill="1" applyBorder="1" applyAlignment="1">
      <alignment horizontal="center" vertical="center" wrapText="1" shrinkToFit="1"/>
    </xf>
    <xf numFmtId="2" fontId="14" fillId="0" borderId="11" xfId="0" applyNumberFormat="1" applyFont="1" applyFill="1" applyBorder="1" applyAlignment="1">
      <alignment horizontal="center" vertical="center" shrinkToFit="1"/>
    </xf>
    <xf numFmtId="2" fontId="14" fillId="0" borderId="1" xfId="0" applyNumberFormat="1" applyFont="1" applyFill="1" applyBorder="1" applyAlignment="1">
      <alignment horizontal="center" vertical="center" wrapText="1" shrinkToFit="1"/>
    </xf>
    <xf numFmtId="0" fontId="1" fillId="0" borderId="0" xfId="0" applyFont="1" applyFill="1" applyBorder="1" applyAlignment="1">
      <alignment horizontal="center" vertical="center" wrapText="1"/>
    </xf>
    <xf numFmtId="2" fontId="39" fillId="0" borderId="0" xfId="0" applyNumberFormat="1" applyFont="1" applyBorder="1"/>
    <xf numFmtId="2" fontId="14" fillId="0" borderId="0" xfId="0" applyNumberFormat="1" applyFont="1" applyBorder="1" applyAlignment="1">
      <alignment horizontal="center" vertical="center" wrapText="1"/>
    </xf>
    <xf numFmtId="0" fontId="15" fillId="0" borderId="0" xfId="0" applyFont="1" applyBorder="1" applyAlignment="1">
      <alignment horizontal="center" vertical="center" wrapText="1"/>
    </xf>
    <xf numFmtId="2" fontId="11" fillId="0" borderId="0" xfId="0" applyNumberFormat="1" applyFont="1" applyBorder="1" applyAlignment="1">
      <alignment horizontal="center" vertical="center" wrapText="1"/>
    </xf>
    <xf numFmtId="2" fontId="1" fillId="0" borderId="6" xfId="0" applyNumberFormat="1" applyFont="1" applyFill="1" applyBorder="1" applyAlignment="1">
      <alignment horizontal="center" vertical="center"/>
    </xf>
    <xf numFmtId="2" fontId="14" fillId="0" borderId="12" xfId="0" applyNumberFormat="1" applyFont="1" applyFill="1" applyBorder="1" applyAlignment="1">
      <alignment horizontal="center" vertical="center" shrinkToFit="1"/>
    </xf>
    <xf numFmtId="2" fontId="1" fillId="0" borderId="6" xfId="9" applyNumberFormat="1" applyFont="1" applyFill="1" applyBorder="1" applyAlignment="1">
      <alignment horizontal="center" vertical="center"/>
    </xf>
    <xf numFmtId="2" fontId="14" fillId="0" borderId="0" xfId="0" quotePrefix="1" applyNumberFormat="1" applyFont="1" applyBorder="1" applyAlignment="1">
      <alignment horizontal="center" vertical="center" wrapText="1"/>
    </xf>
    <xf numFmtId="2" fontId="14" fillId="0" borderId="0" xfId="0" applyNumberFormat="1" applyFont="1" applyAlignment="1">
      <alignment vertical="center" wrapText="1"/>
    </xf>
    <xf numFmtId="2" fontId="14" fillId="0" borderId="0" xfId="0" applyNumberFormat="1" applyFont="1" applyFill="1" applyAlignment="1">
      <alignment horizontal="center" vertical="center" wrapText="1"/>
    </xf>
    <xf numFmtId="2" fontId="15" fillId="0" borderId="0" xfId="0" applyNumberFormat="1" applyFont="1" applyAlignment="1">
      <alignment vertical="center" wrapText="1"/>
    </xf>
    <xf numFmtId="165" fontId="20" fillId="0" borderId="0" xfId="0" applyNumberFormat="1" applyFont="1" applyFill="1" applyAlignment="1">
      <alignment vertical="center" wrapText="1"/>
    </xf>
    <xf numFmtId="2" fontId="14" fillId="0" borderId="0" xfId="0" applyNumberFormat="1" applyFont="1" applyFill="1" applyAlignment="1">
      <alignment vertical="center" wrapText="1"/>
    </xf>
    <xf numFmtId="173" fontId="1" fillId="0" borderId="1" xfId="1" applyNumberFormat="1" applyFont="1" applyFill="1" applyBorder="1" applyAlignment="1">
      <alignment horizontal="center" vertical="center"/>
    </xf>
    <xf numFmtId="173" fontId="14" fillId="0" borderId="1" xfId="1" applyNumberFormat="1" applyFont="1" applyBorder="1" applyAlignment="1">
      <alignment horizontal="center" vertical="center"/>
    </xf>
    <xf numFmtId="173" fontId="14" fillId="5" borderId="1" xfId="1" applyNumberFormat="1" applyFont="1" applyFill="1" applyBorder="1" applyAlignment="1">
      <alignment horizontal="center" vertical="center" shrinkToFit="1"/>
    </xf>
    <xf numFmtId="2" fontId="24" fillId="0" borderId="0" xfId="0" quotePrefix="1" applyNumberFormat="1" applyFont="1" applyFill="1" applyBorder="1" applyAlignment="1">
      <alignment horizontal="center" wrapText="1"/>
    </xf>
    <xf numFmtId="2" fontId="17" fillId="0" borderId="0" xfId="0" quotePrefix="1" applyNumberFormat="1" applyFont="1"/>
    <xf numFmtId="2" fontId="38" fillId="0" borderId="0" xfId="0" applyNumberFormat="1" applyFont="1" applyAlignment="1">
      <alignment horizontal="center" vertical="center" wrapText="1"/>
    </xf>
    <xf numFmtId="2" fontId="40" fillId="0" borderId="0" xfId="0" quotePrefix="1" applyNumberFormat="1" applyFont="1" applyAlignment="1">
      <alignment vertical="center" wrapText="1"/>
    </xf>
    <xf numFmtId="2" fontId="24" fillId="9" borderId="1" xfId="0" applyNumberFormat="1" applyFont="1" applyFill="1" applyBorder="1" applyAlignment="1">
      <alignment horizontal="center" vertical="center" wrapText="1"/>
    </xf>
    <xf numFmtId="2" fontId="5" fillId="0" borderId="0" xfId="0" applyNumberFormat="1" applyFont="1" applyAlignment="1">
      <alignment vertical="center"/>
    </xf>
    <xf numFmtId="2" fontId="24" fillId="2" borderId="10" xfId="0" applyNumberFormat="1" applyFont="1" applyFill="1" applyBorder="1" applyAlignment="1">
      <alignment horizontal="center" vertical="center" wrapText="1"/>
    </xf>
    <xf numFmtId="2" fontId="24" fillId="2" borderId="13" xfId="0" applyNumberFormat="1" applyFont="1" applyFill="1" applyBorder="1" applyAlignment="1">
      <alignment horizontal="center" vertical="center" wrapText="1"/>
    </xf>
    <xf numFmtId="2" fontId="25" fillId="0" borderId="0" xfId="0" applyNumberFormat="1" applyFont="1" applyFill="1" applyAlignment="1">
      <alignment horizontal="left" vertical="center"/>
    </xf>
    <xf numFmtId="0" fontId="41" fillId="0" borderId="0" xfId="0" quotePrefix="1" applyFont="1" applyAlignment="1">
      <alignment wrapText="1"/>
    </xf>
    <xf numFmtId="169" fontId="14" fillId="0" borderId="0" xfId="0" applyNumberFormat="1" applyFont="1" applyAlignment="1">
      <alignment horizontal="center" vertical="center" wrapText="1"/>
    </xf>
    <xf numFmtId="165" fontId="14" fillId="0" borderId="0" xfId="0" applyNumberFormat="1" applyFont="1" applyAlignment="1">
      <alignment horizontal="center" vertical="center" wrapText="1"/>
    </xf>
    <xf numFmtId="0" fontId="14" fillId="0" borderId="0" xfId="0" applyFont="1" applyFill="1" applyAlignment="1">
      <alignment horizontal="center" vertical="center" wrapText="1"/>
    </xf>
    <xf numFmtId="2" fontId="17" fillId="10" borderId="1" xfId="0" applyNumberFormat="1" applyFont="1" applyFill="1" applyBorder="1" applyAlignment="1">
      <alignment horizontal="center" vertical="center" wrapText="1"/>
    </xf>
    <xf numFmtId="2" fontId="17" fillId="11" borderId="1" xfId="0" applyNumberFormat="1" applyFont="1" applyFill="1" applyBorder="1" applyAlignment="1">
      <alignment horizontal="center" vertical="center" wrapText="1"/>
    </xf>
    <xf numFmtId="1" fontId="14" fillId="0" borderId="0" xfId="0" applyNumberFormat="1" applyFont="1" applyBorder="1" applyAlignment="1">
      <alignment horizontal="center" vertical="center" wrapText="1"/>
    </xf>
    <xf numFmtId="2" fontId="14" fillId="12" borderId="1" xfId="0" applyNumberFormat="1" applyFont="1" applyFill="1" applyBorder="1" applyAlignment="1">
      <alignment horizontal="center" vertical="center"/>
    </xf>
    <xf numFmtId="2" fontId="1" fillId="12" borderId="1" xfId="0" applyNumberFormat="1" applyFont="1" applyFill="1" applyBorder="1" applyAlignment="1">
      <alignment horizontal="center" vertical="center"/>
    </xf>
    <xf numFmtId="2" fontId="14" fillId="0" borderId="0" xfId="0" applyNumberFormat="1" applyFont="1" applyFill="1" applyAlignment="1">
      <alignment horizontal="center" vertical="center"/>
    </xf>
    <xf numFmtId="14" fontId="24" fillId="3" borderId="1" xfId="0" applyNumberFormat="1" applyFont="1" applyFill="1" applyBorder="1" applyAlignment="1">
      <alignment horizontal="left" vertical="center"/>
    </xf>
    <xf numFmtId="2" fontId="14" fillId="0" borderId="0" xfId="0" applyNumberFormat="1" applyFont="1" applyFill="1" applyAlignment="1">
      <alignment horizontal="center" vertical="center" wrapText="1"/>
    </xf>
    <xf numFmtId="2" fontId="2" fillId="0" borderId="0" xfId="0" quotePrefix="1" applyNumberFormat="1" applyFont="1" applyFill="1" applyBorder="1" applyAlignment="1">
      <alignment vertical="center" wrapText="1"/>
    </xf>
    <xf numFmtId="2" fontId="17" fillId="0" borderId="1" xfId="0" applyNumberFormat="1" applyFont="1" applyFill="1" applyBorder="1" applyAlignment="1">
      <alignment horizontal="center"/>
    </xf>
    <xf numFmtId="2" fontId="27" fillId="0" borderId="1" xfId="0" applyNumberFormat="1" applyFont="1" applyFill="1" applyBorder="1" applyAlignment="1">
      <alignment horizontal="center"/>
    </xf>
    <xf numFmtId="2" fontId="17" fillId="0" borderId="1" xfId="0" applyNumberFormat="1" applyFont="1" applyBorder="1"/>
    <xf numFmtId="2" fontId="27" fillId="0" borderId="1" xfId="0" applyNumberFormat="1" applyFont="1" applyFill="1" applyBorder="1"/>
    <xf numFmtId="172" fontId="14" fillId="5" borderId="0" xfId="1" applyNumberFormat="1" applyFont="1" applyFill="1" applyAlignment="1">
      <alignment horizontal="right" vertical="center"/>
    </xf>
    <xf numFmtId="2" fontId="26" fillId="0" borderId="0" xfId="0" quotePrefix="1" applyNumberFormat="1" applyFont="1" applyFill="1" applyAlignment="1">
      <alignment vertical="top" wrapText="1"/>
    </xf>
    <xf numFmtId="2" fontId="26" fillId="0" borderId="0" xfId="0" applyNumberFormat="1" applyFont="1" applyFill="1" applyAlignment="1">
      <alignment vertical="top" wrapText="1"/>
    </xf>
    <xf numFmtId="2" fontId="15" fillId="0" borderId="0" xfId="0" applyNumberFormat="1" applyFont="1" applyFill="1" applyAlignment="1">
      <alignment vertical="center" wrapText="1"/>
    </xf>
    <xf numFmtId="2" fontId="4" fillId="0" borderId="2" xfId="0" applyNumberFormat="1" applyFont="1" applyFill="1" applyBorder="1" applyAlignment="1">
      <alignment horizontal="left"/>
    </xf>
    <xf numFmtId="4" fontId="1" fillId="0" borderId="1" xfId="0" applyNumberFormat="1" applyFont="1" applyBorder="1" applyAlignment="1">
      <alignment horizontal="center" vertical="center"/>
    </xf>
    <xf numFmtId="0" fontId="43" fillId="0" borderId="0" xfId="0" applyFont="1"/>
    <xf numFmtId="0" fontId="44" fillId="0" borderId="0" xfId="0" applyFont="1"/>
    <xf numFmtId="0" fontId="42" fillId="0" borderId="0" xfId="0" applyFont="1"/>
    <xf numFmtId="2" fontId="1" fillId="0" borderId="1" xfId="0" applyNumberFormat="1" applyFont="1" applyBorder="1" applyAlignment="1">
      <alignment horizontal="center" vertical="center" wrapText="1"/>
    </xf>
    <xf numFmtId="14" fontId="2" fillId="6" borderId="1" xfId="0" applyNumberFormat="1" applyFont="1" applyFill="1" applyBorder="1" applyAlignment="1">
      <alignment vertical="center"/>
    </xf>
    <xf numFmtId="0" fontId="45" fillId="0" borderId="0" xfId="0" applyFont="1"/>
    <xf numFmtId="2" fontId="8" fillId="0" borderId="0" xfId="0" applyNumberFormat="1" applyFont="1" applyFill="1" applyBorder="1"/>
    <xf numFmtId="2" fontId="9" fillId="0" borderId="0" xfId="0" applyNumberFormat="1" applyFont="1"/>
    <xf numFmtId="2" fontId="9" fillId="0" borderId="0" xfId="0" applyNumberFormat="1" applyFont="1" applyAlignment="1">
      <alignment horizontal="center"/>
    </xf>
    <xf numFmtId="2" fontId="7" fillId="2" borderId="1" xfId="0" applyNumberFormat="1" applyFont="1" applyFill="1" applyBorder="1" applyAlignment="1">
      <alignment horizontal="center" vertical="center" wrapText="1"/>
    </xf>
    <xf numFmtId="1" fontId="16" fillId="0" borderId="1" xfId="0" applyNumberFormat="1" applyFont="1" applyBorder="1" applyAlignment="1">
      <alignment horizontal="center" vertical="center" wrapText="1"/>
    </xf>
    <xf numFmtId="2" fontId="7" fillId="0" borderId="1" xfId="0" applyNumberFormat="1" applyFont="1" applyBorder="1" applyAlignment="1">
      <alignment vertical="center" wrapText="1"/>
    </xf>
    <xf numFmtId="2" fontId="16" fillId="0" borderId="1" xfId="0" applyNumberFormat="1" applyFont="1" applyBorder="1" applyAlignment="1">
      <alignment horizontal="center" vertical="center" wrapText="1"/>
    </xf>
    <xf numFmtId="2" fontId="7" fillId="5" borderId="1" xfId="0" applyNumberFormat="1" applyFont="1" applyFill="1" applyBorder="1" applyAlignment="1">
      <alignment vertical="center" wrapText="1"/>
    </xf>
    <xf numFmtId="2" fontId="16" fillId="0" borderId="0" xfId="0" applyNumberFormat="1" applyFont="1"/>
    <xf numFmtId="2" fontId="7" fillId="0" borderId="0" xfId="0" applyNumberFormat="1" applyFont="1"/>
    <xf numFmtId="2" fontId="16" fillId="0" borderId="0" xfId="0" applyNumberFormat="1" applyFont="1" applyAlignment="1">
      <alignment horizontal="center"/>
    </xf>
    <xf numFmtId="174" fontId="16" fillId="0" borderId="1" xfId="1" applyNumberFormat="1" applyFont="1" applyBorder="1" applyAlignment="1">
      <alignment horizontal="center" vertical="center" wrapText="1"/>
    </xf>
    <xf numFmtId="0" fontId="7" fillId="0" borderId="0" xfId="0" applyFont="1" applyFill="1" applyAlignment="1">
      <alignment vertical="center"/>
    </xf>
    <xf numFmtId="0" fontId="7" fillId="0" borderId="0" xfId="0" applyFont="1" applyFill="1" applyAlignment="1">
      <alignment horizontal="center" vertical="center"/>
    </xf>
    <xf numFmtId="0" fontId="46" fillId="0" borderId="0" xfId="0" applyFont="1" applyFill="1" applyAlignment="1">
      <alignment vertical="center"/>
    </xf>
    <xf numFmtId="0" fontId="46" fillId="0" borderId="0" xfId="0" applyFont="1" applyFill="1" applyAlignment="1">
      <alignment horizontal="center" vertical="center"/>
    </xf>
    <xf numFmtId="0" fontId="47" fillId="13" borderId="1" xfId="0" applyFont="1" applyFill="1" applyBorder="1" applyAlignment="1">
      <alignment vertical="center"/>
    </xf>
    <xf numFmtId="1" fontId="46" fillId="0" borderId="1" xfId="0" applyNumberFormat="1" applyFont="1" applyFill="1" applyBorder="1" applyAlignment="1">
      <alignment horizontal="center" vertical="center"/>
    </xf>
    <xf numFmtId="0" fontId="49" fillId="0" borderId="1" xfId="0" applyFont="1" applyBorder="1" applyAlignment="1">
      <alignment horizontal="center" vertical="center"/>
    </xf>
    <xf numFmtId="0" fontId="48" fillId="0" borderId="1" xfId="0" applyFont="1" applyBorder="1" applyAlignment="1">
      <alignment horizontal="center" vertical="center"/>
    </xf>
    <xf numFmtId="165" fontId="14" fillId="0" borderId="4" xfId="0" quotePrefix="1" applyNumberFormat="1" applyFont="1" applyBorder="1" applyAlignment="1">
      <alignment vertical="center"/>
    </xf>
    <xf numFmtId="175" fontId="14" fillId="0" borderId="4" xfId="17" quotePrefix="1" applyNumberFormat="1" applyFont="1" applyBorder="1" applyAlignment="1">
      <alignment vertical="center"/>
    </xf>
    <xf numFmtId="0" fontId="7" fillId="14" borderId="1" xfId="16" applyNumberFormat="1" applyFont="1" applyFill="1" applyBorder="1" applyAlignment="1">
      <alignment horizontal="center" vertical="center"/>
    </xf>
    <xf numFmtId="2" fontId="24" fillId="9" borderId="1" xfId="0" applyNumberFormat="1" applyFont="1" applyFill="1" applyBorder="1" applyAlignment="1">
      <alignment horizontal="center" vertical="center" wrapText="1"/>
    </xf>
    <xf numFmtId="2" fontId="20" fillId="0" borderId="0" xfId="0" applyNumberFormat="1" applyFont="1" applyAlignment="1">
      <alignment horizontal="left" vertical="center"/>
    </xf>
    <xf numFmtId="0" fontId="14" fillId="0" borderId="1" xfId="0" applyNumberFormat="1" applyFont="1" applyBorder="1" applyAlignment="1">
      <alignment horizontal="center" vertical="center"/>
    </xf>
    <xf numFmtId="2" fontId="26" fillId="12" borderId="1" xfId="0" applyNumberFormat="1" applyFont="1" applyFill="1" applyBorder="1" applyAlignment="1">
      <alignment horizontal="center"/>
    </xf>
    <xf numFmtId="2" fontId="24" fillId="12" borderId="1" xfId="0" applyNumberFormat="1" applyFont="1" applyFill="1" applyBorder="1" applyAlignment="1">
      <alignment horizontal="center"/>
    </xf>
    <xf numFmtId="2" fontId="65" fillId="0" borderId="1" xfId="9" applyNumberFormat="1" applyFont="1" applyFill="1" applyBorder="1" applyAlignment="1">
      <alignment horizontal="center" vertical="center" wrapText="1"/>
    </xf>
    <xf numFmtId="2" fontId="65" fillId="0" borderId="1" xfId="9" applyNumberFormat="1" applyFont="1" applyFill="1" applyBorder="1" applyAlignment="1">
      <alignment horizontal="center" vertical="center"/>
    </xf>
    <xf numFmtId="2" fontId="0" fillId="0" borderId="0" xfId="0" applyNumberFormat="1"/>
    <xf numFmtId="2" fontId="0" fillId="0" borderId="0" xfId="0" applyNumberFormat="1" applyAlignment="1">
      <alignment horizontal="center" vertical="center"/>
    </xf>
    <xf numFmtId="2" fontId="14" fillId="0" borderId="0" xfId="0" quotePrefix="1" applyNumberFormat="1" applyFont="1" applyBorder="1" applyAlignment="1">
      <alignment horizontal="center" vertical="center"/>
    </xf>
    <xf numFmtId="2" fontId="14" fillId="0" borderId="0" xfId="0" applyNumberFormat="1" applyFont="1" applyBorder="1" applyAlignment="1">
      <alignment horizontal="center" vertical="center"/>
    </xf>
    <xf numFmtId="14" fontId="2" fillId="6" borderId="0" xfId="0" applyNumberFormat="1" applyFont="1" applyFill="1" applyBorder="1" applyAlignment="1">
      <alignment horizontal="center" vertical="center"/>
    </xf>
    <xf numFmtId="2" fontId="20" fillId="0" borderId="0" xfId="0" applyNumberFormat="1" applyFont="1" applyFill="1" applyBorder="1" applyAlignment="1">
      <alignment horizontal="center" vertical="center" wrapText="1"/>
    </xf>
    <xf numFmtId="0" fontId="14" fillId="0" borderId="0" xfId="0" applyNumberFormat="1" applyFont="1" applyBorder="1" applyAlignment="1">
      <alignment horizontal="center" vertical="center"/>
    </xf>
    <xf numFmtId="2" fontId="14" fillId="0" borderId="0" xfId="0" applyNumberFormat="1" applyFont="1" applyFill="1" applyBorder="1" applyAlignment="1">
      <alignment horizontal="center" vertical="center" wrapText="1"/>
    </xf>
    <xf numFmtId="2" fontId="17" fillId="12" borderId="1" xfId="0" applyNumberFormat="1" applyFont="1" applyFill="1" applyBorder="1" applyAlignment="1">
      <alignment horizontal="center"/>
    </xf>
    <xf numFmtId="2" fontId="0" fillId="0" borderId="1" xfId="0" applyNumberFormat="1" applyBorder="1" applyAlignment="1">
      <alignment horizontal="center"/>
    </xf>
    <xf numFmtId="2" fontId="66" fillId="0" borderId="0" xfId="0" applyNumberFormat="1" applyFont="1" applyAlignment="1">
      <alignment horizontal="center" vertical="center" wrapText="1"/>
    </xf>
    <xf numFmtId="0" fontId="14" fillId="0" borderId="1" xfId="0" quotePrefix="1" applyNumberFormat="1" applyFont="1" applyBorder="1" applyAlignment="1">
      <alignment horizontal="center" vertical="center"/>
    </xf>
    <xf numFmtId="2" fontId="68" fillId="0" borderId="0" xfId="0" applyNumberFormat="1" applyFont="1" applyAlignment="1">
      <alignment horizontal="center" vertical="center" wrapText="1"/>
    </xf>
    <xf numFmtId="2" fontId="40" fillId="0" borderId="1" xfId="0" applyNumberFormat="1" applyFont="1" applyFill="1" applyBorder="1" applyAlignment="1">
      <alignment horizontal="center" vertical="center" wrapText="1"/>
    </xf>
    <xf numFmtId="2" fontId="69" fillId="0" borderId="1" xfId="0" applyNumberFormat="1" applyFont="1" applyFill="1" applyBorder="1" applyAlignment="1">
      <alignment horizontal="center" vertical="center" wrapText="1"/>
    </xf>
    <xf numFmtId="2" fontId="69" fillId="0" borderId="0" xfId="0" applyNumberFormat="1" applyFont="1" applyFill="1" applyAlignment="1">
      <alignment vertical="center" wrapText="1"/>
    </xf>
    <xf numFmtId="0" fontId="67" fillId="0" borderId="0" xfId="0" applyFont="1" applyFill="1" applyBorder="1" applyAlignment="1">
      <alignment horizontal="center"/>
    </xf>
    <xf numFmtId="2" fontId="24" fillId="0" borderId="6" xfId="0" applyNumberFormat="1" applyFont="1" applyBorder="1" applyAlignment="1">
      <alignment horizontal="center" vertical="center"/>
    </xf>
    <xf numFmtId="2" fontId="24" fillId="0" borderId="7" xfId="0" applyNumberFormat="1" applyFont="1" applyBorder="1" applyAlignment="1">
      <alignment horizontal="center" vertical="center"/>
    </xf>
    <xf numFmtId="2" fontId="24" fillId="0" borderId="8" xfId="0" applyNumberFormat="1" applyFont="1" applyBorder="1" applyAlignment="1">
      <alignment horizontal="center" vertical="center"/>
    </xf>
    <xf numFmtId="2" fontId="26" fillId="0" borderId="14" xfId="0" applyNumberFormat="1" applyFont="1" applyBorder="1" applyAlignment="1">
      <alignment horizontal="center" vertical="center" wrapText="1"/>
    </xf>
    <xf numFmtId="2" fontId="26" fillId="0" borderId="4" xfId="0" applyNumberFormat="1" applyFont="1" applyBorder="1" applyAlignment="1">
      <alignment horizontal="center" vertical="center" wrapText="1"/>
    </xf>
    <xf numFmtId="2" fontId="26" fillId="0" borderId="15" xfId="0" applyNumberFormat="1" applyFont="1" applyBorder="1" applyAlignment="1">
      <alignment horizontal="center" vertical="center" wrapText="1"/>
    </xf>
    <xf numFmtId="2" fontId="26" fillId="0" borderId="3" xfId="0" applyNumberFormat="1" applyFont="1" applyBorder="1" applyAlignment="1">
      <alignment horizontal="center" vertical="center" wrapText="1"/>
    </xf>
    <xf numFmtId="2" fontId="26" fillId="0" borderId="0" xfId="0" applyNumberFormat="1" applyFont="1" applyBorder="1" applyAlignment="1">
      <alignment horizontal="center" vertical="center" wrapText="1"/>
    </xf>
    <xf numFmtId="2" fontId="26" fillId="0" borderId="16" xfId="0" applyNumberFormat="1" applyFont="1" applyBorder="1" applyAlignment="1">
      <alignment horizontal="center" vertical="center" wrapText="1"/>
    </xf>
    <xf numFmtId="2" fontId="26" fillId="0" borderId="17" xfId="0" applyNumberFormat="1" applyFont="1" applyBorder="1" applyAlignment="1">
      <alignment horizontal="center" vertical="center" wrapText="1"/>
    </xf>
    <xf numFmtId="2" fontId="26" fillId="0" borderId="2" xfId="0" applyNumberFormat="1" applyFont="1" applyBorder="1" applyAlignment="1">
      <alignment horizontal="center" vertical="center" wrapText="1"/>
    </xf>
    <xf numFmtId="2" fontId="26" fillId="0" borderId="18" xfId="0" applyNumberFormat="1" applyFont="1" applyBorder="1" applyAlignment="1">
      <alignment horizontal="center" vertical="center" wrapText="1"/>
    </xf>
    <xf numFmtId="2" fontId="25" fillId="0" borderId="0" xfId="0" applyNumberFormat="1" applyFont="1" applyFill="1" applyAlignment="1">
      <alignment horizontal="left" vertical="center"/>
    </xf>
    <xf numFmtId="0" fontId="26" fillId="0" borderId="1" xfId="0" applyNumberFormat="1" applyFont="1" applyFill="1" applyBorder="1" applyAlignment="1">
      <alignment horizontal="left" vertical="center" wrapText="1"/>
    </xf>
    <xf numFmtId="0" fontId="26" fillId="0" borderId="1" xfId="0" quotePrefix="1" applyNumberFormat="1" applyFont="1" applyFill="1" applyBorder="1" applyAlignment="1">
      <alignment horizontal="left" vertical="center" wrapText="1"/>
    </xf>
    <xf numFmtId="2" fontId="26" fillId="0" borderId="6" xfId="0" quotePrefix="1" applyNumberFormat="1" applyFont="1" applyFill="1" applyBorder="1" applyAlignment="1">
      <alignment horizontal="left" vertical="center" wrapText="1"/>
    </xf>
    <xf numFmtId="2" fontId="26" fillId="0" borderId="7" xfId="0" quotePrefix="1" applyNumberFormat="1" applyFont="1" applyFill="1" applyBorder="1" applyAlignment="1">
      <alignment horizontal="left" vertical="center" wrapText="1"/>
    </xf>
    <xf numFmtId="2" fontId="26" fillId="0" borderId="8" xfId="0" quotePrefix="1" applyNumberFormat="1" applyFont="1" applyFill="1" applyBorder="1" applyAlignment="1">
      <alignment horizontal="left" vertical="center" wrapText="1"/>
    </xf>
    <xf numFmtId="2" fontId="26" fillId="0" borderId="6" xfId="0" quotePrefix="1" applyNumberFormat="1" applyFont="1" applyFill="1" applyBorder="1" applyAlignment="1">
      <alignment vertical="center" wrapText="1"/>
    </xf>
    <xf numFmtId="2" fontId="26" fillId="0" borderId="7" xfId="0" quotePrefix="1" applyNumberFormat="1" applyFont="1" applyFill="1" applyBorder="1" applyAlignment="1">
      <alignment vertical="center" wrapText="1"/>
    </xf>
    <xf numFmtId="2" fontId="26" fillId="0" borderId="8" xfId="0" quotePrefix="1" applyNumberFormat="1" applyFont="1" applyFill="1" applyBorder="1" applyAlignment="1">
      <alignment vertical="center" wrapText="1"/>
    </xf>
    <xf numFmtId="2" fontId="24" fillId="2" borderId="6" xfId="0" applyNumberFormat="1" applyFont="1" applyFill="1" applyBorder="1" applyAlignment="1">
      <alignment horizontal="center" vertical="center" wrapText="1"/>
    </xf>
    <xf numFmtId="2" fontId="24" fillId="2" borderId="7" xfId="0" applyNumberFormat="1" applyFont="1" applyFill="1" applyBorder="1" applyAlignment="1">
      <alignment horizontal="center" vertical="center" wrapText="1"/>
    </xf>
    <xf numFmtId="2" fontId="24" fillId="2" borderId="8" xfId="0" applyNumberFormat="1" applyFont="1" applyFill="1" applyBorder="1" applyAlignment="1">
      <alignment horizontal="center" vertical="center" wrapText="1"/>
    </xf>
    <xf numFmtId="2" fontId="5" fillId="0" borderId="0" xfId="0" applyNumberFormat="1" applyFont="1" applyFill="1" applyBorder="1" applyAlignment="1">
      <alignment horizontal="left"/>
    </xf>
    <xf numFmtId="2" fontId="24" fillId="8" borderId="6" xfId="0" applyNumberFormat="1" applyFont="1" applyFill="1" applyBorder="1" applyAlignment="1">
      <alignment horizontal="center" vertical="center" wrapText="1"/>
    </xf>
    <xf numFmtId="2" fontId="24" fillId="8" borderId="7" xfId="0" applyNumberFormat="1" applyFont="1" applyFill="1" applyBorder="1" applyAlignment="1">
      <alignment horizontal="center" vertical="center" wrapText="1"/>
    </xf>
    <xf numFmtId="2" fontId="24" fillId="8" borderId="8" xfId="0" applyNumberFormat="1" applyFont="1" applyFill="1" applyBorder="1" applyAlignment="1">
      <alignment horizontal="center" vertical="center" wrapText="1"/>
    </xf>
    <xf numFmtId="2" fontId="5" fillId="0" borderId="2" xfId="0" applyNumberFormat="1" applyFont="1" applyFill="1" applyBorder="1" applyAlignment="1">
      <alignment horizontal="left"/>
    </xf>
    <xf numFmtId="2" fontId="24" fillId="9" borderId="6" xfId="0" applyNumberFormat="1" applyFont="1" applyFill="1" applyBorder="1" applyAlignment="1">
      <alignment horizontal="center" vertical="center" wrapText="1"/>
    </xf>
    <xf numFmtId="2" fontId="24" fillId="9" borderId="7" xfId="0" applyNumberFormat="1" applyFont="1" applyFill="1" applyBorder="1" applyAlignment="1">
      <alignment horizontal="center" vertical="center" wrapText="1"/>
    </xf>
    <xf numFmtId="2" fontId="24" fillId="9" borderId="8" xfId="0" applyNumberFormat="1" applyFont="1" applyFill="1" applyBorder="1" applyAlignment="1">
      <alignment horizontal="center" vertical="center" wrapText="1"/>
    </xf>
    <xf numFmtId="2" fontId="5" fillId="2" borderId="6" xfId="0" applyNumberFormat="1" applyFont="1" applyFill="1" applyBorder="1" applyAlignment="1">
      <alignment horizontal="left"/>
    </xf>
    <xf numFmtId="2" fontId="5" fillId="2" borderId="7" xfId="0" applyNumberFormat="1" applyFont="1" applyFill="1" applyBorder="1" applyAlignment="1">
      <alignment horizontal="left"/>
    </xf>
    <xf numFmtId="2" fontId="5" fillId="2" borderId="8" xfId="0" applyNumberFormat="1" applyFont="1" applyFill="1" applyBorder="1" applyAlignment="1">
      <alignment horizontal="left"/>
    </xf>
    <xf numFmtId="2" fontId="24" fillId="2" borderId="10" xfId="0" applyNumberFormat="1" applyFont="1" applyFill="1" applyBorder="1" applyAlignment="1">
      <alignment horizontal="center" vertical="center" wrapText="1"/>
    </xf>
    <xf numFmtId="2" fontId="24" fillId="2" borderId="13" xfId="0" applyNumberFormat="1" applyFont="1" applyFill="1" applyBorder="1" applyAlignment="1">
      <alignment horizontal="center" vertical="center" wrapText="1"/>
    </xf>
    <xf numFmtId="2" fontId="26" fillId="0" borderId="14" xfId="0" quotePrefix="1" applyNumberFormat="1" applyFont="1" applyFill="1" applyBorder="1" applyAlignment="1">
      <alignment horizontal="left" vertical="center" wrapText="1"/>
    </xf>
    <xf numFmtId="0" fontId="26" fillId="0" borderId="4" xfId="0" quotePrefix="1" applyNumberFormat="1" applyFont="1" applyFill="1" applyBorder="1" applyAlignment="1">
      <alignment horizontal="left" vertical="center" wrapText="1"/>
    </xf>
    <xf numFmtId="0" fontId="26" fillId="0" borderId="15" xfId="0" quotePrefix="1" applyNumberFormat="1" applyFont="1" applyFill="1" applyBorder="1" applyAlignment="1">
      <alignment horizontal="left" vertical="center" wrapText="1"/>
    </xf>
    <xf numFmtId="0" fontId="26" fillId="0" borderId="17" xfId="0" quotePrefix="1" applyNumberFormat="1" applyFont="1" applyFill="1" applyBorder="1" applyAlignment="1">
      <alignment horizontal="left" vertical="center" wrapText="1"/>
    </xf>
    <xf numFmtId="0" fontId="26" fillId="0" borderId="2" xfId="0" quotePrefix="1" applyNumberFormat="1" applyFont="1" applyFill="1" applyBorder="1" applyAlignment="1">
      <alignment horizontal="left" vertical="center" wrapText="1"/>
    </xf>
    <xf numFmtId="0" fontId="26" fillId="0" borderId="18" xfId="0" quotePrefix="1" applyNumberFormat="1" applyFont="1" applyFill="1" applyBorder="1" applyAlignment="1">
      <alignment horizontal="left" vertical="center" wrapText="1"/>
    </xf>
    <xf numFmtId="2" fontId="24" fillId="9" borderId="10" xfId="0" applyNumberFormat="1" applyFont="1" applyFill="1" applyBorder="1" applyAlignment="1">
      <alignment horizontal="center" vertical="center" wrapText="1"/>
    </xf>
    <xf numFmtId="2" fontId="24" fillId="9" borderId="13" xfId="0" applyNumberFormat="1" applyFont="1" applyFill="1" applyBorder="1" applyAlignment="1">
      <alignment horizontal="center" vertical="center" wrapText="1"/>
    </xf>
    <xf numFmtId="2" fontId="19" fillId="9" borderId="6" xfId="0" applyNumberFormat="1" applyFont="1" applyFill="1" applyBorder="1" applyAlignment="1">
      <alignment horizontal="center"/>
    </xf>
    <xf numFmtId="2" fontId="19" fillId="9" borderId="7" xfId="0" applyNumberFormat="1" applyFont="1" applyFill="1" applyBorder="1" applyAlignment="1">
      <alignment horizontal="center"/>
    </xf>
    <xf numFmtId="2" fontId="19" fillId="9" borderId="8" xfId="0" applyNumberFormat="1" applyFont="1" applyFill="1" applyBorder="1" applyAlignment="1">
      <alignment horizontal="center"/>
    </xf>
    <xf numFmtId="2" fontId="24" fillId="9" borderId="1" xfId="0" applyNumberFormat="1" applyFont="1" applyFill="1" applyBorder="1" applyAlignment="1">
      <alignment horizontal="center" vertical="center" wrapText="1"/>
    </xf>
    <xf numFmtId="2" fontId="19" fillId="0" borderId="1" xfId="0" applyNumberFormat="1" applyFont="1" applyBorder="1" applyAlignment="1">
      <alignment horizontal="center"/>
    </xf>
    <xf numFmtId="2" fontId="5" fillId="0" borderId="0" xfId="0" applyNumberFormat="1" applyFont="1" applyAlignment="1">
      <alignment vertical="center"/>
    </xf>
    <xf numFmtId="2" fontId="19" fillId="8" borderId="6" xfId="0" applyNumberFormat="1" applyFont="1" applyFill="1" applyBorder="1" applyAlignment="1">
      <alignment horizontal="center"/>
    </xf>
    <xf numFmtId="2" fontId="19" fillId="8" borderId="7" xfId="0" applyNumberFormat="1" applyFont="1" applyFill="1" applyBorder="1" applyAlignment="1">
      <alignment horizontal="center"/>
    </xf>
    <xf numFmtId="2" fontId="19" fillId="8" borderId="8" xfId="0" applyNumberFormat="1" applyFont="1" applyFill="1" applyBorder="1" applyAlignment="1">
      <alignment horizontal="center"/>
    </xf>
    <xf numFmtId="2" fontId="24" fillId="8" borderId="1" xfId="0" applyNumberFormat="1" applyFont="1" applyFill="1" applyBorder="1" applyAlignment="1">
      <alignment horizontal="center" vertical="center" wrapText="1"/>
    </xf>
    <xf numFmtId="2" fontId="34" fillId="12" borderId="0" xfId="0" quotePrefix="1" applyNumberFormat="1" applyFont="1" applyFill="1" applyBorder="1" applyAlignment="1">
      <alignment horizontal="left" vertical="top" wrapText="1"/>
    </xf>
    <xf numFmtId="2" fontId="34" fillId="12" borderId="0" xfId="0" quotePrefix="1" applyNumberFormat="1" applyFont="1" applyFill="1" applyAlignment="1">
      <alignment horizontal="left" vertical="top" wrapText="1"/>
    </xf>
    <xf numFmtId="2" fontId="26" fillId="12" borderId="0" xfId="0" quotePrefix="1" applyNumberFormat="1" applyFont="1" applyFill="1" applyAlignment="1">
      <alignment horizontal="left" vertical="top" wrapText="1"/>
    </xf>
    <xf numFmtId="2" fontId="14" fillId="12" borderId="0" xfId="0" quotePrefix="1" applyNumberFormat="1" applyFont="1" applyFill="1" applyAlignment="1">
      <alignment horizontal="left" vertical="top" wrapText="1"/>
    </xf>
    <xf numFmtId="0" fontId="8" fillId="4" borderId="1" xfId="0"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xf>
    <xf numFmtId="2" fontId="6" fillId="0" borderId="6" xfId="0" quotePrefix="1" applyNumberFormat="1" applyFont="1" applyFill="1" applyBorder="1" applyAlignment="1">
      <alignment vertical="center" wrapText="1"/>
    </xf>
    <xf numFmtId="2" fontId="6" fillId="0" borderId="7" xfId="0" quotePrefix="1" applyNumberFormat="1" applyFont="1" applyFill="1" applyBorder="1" applyAlignment="1">
      <alignment vertical="center" wrapText="1"/>
    </xf>
    <xf numFmtId="2" fontId="6" fillId="0" borderId="8" xfId="0" quotePrefix="1" applyNumberFormat="1" applyFont="1" applyFill="1" applyBorder="1" applyAlignment="1">
      <alignment vertical="center" wrapText="1"/>
    </xf>
    <xf numFmtId="2" fontId="7" fillId="2" borderId="6" xfId="0" applyNumberFormat="1" applyFont="1" applyFill="1" applyBorder="1" applyAlignment="1">
      <alignment horizontal="center" vertical="center" wrapText="1"/>
    </xf>
    <xf numFmtId="2" fontId="7" fillId="2" borderId="7" xfId="0" applyNumberFormat="1" applyFont="1" applyFill="1" applyBorder="1" applyAlignment="1">
      <alignment horizontal="center" vertical="center" wrapText="1"/>
    </xf>
    <xf numFmtId="2" fontId="7" fillId="2" borderId="8" xfId="0" applyNumberFormat="1" applyFont="1" applyFill="1" applyBorder="1" applyAlignment="1">
      <alignment horizontal="center" vertical="center" wrapText="1"/>
    </xf>
    <xf numFmtId="2" fontId="6" fillId="0" borderId="6" xfId="0" quotePrefix="1" applyNumberFormat="1" applyFont="1" applyFill="1" applyBorder="1" applyAlignment="1">
      <alignment horizontal="left" vertical="center" wrapText="1"/>
    </xf>
    <xf numFmtId="2" fontId="6" fillId="0" borderId="7" xfId="0" quotePrefix="1" applyNumberFormat="1" applyFont="1" applyFill="1" applyBorder="1" applyAlignment="1">
      <alignment horizontal="left" vertical="center" wrapText="1"/>
    </xf>
    <xf numFmtId="2" fontId="6" fillId="0" borderId="8" xfId="0" quotePrefix="1" applyNumberFormat="1" applyFont="1" applyFill="1" applyBorder="1" applyAlignment="1">
      <alignment horizontal="left" vertical="center" wrapText="1"/>
    </xf>
  </cellXfs>
  <cellStyles count="59">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xfId="1" builtinId="3"/>
    <cellStyle name="Comma 11" xfId="2"/>
    <cellStyle name="Comma 11 2" xfId="15"/>
    <cellStyle name="Comma 2" xfId="3"/>
    <cellStyle name="Comma 3" xfId="4"/>
    <cellStyle name="Comma 8" xfId="16"/>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10" xfId="5"/>
    <cellStyle name="Normal 2" xfId="6"/>
    <cellStyle name="Normal 2 2" xfId="7"/>
    <cellStyle name="Normal 21" xfId="8"/>
    <cellStyle name="Normal 3" xfId="9"/>
    <cellStyle name="Normal 4" xfId="10"/>
    <cellStyle name="Normal 6" xfId="11"/>
    <cellStyle name="Normal 7" xfId="12"/>
    <cellStyle name="Normal 8" xfId="13"/>
    <cellStyle name="Normal 9" xfId="14"/>
    <cellStyle name="Note" xfId="32" builtinId="10" customBuiltin="1"/>
    <cellStyle name="Output" xfId="27" builtinId="21" customBuiltin="1"/>
    <cellStyle name="Percent" xfId="17" builtinId="5"/>
    <cellStyle name="Title" xfId="18" builtinId="15" customBuiltin="1"/>
    <cellStyle name="Total" xfId="34" builtinId="25" customBuiltin="1"/>
    <cellStyle name="Warning Text" xfId="31" builtinId="11" customBuiltin="1"/>
  </cellStyles>
  <dxfs count="87">
    <dxf>
      <fill>
        <patternFill>
          <bgColor indexed="13"/>
        </patternFill>
      </fill>
    </dxf>
    <dxf>
      <fill>
        <patternFill>
          <bgColor indexed="13"/>
        </patternFill>
      </fill>
    </dxf>
    <dxf>
      <fill>
        <patternFill>
          <bgColor indexed="13"/>
        </patternFill>
      </fill>
    </dxf>
    <dxf>
      <fill>
        <patternFill>
          <bgColor indexed="13"/>
        </patternFill>
      </fill>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ont>
        <color rgb="FF9C0006"/>
      </font>
    </dxf>
    <dxf>
      <fill>
        <patternFill>
          <bgColor indexed="13"/>
        </patternFill>
      </fill>
    </dxf>
    <dxf>
      <font>
        <b val="0"/>
        <i/>
        <u/>
        <color rgb="FFFF0000"/>
      </font>
    </dxf>
    <dxf>
      <font>
        <b val="0"/>
        <i/>
        <u/>
        <color rgb="FFFF0000"/>
      </font>
    </dxf>
    <dxf>
      <font>
        <b val="0"/>
        <i/>
        <u/>
        <color rgb="FFFF0000"/>
      </font>
    </dxf>
    <dxf>
      <font>
        <b val="0"/>
        <i/>
        <u/>
        <color rgb="FFFF0000"/>
      </font>
    </dxf>
    <dxf>
      <font>
        <b val="0"/>
        <i/>
        <u/>
        <color rgb="FFFF0000"/>
      </font>
    </dxf>
    <dxf>
      <font>
        <color rgb="FF9C6500"/>
      </font>
      <fill>
        <patternFill>
          <bgColor rgb="FFFFEB9C"/>
        </patternFill>
      </fill>
    </dxf>
    <dxf>
      <font>
        <color rgb="FF9C0006"/>
      </font>
      <fill>
        <patternFill>
          <bgColor rgb="FFFFC7CE"/>
        </patternFill>
      </fill>
    </dxf>
    <dxf>
      <font>
        <color rgb="FF9C0006"/>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name val="Cambria"/>
        <scheme val="none"/>
      </font>
    </dxf>
    <dxf>
      <font>
        <b val="0"/>
        <i/>
        <u/>
        <color rgb="FFFF0000"/>
        <name val="Cambria"/>
        <scheme val="none"/>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font>
    </dxf>
    <dxf>
      <font>
        <b val="0"/>
        <i/>
        <u/>
        <color rgb="FFFF0000"/>
        <name val="Cambria"/>
        <scheme val="none"/>
      </font>
    </dxf>
    <dxf>
      <font>
        <b val="0"/>
        <i/>
        <u/>
        <color rgb="FFFF0000"/>
        <name val="Cambria"/>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5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17234432"/>
        <c:axId val="217248512"/>
      </c:lineChart>
      <c:catAx>
        <c:axId val="2172344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7248512"/>
        <c:crossesAt val="92"/>
        <c:auto val="1"/>
        <c:lblAlgn val="ctr"/>
        <c:lblOffset val="100"/>
        <c:tickLblSkip val="1"/>
        <c:tickMarkSkip val="1"/>
        <c:noMultiLvlLbl val="0"/>
      </c:catAx>
      <c:valAx>
        <c:axId val="21724851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2344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20439296"/>
        <c:axId val="220440832"/>
      </c:lineChart>
      <c:catAx>
        <c:axId val="2204392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0440832"/>
        <c:crossesAt val="92"/>
        <c:auto val="1"/>
        <c:lblAlgn val="ctr"/>
        <c:lblOffset val="100"/>
        <c:tickLblSkip val="1"/>
        <c:tickMarkSkip val="1"/>
        <c:noMultiLvlLbl val="0"/>
      </c:catAx>
      <c:valAx>
        <c:axId val="22044083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043929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20501120"/>
        <c:axId val="220502656"/>
      </c:lineChart>
      <c:catAx>
        <c:axId val="2205011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0502656"/>
        <c:crossesAt val="92"/>
        <c:auto val="1"/>
        <c:lblAlgn val="ctr"/>
        <c:lblOffset val="100"/>
        <c:tickLblSkip val="1"/>
        <c:tickMarkSkip val="1"/>
        <c:noMultiLvlLbl val="0"/>
      </c:catAx>
      <c:valAx>
        <c:axId val="22050265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05011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21988736"/>
        <c:axId val="221990272"/>
      </c:lineChart>
      <c:catAx>
        <c:axId val="2219887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1990272"/>
        <c:crossesAt val="92"/>
        <c:auto val="1"/>
        <c:lblAlgn val="ctr"/>
        <c:lblOffset val="100"/>
        <c:tickLblSkip val="1"/>
        <c:tickMarkSkip val="1"/>
        <c:noMultiLvlLbl val="0"/>
      </c:catAx>
      <c:valAx>
        <c:axId val="22199027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198873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22120192"/>
        <c:axId val="222126080"/>
      </c:lineChart>
      <c:catAx>
        <c:axId val="2221201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2126080"/>
        <c:crossesAt val="92"/>
        <c:auto val="1"/>
        <c:lblAlgn val="ctr"/>
        <c:lblOffset val="100"/>
        <c:tickLblSkip val="1"/>
        <c:tickMarkSkip val="1"/>
        <c:noMultiLvlLbl val="0"/>
      </c:catAx>
      <c:valAx>
        <c:axId val="222126080"/>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212019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22370816"/>
        <c:axId val="222380800"/>
      </c:lineChart>
      <c:catAx>
        <c:axId val="2223708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2380800"/>
        <c:crossesAt val="92"/>
        <c:auto val="1"/>
        <c:lblAlgn val="ctr"/>
        <c:lblOffset val="100"/>
        <c:tickLblSkip val="1"/>
        <c:tickMarkSkip val="1"/>
        <c:noMultiLvlLbl val="0"/>
      </c:catAx>
      <c:valAx>
        <c:axId val="222380800"/>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237081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22694784"/>
        <c:axId val="222704768"/>
      </c:lineChart>
      <c:catAx>
        <c:axId val="2226947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2704768"/>
        <c:crossesAt val="92"/>
        <c:auto val="1"/>
        <c:lblAlgn val="ctr"/>
        <c:lblOffset val="100"/>
        <c:tickLblSkip val="1"/>
        <c:tickMarkSkip val="1"/>
        <c:noMultiLvlLbl val="0"/>
      </c:catAx>
      <c:valAx>
        <c:axId val="222704768"/>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269478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22749056"/>
        <c:axId val="222750592"/>
      </c:lineChart>
      <c:catAx>
        <c:axId val="2227490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2750592"/>
        <c:crossesAt val="92"/>
        <c:auto val="1"/>
        <c:lblAlgn val="ctr"/>
        <c:lblOffset val="100"/>
        <c:tickLblSkip val="1"/>
        <c:tickMarkSkip val="1"/>
        <c:noMultiLvlLbl val="0"/>
      </c:catAx>
      <c:valAx>
        <c:axId val="22275059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274905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200" b="1" i="0" u="none" strike="noStrike" baseline="0">
                <a:solidFill>
                  <a:srgbClr val="000000"/>
                </a:solidFill>
                <a:latin typeface="Arial"/>
                <a:ea typeface="Arial"/>
                <a:cs typeface="Arial"/>
              </a:defRPr>
            </a:pPr>
            <a:r>
              <a:rPr lang="vi-VN"/>
              <a:t>Phân bố số TRX của các Vendor</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numFmt formatCode="0%" sourceLinked="0"/>
            <c:spPr>
              <a:noFill/>
              <a:ln w="25400">
                <a:noFill/>
              </a:ln>
            </c:spPr>
            <c:txPr>
              <a:bodyPr/>
              <a:lstStyle/>
              <a:p>
                <a:pPr>
                  <a:defRPr lang="en-GB" sz="1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4"/>
              <c:pt idx="0">
                <c:v>KV1/Ericsson</c:v>
              </c:pt>
              <c:pt idx="1">
                <c:v>KV2/Huawei</c:v>
              </c:pt>
              <c:pt idx="2">
                <c:v>KV3/Alcatel</c:v>
              </c:pt>
              <c:pt idx="3">
                <c:v>KV3/Nokia</c:v>
              </c:pt>
            </c:strLit>
          </c:cat>
          <c:val>
            <c:numLit>
              <c:formatCode>General</c:formatCode>
              <c:ptCount val="4"/>
              <c:pt idx="0">
                <c:v>47.753782617780445</c:v>
              </c:pt>
              <c:pt idx="1">
                <c:v>19.456974643247825</c:v>
              </c:pt>
              <c:pt idx="2">
                <c:v>18.210646640199489</c:v>
              </c:pt>
              <c:pt idx="3">
                <c:v>14.57859609877212</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3175">
          <a:solidFill>
            <a:srgbClr val="000000"/>
          </a:solidFill>
          <a:prstDash val="solid"/>
        </a:ln>
      </c:spPr>
      <c:txPr>
        <a:bodyPr/>
        <a:lstStyle/>
        <a:p>
          <a:pPr>
            <a:defRPr lang="en-GB" sz="11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200" b="1" i="0" u="none" strike="noStrike" baseline="0">
                <a:solidFill>
                  <a:srgbClr val="000000"/>
                </a:solidFill>
                <a:latin typeface="Arial"/>
                <a:ea typeface="Arial"/>
                <a:cs typeface="Arial"/>
              </a:defRPr>
            </a:pPr>
            <a:r>
              <a:rPr lang="vi-VN"/>
              <a:t>Phân bố Traffic của các Vendor</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numFmt formatCode="0%" sourceLinked="0"/>
            <c:spPr>
              <a:noFill/>
              <a:ln w="25400">
                <a:noFill/>
              </a:ln>
            </c:spPr>
            <c:txPr>
              <a:bodyPr/>
              <a:lstStyle/>
              <a:p>
                <a:pPr>
                  <a:defRPr lang="en-GB" sz="1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4"/>
              <c:pt idx="0">
                <c:v>KV1/Ericsson</c:v>
              </c:pt>
              <c:pt idx="1">
                <c:v>KV2/Huawei</c:v>
              </c:pt>
              <c:pt idx="2">
                <c:v>KV3/Alcatel</c:v>
              </c:pt>
              <c:pt idx="3">
                <c:v>KV3/Nokia</c:v>
              </c:pt>
            </c:strLit>
          </c:cat>
          <c:val>
            <c:numLit>
              <c:formatCode>General</c:formatCode>
              <c:ptCount val="4"/>
              <c:pt idx="0">
                <c:v>53.197267736607046</c:v>
              </c:pt>
              <c:pt idx="1">
                <c:v>16.864448254472702</c:v>
              </c:pt>
              <c:pt idx="2">
                <c:v>18.081561218695093</c:v>
              </c:pt>
              <c:pt idx="3">
                <c:v>11.866168457584736</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3175">
          <a:solidFill>
            <a:srgbClr val="000000"/>
          </a:solidFill>
          <a:prstDash val="solid"/>
        </a:ln>
      </c:spPr>
      <c:txPr>
        <a:bodyPr/>
        <a:lstStyle/>
        <a:p>
          <a:pPr>
            <a:defRPr lang="en-GB" sz="11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RASR</a:t>
            </a:r>
          </a:p>
        </c:rich>
      </c:tx>
      <c:layout>
        <c:manualLayout>
          <c:xMode val="edge"/>
          <c:yMode val="edge"/>
          <c:x val="0.46330909914217488"/>
          <c:y val="1.6556581506448387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triangle"/>
            <c:size val="5"/>
            <c:spPr>
              <a:solidFill>
                <a:srgbClr val="FFFF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99.599618418384779</c:v>
              </c:pt>
              <c:pt idx="1">
                <c:v>99.582591667861479</c:v>
              </c:pt>
              <c:pt idx="2">
                <c:v>99.610019452573681</c:v>
              </c:pt>
              <c:pt idx="3">
                <c:v>99.577259406278827</c:v>
              </c:pt>
              <c:pt idx="4">
                <c:v>99.623898032752919</c:v>
              </c:pt>
              <c:pt idx="5">
                <c:v>99.629735914977758</c:v>
              </c:pt>
              <c:pt idx="6">
                <c:v>99.66273734148632</c:v>
              </c:pt>
              <c:pt idx="7">
                <c:v>99.657026269032627</c:v>
              </c:pt>
            </c:numLit>
          </c:val>
          <c:smooth val="0"/>
        </c:ser>
        <c:ser>
          <c:idx val="1"/>
          <c:order val="1"/>
          <c:tx>
            <c:v>KV1/Ericsson</c:v>
          </c:tx>
          <c:spPr>
            <a:ln w="25400">
              <a:solidFill>
                <a:srgbClr val="FF00FF"/>
              </a:solidFill>
            </a:ln>
          </c:spPr>
          <c:marker>
            <c:symbol val="diamond"/>
            <c:size val="5"/>
            <c:spPr>
              <a:solidFill>
                <a:srgbClr val="FFFF00"/>
              </a:solidFill>
              <a:ln>
                <a:solidFill>
                  <a:srgbClr val="00B050"/>
                </a:solidFill>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99.425539066989558</c:v>
              </c:pt>
              <c:pt idx="1">
                <c:v>99.417597976682899</c:v>
              </c:pt>
              <c:pt idx="2">
                <c:v>99.414716034438499</c:v>
              </c:pt>
              <c:pt idx="3">
                <c:v>99.362167012602058</c:v>
              </c:pt>
              <c:pt idx="4">
                <c:v>99.428308062519719</c:v>
              </c:pt>
              <c:pt idx="5">
                <c:v>99.439051394441748</c:v>
              </c:pt>
              <c:pt idx="6">
                <c:v>99.483378969124388</c:v>
              </c:pt>
              <c:pt idx="7">
                <c:v>99.478842453526951</c:v>
              </c:pt>
            </c:numLit>
          </c:val>
          <c:smooth val="0"/>
        </c:ser>
        <c:ser>
          <c:idx val="2"/>
          <c:order val="2"/>
          <c:tx>
            <c:v>KV2/Huawei</c:v>
          </c:tx>
          <c:spPr>
            <a:ln w="25400">
              <a:solidFill>
                <a:srgbClr val="2302AE"/>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99.985208752074158</c:v>
              </c:pt>
              <c:pt idx="1">
                <c:v>99.979552442885378</c:v>
              </c:pt>
              <c:pt idx="2">
                <c:v>99.974812800207403</c:v>
              </c:pt>
              <c:pt idx="3">
                <c:v>99.981485801142227</c:v>
              </c:pt>
              <c:pt idx="4">
                <c:v>99.982731384097448</c:v>
              </c:pt>
              <c:pt idx="5">
                <c:v>99.982091703147503</c:v>
              </c:pt>
              <c:pt idx="6">
                <c:v>99.959887999422889</c:v>
              </c:pt>
              <c:pt idx="7">
                <c:v>99.980186872022458</c:v>
              </c:pt>
            </c:numLit>
          </c:val>
          <c:smooth val="0"/>
        </c:ser>
        <c:ser>
          <c:idx val="3"/>
          <c:order val="3"/>
          <c:tx>
            <c:v>KV3/Alcatel</c:v>
          </c:tx>
          <c:spPr>
            <a:ln w="25400">
              <a:solidFill>
                <a:srgbClr val="22DA14"/>
              </a:solidFill>
            </a:ln>
          </c:spPr>
          <c:marker>
            <c:symbol val="triangle"/>
            <c:size val="5"/>
            <c:spPr>
              <a:solidFill>
                <a:srgbClr val="00FFFF"/>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99.612139951978406</c:v>
              </c:pt>
              <c:pt idx="1">
                <c:v>99.574408478384058</c:v>
              </c:pt>
              <c:pt idx="2">
                <c:v>99.689099874033758</c:v>
              </c:pt>
              <c:pt idx="3">
                <c:v>99.662001325940281</c:v>
              </c:pt>
              <c:pt idx="4">
                <c:v>99.735000742679958</c:v>
              </c:pt>
              <c:pt idx="5">
                <c:v>99.731121607541027</c:v>
              </c:pt>
              <c:pt idx="6">
                <c:v>99.771969586811494</c:v>
              </c:pt>
              <c:pt idx="7">
                <c:v>99.769466041336727</c:v>
              </c:pt>
            </c:numLit>
          </c:val>
          <c:smooth val="0"/>
        </c:ser>
        <c:ser>
          <c:idx val="4"/>
          <c:order val="4"/>
          <c:tx>
            <c:v>KV3/Nokia</c:v>
          </c:tx>
          <c:spPr>
            <a:ln w="25400">
              <a:solidFill>
                <a:schemeClr val="accent6">
                  <a:lumMod val="75000"/>
                </a:schemeClr>
              </a:solidFill>
            </a:ln>
          </c:spPr>
          <c:marker>
            <c:symbol val="triangle"/>
            <c:size val="5"/>
            <c:spPr>
              <a:solidFill>
                <a:schemeClr val="tx2">
                  <a:lumMod val="60000"/>
                  <a:lumOff val="40000"/>
                </a:schemeClr>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99.976278531803658</c:v>
              </c:pt>
              <c:pt idx="1">
                <c:v>99.916464137042126</c:v>
              </c:pt>
              <c:pt idx="2">
                <c:v>99.952133032519058</c:v>
              </c:pt>
              <c:pt idx="3">
                <c:v>99.9501126704033</c:v>
              </c:pt>
              <c:pt idx="4">
                <c:v>99.928132503073158</c:v>
              </c:pt>
              <c:pt idx="5">
                <c:v>99.944711686126794</c:v>
              </c:pt>
              <c:pt idx="6">
                <c:v>99.965694493950394</c:v>
              </c:pt>
              <c:pt idx="7">
                <c:v>99.911984418684</c:v>
              </c:pt>
            </c:numLit>
          </c:val>
          <c:smooth val="0"/>
        </c:ser>
        <c:dLbls>
          <c:showLegendKey val="0"/>
          <c:showVal val="0"/>
          <c:showCatName val="0"/>
          <c:showSerName val="0"/>
          <c:showPercent val="0"/>
          <c:showBubbleSize val="0"/>
        </c:dLbls>
        <c:marker val="1"/>
        <c:smooth val="0"/>
        <c:axId val="230083968"/>
        <c:axId val="230093952"/>
      </c:lineChart>
      <c:catAx>
        <c:axId val="2300839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0093952"/>
        <c:crosses val="autoZero"/>
        <c:auto val="0"/>
        <c:lblAlgn val="ctr"/>
        <c:lblOffset val="100"/>
        <c:tickLblSkip val="1"/>
        <c:tickMarkSkip val="1"/>
        <c:noMultiLvlLbl val="0"/>
      </c:catAx>
      <c:valAx>
        <c:axId val="230093952"/>
        <c:scaling>
          <c:orientation val="minMax"/>
          <c:max val="101"/>
          <c:min val="96"/>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6198418488426E-3"/>
              <c:y val="0.447019392360127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0083968"/>
        <c:crosses val="autoZero"/>
        <c:crossBetween val="between"/>
        <c:majorUnit val="1"/>
        <c:minorUnit val="1"/>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17284608"/>
        <c:axId val="217286144"/>
      </c:lineChart>
      <c:catAx>
        <c:axId val="21728460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7286144"/>
        <c:crossesAt val="92"/>
        <c:auto val="1"/>
        <c:lblAlgn val="ctr"/>
        <c:lblOffset val="100"/>
        <c:tickLblSkip val="1"/>
        <c:tickMarkSkip val="1"/>
        <c:noMultiLvlLbl val="0"/>
      </c:catAx>
      <c:valAx>
        <c:axId val="217286144"/>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2846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RASR</a:t>
            </a:r>
          </a:p>
        </c:rich>
      </c:tx>
      <c:layout>
        <c:manualLayout>
          <c:xMode val="edge"/>
          <c:yMode val="edge"/>
          <c:x val="0.46330895368593888"/>
          <c:y val="2.1405238014327331E-2"/>
        </c:manualLayout>
      </c:layout>
      <c:overlay val="0"/>
      <c:spPr>
        <a:noFill/>
        <a:ln w="25400">
          <a:noFill/>
        </a:ln>
      </c:spPr>
    </c:title>
    <c:autoTitleDeleted val="0"/>
    <c:plotArea>
      <c:layout/>
      <c:lineChart>
        <c:grouping val="standard"/>
        <c:varyColors val="0"/>
        <c:ser>
          <c:idx val="0"/>
          <c:order val="0"/>
          <c:tx>
            <c:v>HNI1</c:v>
          </c:tx>
          <c:spPr>
            <a:ln w="25400">
              <a:solidFill>
                <a:srgbClr val="FF00FF"/>
              </a:solidFill>
              <a:prstDash val="solid"/>
            </a:ln>
          </c:spP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99.9</c:v>
              </c:pt>
              <c:pt idx="1">
                <c:v>99.9</c:v>
              </c:pt>
              <c:pt idx="2">
                <c:v>99.89</c:v>
              </c:pt>
              <c:pt idx="3">
                <c:v>99.9</c:v>
              </c:pt>
              <c:pt idx="4">
                <c:v>99.89</c:v>
              </c:pt>
              <c:pt idx="5">
                <c:v>99.9</c:v>
              </c:pt>
              <c:pt idx="6">
                <c:v>99.9</c:v>
              </c:pt>
              <c:pt idx="7">
                <c:v>99.9</c:v>
              </c:pt>
            </c:numLit>
          </c:val>
          <c:smooth val="0"/>
        </c:ser>
        <c:ser>
          <c:idx val="1"/>
          <c:order val="1"/>
          <c:tx>
            <c:v>HCM</c:v>
          </c:tx>
          <c:spPr>
            <a:ln w="25400">
              <a:solidFill>
                <a:srgbClr val="000099"/>
              </a:solidFill>
            </a:ln>
          </c:spPr>
          <c:marker>
            <c:symbol val="diamond"/>
            <c:size val="7"/>
            <c:spPr>
              <a:solidFill>
                <a:srgbClr val="FFFF00"/>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99.897397376645458</c:v>
              </c:pt>
              <c:pt idx="1">
                <c:v>99.879122792462368</c:v>
              </c:pt>
              <c:pt idx="2">
                <c:v>99.904246931959307</c:v>
              </c:pt>
              <c:pt idx="3">
                <c:v>99.835127465862797</c:v>
              </c:pt>
              <c:pt idx="4">
                <c:v>99.910769291138578</c:v>
              </c:pt>
              <c:pt idx="5">
                <c:v>99.910271921771397</c:v>
              </c:pt>
              <c:pt idx="6">
                <c:v>99.93187104878858</c:v>
              </c:pt>
              <c:pt idx="7">
                <c:v>99.925526426289878</c:v>
              </c:pt>
            </c:numLit>
          </c:val>
          <c:smooth val="0"/>
        </c:ser>
        <c:dLbls>
          <c:showLegendKey val="0"/>
          <c:showVal val="0"/>
          <c:showCatName val="0"/>
          <c:showSerName val="0"/>
          <c:showPercent val="0"/>
          <c:showBubbleSize val="0"/>
        </c:dLbls>
        <c:marker val="1"/>
        <c:smooth val="0"/>
        <c:axId val="223042560"/>
        <c:axId val="223073024"/>
      </c:lineChart>
      <c:catAx>
        <c:axId val="2230425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3073024"/>
        <c:crosses val="autoZero"/>
        <c:auto val="0"/>
        <c:lblAlgn val="ctr"/>
        <c:lblOffset val="100"/>
        <c:tickLblSkip val="1"/>
        <c:tickMarkSkip val="1"/>
        <c:noMultiLvlLbl val="0"/>
      </c:catAx>
      <c:valAx>
        <c:axId val="223073024"/>
        <c:scaling>
          <c:orientation val="minMax"/>
          <c:max val="100"/>
          <c:min val="99"/>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5452782834355E-3"/>
              <c:y val="0.447019392360127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3042560"/>
        <c:crosses val="autoZero"/>
        <c:crossBetween val="between"/>
        <c:majorUnit val="0.2"/>
        <c:minorUnit val="0.2"/>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SAFR</a:t>
            </a:r>
          </a:p>
        </c:rich>
      </c:tx>
      <c:layout>
        <c:manualLayout>
          <c:xMode val="edge"/>
          <c:yMode val="edge"/>
          <c:x val="0.46330909914217488"/>
          <c:y val="1.6556628534640717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triangle"/>
            <c:size val="5"/>
            <c:spPr>
              <a:solidFill>
                <a:srgbClr val="FFFF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3.3828557462694797</c:v>
              </c:pt>
              <c:pt idx="1">
                <c:v>3.5689335568422917</c:v>
              </c:pt>
              <c:pt idx="2">
                <c:v>3.6223929438281077</c:v>
              </c:pt>
              <c:pt idx="3">
                <c:v>3.5806799383614898</c:v>
              </c:pt>
              <c:pt idx="4">
                <c:v>3.5836159037525799</c:v>
              </c:pt>
              <c:pt idx="5">
                <c:v>3.5775087110393602</c:v>
              </c:pt>
              <c:pt idx="6">
                <c:v>3.5947951147441177</c:v>
              </c:pt>
              <c:pt idx="7">
                <c:v>3.6069065259909898</c:v>
              </c:pt>
            </c:numLit>
          </c:val>
          <c:smooth val="0"/>
        </c:ser>
        <c:ser>
          <c:idx val="1"/>
          <c:order val="1"/>
          <c:tx>
            <c:v>KV1/Ericsson</c:v>
          </c:tx>
          <c:spPr>
            <a:ln w="25400">
              <a:solidFill>
                <a:srgbClr val="FF00FF"/>
              </a:solidFill>
            </a:ln>
          </c:spPr>
          <c:marker>
            <c:symbol val="diamond"/>
            <c:size val="5"/>
            <c:spPr>
              <a:solidFill>
                <a:srgbClr val="00FFFF"/>
              </a:solidFill>
              <a:ln>
                <a:solidFill>
                  <a:srgbClr val="00B050"/>
                </a:solidFill>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3.9499096578850099</c:v>
              </c:pt>
              <c:pt idx="1">
                <c:v>4.0511679476394695</c:v>
              </c:pt>
              <c:pt idx="2">
                <c:v>4.1267718197480265</c:v>
              </c:pt>
              <c:pt idx="3">
                <c:v>4.1196870653067785</c:v>
              </c:pt>
              <c:pt idx="4">
                <c:v>4.0816795041528424</c:v>
              </c:pt>
              <c:pt idx="5">
                <c:v>4.1160124904181803</c:v>
              </c:pt>
              <c:pt idx="6">
                <c:v>4.2960198696891085</c:v>
              </c:pt>
              <c:pt idx="7">
                <c:v>4.3022645418204375</c:v>
              </c:pt>
            </c:numLit>
          </c:val>
          <c:smooth val="0"/>
        </c:ser>
        <c:ser>
          <c:idx val="2"/>
          <c:order val="2"/>
          <c:tx>
            <c:v>KV2/Huawei</c:v>
          </c:tx>
          <c:spPr>
            <a:ln w="25400">
              <a:solidFill>
                <a:srgbClr val="2302AE"/>
              </a:solidFill>
            </a:ln>
          </c:spPr>
          <c:marker>
            <c:symbol val="triangle"/>
            <c:size val="5"/>
            <c:spPr>
              <a:solidFill>
                <a:srgbClr val="92D050"/>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0.15817471395684587</c:v>
              </c:pt>
              <c:pt idx="1">
                <c:v>0.15616602775235799</c:v>
              </c:pt>
              <c:pt idx="2">
                <c:v>0.1495647868769337</c:v>
              </c:pt>
              <c:pt idx="3">
                <c:v>0.14602436673479099</c:v>
              </c:pt>
              <c:pt idx="4">
                <c:v>0.14795894785250299</c:v>
              </c:pt>
              <c:pt idx="5">
                <c:v>0.15015519670573099</c:v>
              </c:pt>
              <c:pt idx="6">
                <c:v>0.15425520048777358</c:v>
              </c:pt>
              <c:pt idx="7">
                <c:v>0.15545501715096746</c:v>
              </c:pt>
            </c:numLit>
          </c:val>
          <c:smooth val="0"/>
        </c:ser>
        <c:ser>
          <c:idx val="3"/>
          <c:order val="3"/>
          <c:tx>
            <c:v>KV3/Alcatel</c:v>
          </c:tx>
          <c:spPr>
            <a:ln w="25400">
              <a:solidFill>
                <a:srgbClr val="66FF33"/>
              </a:solidFill>
            </a:ln>
          </c:spPr>
          <c:marker>
            <c:symbol val="triangle"/>
            <c:size val="5"/>
            <c:spPr>
              <a:solidFill>
                <a:srgbClr val="00FFFF"/>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2.8</c:v>
              </c:pt>
              <c:pt idx="1">
                <c:v>3.3299999999999987</c:v>
              </c:pt>
              <c:pt idx="2">
                <c:v>3.38</c:v>
              </c:pt>
              <c:pt idx="3">
                <c:v>3.29</c:v>
              </c:pt>
              <c:pt idx="4">
                <c:v>3.36</c:v>
              </c:pt>
              <c:pt idx="5">
                <c:v>3.3699999999999997</c:v>
              </c:pt>
              <c:pt idx="6">
                <c:v>3.2600000000000002</c:v>
              </c:pt>
              <c:pt idx="7">
                <c:v>2.9299999999999997</c:v>
              </c:pt>
            </c:numLit>
          </c:val>
          <c:smooth val="0"/>
        </c:ser>
        <c:ser>
          <c:idx val="4"/>
          <c:order val="4"/>
          <c:tx>
            <c:v>KV3/Nokia</c:v>
          </c:tx>
          <c:spPr>
            <a:ln w="25400">
              <a:solidFill>
                <a:schemeClr val="accent6">
                  <a:lumMod val="75000"/>
                </a:schemeClr>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5.4403743330941534</c:v>
              </c:pt>
              <c:pt idx="1">
                <c:v>5.7698748506473745</c:v>
              </c:pt>
              <c:pt idx="2">
                <c:v>5.8977107361267107</c:v>
              </c:pt>
              <c:pt idx="3">
                <c:v>5.7465286109096434</c:v>
              </c:pt>
              <c:pt idx="4">
                <c:v>5.8376682160721733</c:v>
              </c:pt>
              <c:pt idx="5">
                <c:v>5.6133810712800845</c:v>
              </c:pt>
              <c:pt idx="6">
                <c:v>5.0971561573061646</c:v>
              </c:pt>
              <c:pt idx="7">
                <c:v>5.6650270854278402</c:v>
              </c:pt>
            </c:numLit>
          </c:val>
          <c:smooth val="0"/>
        </c:ser>
        <c:dLbls>
          <c:showLegendKey val="0"/>
          <c:showVal val="0"/>
          <c:showCatName val="0"/>
          <c:showSerName val="0"/>
          <c:showPercent val="0"/>
          <c:showBubbleSize val="0"/>
        </c:dLbls>
        <c:marker val="1"/>
        <c:smooth val="0"/>
        <c:axId val="223193344"/>
        <c:axId val="223199232"/>
      </c:lineChart>
      <c:catAx>
        <c:axId val="223193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3199232"/>
        <c:crosses val="autoZero"/>
        <c:auto val="0"/>
        <c:lblAlgn val="ctr"/>
        <c:lblOffset val="100"/>
        <c:tickLblSkip val="1"/>
        <c:tickMarkSkip val="1"/>
        <c:noMultiLvlLbl val="0"/>
      </c:catAx>
      <c:valAx>
        <c:axId val="22319923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6198418488426E-3"/>
              <c:y val="0.44701906601297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319334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SAFR</a:t>
            </a:r>
          </a:p>
        </c:rich>
      </c:tx>
      <c:layout>
        <c:manualLayout>
          <c:xMode val="edge"/>
          <c:yMode val="edge"/>
          <c:x val="0.46330895368593888"/>
          <c:y val="1.6556628534640717E-2"/>
        </c:manualLayout>
      </c:layout>
      <c:overlay val="0"/>
      <c:spPr>
        <a:noFill/>
        <a:ln w="25400">
          <a:noFill/>
        </a:ln>
      </c:spPr>
    </c:title>
    <c:autoTitleDeleted val="0"/>
    <c:plotArea>
      <c:layout/>
      <c:lineChart>
        <c:grouping val="standard"/>
        <c:varyColors val="0"/>
        <c:ser>
          <c:idx val="0"/>
          <c:order val="0"/>
          <c:tx>
            <c:v>HNI1</c:v>
          </c:tx>
          <c:spPr>
            <a:ln w="25400">
              <a:solidFill>
                <a:srgbClr val="FF00FF"/>
              </a:solidFill>
              <a:prstDash val="solid"/>
            </a:ln>
          </c:spP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2.7800000000000002</c:v>
              </c:pt>
              <c:pt idx="1">
                <c:v>2.9</c:v>
              </c:pt>
              <c:pt idx="2">
                <c:v>2.9</c:v>
              </c:pt>
              <c:pt idx="3">
                <c:v>2.79</c:v>
              </c:pt>
              <c:pt idx="4">
                <c:v>2.8299999999999987</c:v>
              </c:pt>
              <c:pt idx="5">
                <c:v>2.92</c:v>
              </c:pt>
              <c:pt idx="6">
                <c:v>2.8699999999999997</c:v>
              </c:pt>
              <c:pt idx="7">
                <c:v>2.88</c:v>
              </c:pt>
            </c:numLit>
          </c:val>
          <c:smooth val="0"/>
        </c:ser>
        <c:ser>
          <c:idx val="1"/>
          <c:order val="1"/>
          <c:tx>
            <c:v>HCM</c:v>
          </c:tx>
          <c:spPr>
            <a:ln w="25400">
              <a:solidFill>
                <a:srgbClr val="000099"/>
              </a:solidFill>
            </a:ln>
          </c:spPr>
          <c:marker>
            <c:symbol val="diamond"/>
            <c:size val="7"/>
            <c:spPr>
              <a:solidFill>
                <a:srgbClr val="FFFF00"/>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2.3899999999999997</c:v>
              </c:pt>
              <c:pt idx="1">
                <c:v>2.8499999999999988</c:v>
              </c:pt>
              <c:pt idx="2">
                <c:v>2.7800000000000002</c:v>
              </c:pt>
              <c:pt idx="3">
                <c:v>2.75</c:v>
              </c:pt>
              <c:pt idx="4">
                <c:v>2.8299999999999987</c:v>
              </c:pt>
              <c:pt idx="5">
                <c:v>2.79</c:v>
              </c:pt>
              <c:pt idx="6">
                <c:v>2.65</c:v>
              </c:pt>
              <c:pt idx="7">
                <c:v>2.4299999999999997</c:v>
              </c:pt>
            </c:numLit>
          </c:val>
          <c:smooth val="0"/>
        </c:ser>
        <c:dLbls>
          <c:showLegendKey val="0"/>
          <c:showVal val="0"/>
          <c:showCatName val="0"/>
          <c:showSerName val="0"/>
          <c:showPercent val="0"/>
          <c:showBubbleSize val="0"/>
        </c:dLbls>
        <c:marker val="1"/>
        <c:smooth val="0"/>
        <c:axId val="223229824"/>
        <c:axId val="223231360"/>
      </c:lineChart>
      <c:catAx>
        <c:axId val="2232298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3231360"/>
        <c:crosses val="autoZero"/>
        <c:auto val="0"/>
        <c:lblAlgn val="ctr"/>
        <c:lblOffset val="100"/>
        <c:tickLblSkip val="1"/>
        <c:tickMarkSkip val="1"/>
        <c:noMultiLvlLbl val="0"/>
      </c:catAx>
      <c:valAx>
        <c:axId val="223231360"/>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5452782834355E-3"/>
              <c:y val="0.44701906601297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322982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RxQuality</a:t>
            </a:r>
          </a:p>
        </c:rich>
      </c:tx>
      <c:layout>
        <c:manualLayout>
          <c:xMode val="edge"/>
          <c:yMode val="edge"/>
          <c:x val="0.46330909914217488"/>
          <c:y val="1.6556581506448387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triangle"/>
            <c:size val="5"/>
            <c:spPr>
              <a:solidFill>
                <a:srgbClr val="FFFF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0.39343505829043501</c:v>
              </c:pt>
              <c:pt idx="1">
                <c:v>0.38494774494996215</c:v>
              </c:pt>
              <c:pt idx="2">
                <c:v>0.38269354998749483</c:v>
              </c:pt>
              <c:pt idx="3">
                <c:v>0.37847508812986957</c:v>
              </c:pt>
              <c:pt idx="4">
                <c:v>0.38047418831608193</c:v>
              </c:pt>
              <c:pt idx="5">
                <c:v>0.38027409407288676</c:v>
              </c:pt>
              <c:pt idx="6">
                <c:v>0.38109840701667386</c:v>
              </c:pt>
              <c:pt idx="7">
                <c:v>0.39837180648818332</c:v>
              </c:pt>
            </c:numLit>
          </c:val>
          <c:smooth val="0"/>
        </c:ser>
        <c:ser>
          <c:idx val="1"/>
          <c:order val="1"/>
          <c:tx>
            <c:v>KV1/Ericsson</c:v>
          </c:tx>
          <c:spPr>
            <a:ln w="25400">
              <a:solidFill>
                <a:srgbClr val="FF00FF"/>
              </a:solidFill>
            </a:ln>
          </c:spPr>
          <c:marker>
            <c:symbol val="triangle"/>
            <c:size val="5"/>
            <c:spPr>
              <a:solidFill>
                <a:srgbClr val="00FFFF"/>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0.38700000000000984</c:v>
              </c:pt>
              <c:pt idx="1">
                <c:v>0.37358333333333332</c:v>
              </c:pt>
              <c:pt idx="2">
                <c:v>0.36925000000000002</c:v>
              </c:pt>
              <c:pt idx="3">
                <c:v>0.36683333333333301</c:v>
              </c:pt>
              <c:pt idx="4">
                <c:v>0.37075000000000002</c:v>
              </c:pt>
              <c:pt idx="5">
                <c:v>0.36883333333333301</c:v>
              </c:pt>
              <c:pt idx="6">
                <c:v>0.36290389075876284</c:v>
              </c:pt>
              <c:pt idx="7">
                <c:v>0.38783333333333297</c:v>
              </c:pt>
            </c:numLit>
          </c:val>
          <c:smooth val="0"/>
        </c:ser>
        <c:ser>
          <c:idx val="2"/>
          <c:order val="2"/>
          <c:tx>
            <c:v>KV2/Huawei</c:v>
          </c:tx>
          <c:spPr>
            <a:ln w="25400">
              <a:solidFill>
                <a:srgbClr val="2302AE"/>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0.39699942821605338</c:v>
              </c:pt>
              <c:pt idx="1">
                <c:v>0.39034294165167016</c:v>
              </c:pt>
              <c:pt idx="2">
                <c:v>0.38864553155077308</c:v>
              </c:pt>
              <c:pt idx="3">
                <c:v>0.387635500004121</c:v>
              </c:pt>
              <c:pt idx="4">
                <c:v>0.38912926909223977</c:v>
              </c:pt>
              <c:pt idx="5">
                <c:v>0.38972496730838868</c:v>
              </c:pt>
              <c:pt idx="6">
                <c:v>0.39082351949319138</c:v>
              </c:pt>
              <c:pt idx="7">
                <c:v>0.39743701227933897</c:v>
              </c:pt>
            </c:numLit>
          </c:val>
          <c:smooth val="0"/>
        </c:ser>
        <c:ser>
          <c:idx val="3"/>
          <c:order val="3"/>
          <c:tx>
            <c:v>KV3/Alcatel</c:v>
          </c:tx>
          <c:spPr>
            <a:ln w="25400">
              <a:solidFill>
                <a:srgbClr val="22DA14"/>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0.47000000000000008</c:v>
              </c:pt>
              <c:pt idx="1">
                <c:v>0.46</c:v>
              </c:pt>
              <c:pt idx="2">
                <c:v>0.45</c:v>
              </c:pt>
              <c:pt idx="3">
                <c:v>0.45</c:v>
              </c:pt>
              <c:pt idx="4">
                <c:v>0.45</c:v>
              </c:pt>
              <c:pt idx="5">
                <c:v>0.44</c:v>
              </c:pt>
              <c:pt idx="6">
                <c:v>0.46</c:v>
              </c:pt>
              <c:pt idx="7">
                <c:v>0.46</c:v>
              </c:pt>
            </c:numLit>
          </c:val>
          <c:smooth val="0"/>
        </c:ser>
        <c:ser>
          <c:idx val="4"/>
          <c:order val="4"/>
          <c:tx>
            <c:v>KV3/Nokia</c:v>
          </c:tx>
          <c:spPr>
            <a:ln w="25400">
              <a:solidFill>
                <a:schemeClr val="accent6">
                  <a:lumMod val="75000"/>
                </a:schemeClr>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0.33260264256611999</c:v>
              </c:pt>
              <c:pt idx="1">
                <c:v>0.33457513982498016</c:v>
              </c:pt>
              <c:pt idx="2">
                <c:v>0.33803803411932298</c:v>
              </c:pt>
              <c:pt idx="3">
                <c:v>0.32674623805109693</c:v>
              </c:pt>
              <c:pt idx="4">
                <c:v>0.32567938008406777</c:v>
              </c:pt>
              <c:pt idx="5">
                <c:v>0.33146917633546757</c:v>
              </c:pt>
              <c:pt idx="6">
                <c:v>0.33934919115402468</c:v>
              </c:pt>
              <c:pt idx="7">
                <c:v>0.34978372894585863</c:v>
              </c:pt>
            </c:numLit>
          </c:val>
          <c:smooth val="0"/>
        </c:ser>
        <c:dLbls>
          <c:showLegendKey val="0"/>
          <c:showVal val="0"/>
          <c:showCatName val="0"/>
          <c:showSerName val="0"/>
          <c:showPercent val="0"/>
          <c:showBubbleSize val="0"/>
        </c:dLbls>
        <c:marker val="1"/>
        <c:smooth val="0"/>
        <c:axId val="230425728"/>
        <c:axId val="230427264"/>
      </c:lineChart>
      <c:catAx>
        <c:axId val="2304257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0427264"/>
        <c:crosses val="autoZero"/>
        <c:auto val="0"/>
        <c:lblAlgn val="ctr"/>
        <c:lblOffset val="100"/>
        <c:tickLblSkip val="1"/>
        <c:tickMarkSkip val="1"/>
        <c:noMultiLvlLbl val="0"/>
      </c:catAx>
      <c:valAx>
        <c:axId val="230427264"/>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6198418488426E-3"/>
              <c:y val="0.447019014709492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04257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RxQuality</a:t>
            </a:r>
          </a:p>
        </c:rich>
      </c:tx>
      <c:layout>
        <c:manualLayout>
          <c:xMode val="edge"/>
          <c:yMode val="edge"/>
          <c:x val="0.46330895368593888"/>
          <c:y val="1.6556581506448387E-2"/>
        </c:manualLayout>
      </c:layout>
      <c:overlay val="0"/>
      <c:spPr>
        <a:noFill/>
        <a:ln w="25400">
          <a:noFill/>
        </a:ln>
      </c:spPr>
    </c:title>
    <c:autoTitleDeleted val="0"/>
    <c:plotArea>
      <c:layout/>
      <c:lineChart>
        <c:grouping val="standard"/>
        <c:varyColors val="0"/>
        <c:ser>
          <c:idx val="0"/>
          <c:order val="0"/>
          <c:tx>
            <c:v>HNI1</c:v>
          </c:tx>
          <c:spPr>
            <a:ln w="25400" cmpd="sng">
              <a:solidFill>
                <a:srgbClr val="FF00FF"/>
              </a:solidFill>
              <a:prstDash val="solid"/>
            </a:ln>
          </c:spPr>
          <c:marker>
            <c:symbol val="diamond"/>
            <c:size val="7"/>
            <c:spPr>
              <a:solidFill>
                <a:srgbClr val="FFFF00"/>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0.39000000000000984</c:v>
              </c:pt>
              <c:pt idx="1">
                <c:v>0.41500000000000031</c:v>
              </c:pt>
              <c:pt idx="2">
                <c:v>0.41500000000000031</c:v>
              </c:pt>
              <c:pt idx="3">
                <c:v>0.41500000000000031</c:v>
              </c:pt>
              <c:pt idx="4">
                <c:v>0.41500000000000031</c:v>
              </c:pt>
              <c:pt idx="5">
                <c:v>0.41000000000000031</c:v>
              </c:pt>
              <c:pt idx="6">
                <c:v>0.39689221978189204</c:v>
              </c:pt>
              <c:pt idx="7">
                <c:v>0.4</c:v>
              </c:pt>
            </c:numLit>
          </c:val>
          <c:smooth val="0"/>
        </c:ser>
        <c:ser>
          <c:idx val="1"/>
          <c:order val="1"/>
          <c:tx>
            <c:v>HCM</c:v>
          </c:tx>
          <c:spPr>
            <a:ln w="25400">
              <a:solidFill>
                <a:srgbClr val="0000FF"/>
              </a:solidFill>
            </a:ln>
          </c:spPr>
          <c:marker>
            <c:symbol val="diamond"/>
            <c:size val="7"/>
            <c:spPr>
              <a:solidFill>
                <a:srgbClr val="49F32D"/>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0.54</c:v>
              </c:pt>
              <c:pt idx="1">
                <c:v>0.54</c:v>
              </c:pt>
              <c:pt idx="2">
                <c:v>0.52</c:v>
              </c:pt>
              <c:pt idx="3">
                <c:v>0.53</c:v>
              </c:pt>
              <c:pt idx="4">
                <c:v>0.52</c:v>
              </c:pt>
              <c:pt idx="5">
                <c:v>0.51</c:v>
              </c:pt>
              <c:pt idx="6">
                <c:v>0.52</c:v>
              </c:pt>
              <c:pt idx="7">
                <c:v>0.53</c:v>
              </c:pt>
            </c:numLit>
          </c:val>
          <c:smooth val="0"/>
        </c:ser>
        <c:dLbls>
          <c:showLegendKey val="0"/>
          <c:showVal val="0"/>
          <c:showCatName val="0"/>
          <c:showSerName val="0"/>
          <c:showPercent val="0"/>
          <c:showBubbleSize val="0"/>
        </c:dLbls>
        <c:marker val="1"/>
        <c:smooth val="0"/>
        <c:axId val="230478592"/>
        <c:axId val="230480128"/>
      </c:lineChart>
      <c:catAx>
        <c:axId val="2304785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0480128"/>
        <c:crosses val="autoZero"/>
        <c:auto val="0"/>
        <c:lblAlgn val="ctr"/>
        <c:lblOffset val="100"/>
        <c:tickLblSkip val="1"/>
        <c:tickMarkSkip val="1"/>
        <c:noMultiLvlLbl val="0"/>
      </c:catAx>
      <c:valAx>
        <c:axId val="230480128"/>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5452782834355E-3"/>
              <c:y val="0.447019014709492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047859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KQI-A</a:t>
            </a:r>
          </a:p>
        </c:rich>
      </c:tx>
      <c:layout>
        <c:manualLayout>
          <c:xMode val="edge"/>
          <c:yMode val="edge"/>
          <c:x val="0.46330909914217488"/>
          <c:y val="1.6556621331424482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triangle"/>
            <c:size val="5"/>
            <c:spPr>
              <a:solidFill>
                <a:srgbClr val="FFFF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95.672580407625205</c:v>
              </c:pt>
              <c:pt idx="1">
                <c:v>95.429088426040479</c:v>
              </c:pt>
              <c:pt idx="2">
                <c:v>95.421284924023794</c:v>
              </c:pt>
              <c:pt idx="3">
                <c:v>95.47664098788438</c:v>
              </c:pt>
              <c:pt idx="4">
                <c:v>95.183611465180704</c:v>
              </c:pt>
              <c:pt idx="5">
                <c:v>95.510070241564549</c:v>
              </c:pt>
              <c:pt idx="6">
                <c:v>95.47813343353738</c:v>
              </c:pt>
              <c:pt idx="7">
                <c:v>95.420766506874358</c:v>
              </c:pt>
            </c:numLit>
          </c:val>
          <c:smooth val="0"/>
        </c:ser>
        <c:ser>
          <c:idx val="1"/>
          <c:order val="1"/>
          <c:tx>
            <c:v>KV1/Ericsson</c:v>
          </c:tx>
          <c:spPr>
            <a:ln w="25400">
              <a:solidFill>
                <a:srgbClr val="FF00FF"/>
              </a:solidFill>
            </a:ln>
          </c:spPr>
          <c:marker>
            <c:symbol val="diamond"/>
            <c:size val="5"/>
            <c:spPr>
              <a:solidFill>
                <a:srgbClr val="FFFF00"/>
              </a:solidFill>
              <a:ln>
                <a:solidFill>
                  <a:srgbClr val="00B050"/>
                </a:solidFill>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94.971464572520958</c:v>
              </c:pt>
              <c:pt idx="1">
                <c:v>94.773409229440105</c:v>
              </c:pt>
              <c:pt idx="2">
                <c:v>94.792839811435258</c:v>
              </c:pt>
              <c:pt idx="3">
                <c:v>94.757283258963227</c:v>
              </c:pt>
              <c:pt idx="4">
                <c:v>94.506790486945704</c:v>
              </c:pt>
              <c:pt idx="5">
                <c:v>94.801353096308603</c:v>
              </c:pt>
              <c:pt idx="6">
                <c:v>94.588421892344059</c:v>
              </c:pt>
              <c:pt idx="7">
                <c:v>94.631018346620436</c:v>
              </c:pt>
            </c:numLit>
          </c:val>
          <c:smooth val="0"/>
        </c:ser>
        <c:ser>
          <c:idx val="2"/>
          <c:order val="2"/>
          <c:tx>
            <c:v>KV2/Huawei</c:v>
          </c:tx>
          <c:spPr>
            <a:ln w="25400">
              <a:solidFill>
                <a:srgbClr val="2302AE"/>
              </a:solidFill>
            </a:ln>
          </c:spPr>
          <c:marker>
            <c:symbol val="triangle"/>
            <c:size val="7"/>
            <c:spPr>
              <a:solidFill>
                <a:srgbClr val="00FFFF"/>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99.544088652308105</c:v>
              </c:pt>
              <c:pt idx="1">
                <c:v>99.540390510037483</c:v>
              </c:pt>
              <c:pt idx="2">
                <c:v>99.540594910178626</c:v>
              </c:pt>
              <c:pt idx="3">
                <c:v>99.554224996334227</c:v>
              </c:pt>
              <c:pt idx="4">
                <c:v>99.561025900120327</c:v>
              </c:pt>
              <c:pt idx="5">
                <c:v>99.547242816850158</c:v>
              </c:pt>
              <c:pt idx="6">
                <c:v>99.4941311963141</c:v>
              </c:pt>
              <c:pt idx="7">
                <c:v>99.540506029644007</c:v>
              </c:pt>
            </c:numLit>
          </c:val>
          <c:smooth val="0"/>
        </c:ser>
        <c:ser>
          <c:idx val="3"/>
          <c:order val="3"/>
          <c:tx>
            <c:v>KV3/Alcatel</c:v>
          </c:tx>
          <c:spPr>
            <a:ln w="25400">
              <a:solidFill>
                <a:srgbClr val="66FF33"/>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96.445427125933094</c:v>
              </c:pt>
              <c:pt idx="1">
                <c:v>95.95063696285618</c:v>
              </c:pt>
              <c:pt idx="2">
                <c:v>95.934637124649598</c:v>
              </c:pt>
              <c:pt idx="3">
                <c:v>96.036315734598958</c:v>
              </c:pt>
              <c:pt idx="4">
                <c:v>95.15043362477978</c:v>
              </c:pt>
              <c:pt idx="5">
                <c:v>96.004045501222606</c:v>
              </c:pt>
              <c:pt idx="6">
                <c:v>96.171999159313899</c:v>
              </c:pt>
              <c:pt idx="7">
                <c:v>96.478240880819101</c:v>
              </c:pt>
            </c:numLit>
          </c:val>
          <c:smooth val="0"/>
        </c:ser>
        <c:ser>
          <c:idx val="4"/>
          <c:order val="4"/>
          <c:tx>
            <c:v>KV3/Nokia</c:v>
          </c:tx>
          <c:spPr>
            <a:ln w="25400">
              <a:solidFill>
                <a:schemeClr val="accent6">
                  <a:lumMod val="75000"/>
                </a:schemeClr>
              </a:solidFill>
            </a:ln>
          </c:spPr>
          <c:marker>
            <c:symbol val="triangle"/>
            <c:size val="5"/>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93.320621961979995</c:v>
              </c:pt>
              <c:pt idx="1">
                <c:v>92.920713661774627</c:v>
              </c:pt>
              <c:pt idx="2">
                <c:v>92.659805750637219</c:v>
              </c:pt>
              <c:pt idx="3">
                <c:v>93.061620234198827</c:v>
              </c:pt>
              <c:pt idx="4">
                <c:v>92.922738312060488</c:v>
              </c:pt>
              <c:pt idx="5">
                <c:v>93.185988237007138</c:v>
              </c:pt>
              <c:pt idx="6">
                <c:v>93.688655980346027</c:v>
              </c:pt>
              <c:pt idx="7">
                <c:v>92.55063299224868</c:v>
              </c:pt>
            </c:numLit>
          </c:val>
          <c:smooth val="0"/>
        </c:ser>
        <c:dLbls>
          <c:showLegendKey val="0"/>
          <c:showVal val="0"/>
          <c:showCatName val="0"/>
          <c:showSerName val="0"/>
          <c:showPercent val="0"/>
          <c:showBubbleSize val="0"/>
        </c:dLbls>
        <c:marker val="1"/>
        <c:smooth val="0"/>
        <c:axId val="232976384"/>
        <c:axId val="232977920"/>
      </c:lineChart>
      <c:catAx>
        <c:axId val="2329763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2977920"/>
        <c:crosses val="autoZero"/>
        <c:auto val="0"/>
        <c:lblAlgn val="ctr"/>
        <c:lblOffset val="100"/>
        <c:tickLblSkip val="1"/>
        <c:tickMarkSkip val="1"/>
        <c:noMultiLvlLbl val="0"/>
      </c:catAx>
      <c:valAx>
        <c:axId val="232977920"/>
        <c:scaling>
          <c:orientation val="minMax"/>
          <c:max val="100"/>
          <c:min val="90"/>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6198418488426E-3"/>
              <c:y val="0.447019231686948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2976384"/>
        <c:crosses val="autoZero"/>
        <c:crossBetween val="between"/>
        <c:majorUnit val="1"/>
        <c:minorUnit val="1"/>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KQI-A</a:t>
            </a:r>
          </a:p>
        </c:rich>
      </c:tx>
      <c:layout>
        <c:manualLayout>
          <c:xMode val="edge"/>
          <c:yMode val="edge"/>
          <c:x val="0.46330895368593888"/>
          <c:y val="1.6556621331424482E-2"/>
        </c:manualLayout>
      </c:layout>
      <c:overlay val="0"/>
      <c:spPr>
        <a:noFill/>
        <a:ln w="25400">
          <a:noFill/>
        </a:ln>
      </c:spPr>
    </c:title>
    <c:autoTitleDeleted val="0"/>
    <c:plotArea>
      <c:layout/>
      <c:lineChart>
        <c:grouping val="standard"/>
        <c:varyColors val="0"/>
        <c:ser>
          <c:idx val="0"/>
          <c:order val="0"/>
          <c:tx>
            <c:v>HNI1</c:v>
          </c:tx>
          <c:spPr>
            <a:ln w="25400">
              <a:solidFill>
                <a:srgbClr val="FF00FF"/>
              </a:solidFill>
              <a:prstDash val="solid"/>
            </a:ln>
          </c:spP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96.637524483058527</c:v>
              </c:pt>
              <c:pt idx="1">
                <c:v>96.392567453487658</c:v>
              </c:pt>
              <c:pt idx="2">
                <c:v>96.469915619679227</c:v>
              </c:pt>
              <c:pt idx="3">
                <c:v>96.608241470682458</c:v>
              </c:pt>
              <c:pt idx="4">
                <c:v>96.065917637234179</c:v>
              </c:pt>
              <c:pt idx="5">
                <c:v>96.440385907569578</c:v>
              </c:pt>
              <c:pt idx="6">
                <c:v>96.499689904609227</c:v>
              </c:pt>
              <c:pt idx="7">
                <c:v>96.499499776128005</c:v>
              </c:pt>
            </c:numLit>
          </c:val>
          <c:smooth val="0"/>
        </c:ser>
        <c:ser>
          <c:idx val="1"/>
          <c:order val="1"/>
          <c:tx>
            <c:v>HCM</c:v>
          </c:tx>
          <c:spPr>
            <a:ln w="25400">
              <a:solidFill>
                <a:srgbClr val="000099"/>
              </a:solidFill>
            </a:ln>
          </c:spPr>
          <c:marker>
            <c:symbol val="diamond"/>
            <c:size val="7"/>
            <c:spPr>
              <a:solidFill>
                <a:srgbClr val="FFFF00"/>
              </a:solidFill>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97.197818060690082</c:v>
              </c:pt>
              <c:pt idx="1">
                <c:v>96.857925666390727</c:v>
              </c:pt>
              <c:pt idx="2">
                <c:v>96.835711710502764</c:v>
              </c:pt>
              <c:pt idx="3">
                <c:v>96.895517089908594</c:v>
              </c:pt>
              <c:pt idx="4">
                <c:v>96.821218166638658</c:v>
              </c:pt>
              <c:pt idx="5">
                <c:v>96.80233039266318</c:v>
              </c:pt>
              <c:pt idx="6">
                <c:v>96.972398859242958</c:v>
              </c:pt>
              <c:pt idx="7">
                <c:v>97.165877365395858</c:v>
              </c:pt>
            </c:numLit>
          </c:val>
          <c:smooth val="0"/>
        </c:ser>
        <c:dLbls>
          <c:showLegendKey val="0"/>
          <c:showVal val="0"/>
          <c:showCatName val="0"/>
          <c:showSerName val="0"/>
          <c:showPercent val="0"/>
          <c:showBubbleSize val="0"/>
        </c:dLbls>
        <c:marker val="1"/>
        <c:smooth val="0"/>
        <c:axId val="232996224"/>
        <c:axId val="233026688"/>
      </c:lineChart>
      <c:catAx>
        <c:axId val="2329962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3026688"/>
        <c:crosses val="autoZero"/>
        <c:auto val="0"/>
        <c:lblAlgn val="ctr"/>
        <c:lblOffset val="100"/>
        <c:tickLblSkip val="1"/>
        <c:tickMarkSkip val="1"/>
        <c:noMultiLvlLbl val="0"/>
      </c:catAx>
      <c:valAx>
        <c:axId val="233026688"/>
        <c:scaling>
          <c:orientation val="minMax"/>
          <c:max val="100"/>
          <c:min val="90"/>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5452782834355E-3"/>
              <c:y val="0.447019231686948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2996224"/>
        <c:crosses val="autoZero"/>
        <c:crossBetween val="between"/>
        <c:majorUnit val="1"/>
        <c:minorUnit val="1"/>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Traffic</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dLbls>
          <c:showLegendKey val="0"/>
          <c:showVal val="0"/>
          <c:showCatName val="0"/>
          <c:showSerName val="0"/>
          <c:showPercent val="0"/>
          <c:showBubbleSize val="0"/>
        </c:dLbls>
        <c:marker val="1"/>
        <c:smooth val="0"/>
        <c:axId val="234060416"/>
        <c:axId val="234082688"/>
      </c:lineChart>
      <c:catAx>
        <c:axId val="2340604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4082688"/>
        <c:crossesAt val="92"/>
        <c:auto val="1"/>
        <c:lblAlgn val="ctr"/>
        <c:lblOffset val="100"/>
        <c:tickLblSkip val="1"/>
        <c:tickMarkSkip val="1"/>
        <c:noMultiLvlLbl val="0"/>
      </c:catAx>
      <c:valAx>
        <c:axId val="234082688"/>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406041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Traffic</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1"/>
          <c:order val="0"/>
          <c:tx>
            <c:v>HNI1</c:v>
          </c:tx>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8"/>
              <c:pt idx="0">
                <c:v>386066.63999999996</c:v>
              </c:pt>
              <c:pt idx="1">
                <c:v>416135.52</c:v>
              </c:pt>
              <c:pt idx="2">
                <c:v>414084.96</c:v>
              </c:pt>
              <c:pt idx="3">
                <c:v>419037.61</c:v>
              </c:pt>
              <c:pt idx="4">
                <c:v>416907.45</c:v>
              </c:pt>
              <c:pt idx="5">
                <c:v>415970.88</c:v>
              </c:pt>
              <c:pt idx="6">
                <c:v>391879.92000000022</c:v>
              </c:pt>
              <c:pt idx="7">
                <c:v>379102.32</c:v>
              </c:pt>
            </c:numLit>
          </c:val>
          <c:smooth val="0"/>
        </c:ser>
        <c:ser>
          <c:idx val="2"/>
          <c:order val="1"/>
          <c:tx>
            <c:v>HCM</c:v>
          </c:tx>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dLbls>
          <c:showLegendKey val="0"/>
          <c:showVal val="0"/>
          <c:showCatName val="0"/>
          <c:showSerName val="0"/>
          <c:showPercent val="0"/>
          <c:showBubbleSize val="0"/>
        </c:dLbls>
        <c:marker val="1"/>
        <c:smooth val="0"/>
        <c:axId val="238364928"/>
        <c:axId val="238391296"/>
      </c:lineChart>
      <c:catAx>
        <c:axId val="2383649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8391296"/>
        <c:crossesAt val="92"/>
        <c:auto val="1"/>
        <c:lblAlgn val="ctr"/>
        <c:lblOffset val="100"/>
        <c:tickLblSkip val="1"/>
        <c:tickMarkSkip val="1"/>
        <c:noMultiLvlLbl val="0"/>
      </c:catAx>
      <c:valAx>
        <c:axId val="23839129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83649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Traffic</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dLbls>
          <c:showLegendKey val="0"/>
          <c:showVal val="0"/>
          <c:showCatName val="0"/>
          <c:showSerName val="0"/>
          <c:showPercent val="0"/>
          <c:showBubbleSize val="0"/>
        </c:dLbls>
        <c:marker val="1"/>
        <c:smooth val="0"/>
        <c:axId val="238450176"/>
        <c:axId val="238451712"/>
      </c:lineChart>
      <c:catAx>
        <c:axId val="2384501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8451712"/>
        <c:crossesAt val="92"/>
        <c:auto val="1"/>
        <c:lblAlgn val="ctr"/>
        <c:lblOffset val="100"/>
        <c:tickLblSkip val="1"/>
        <c:tickMarkSkip val="1"/>
        <c:noMultiLvlLbl val="0"/>
      </c:catAx>
      <c:valAx>
        <c:axId val="238451712"/>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84501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17481600"/>
        <c:axId val="217483136"/>
      </c:lineChart>
      <c:catAx>
        <c:axId val="2174816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7483136"/>
        <c:crossesAt val="92"/>
        <c:auto val="1"/>
        <c:lblAlgn val="ctr"/>
        <c:lblOffset val="100"/>
        <c:tickLblSkip val="1"/>
        <c:tickMarkSkip val="1"/>
        <c:noMultiLvlLbl val="0"/>
      </c:catAx>
      <c:valAx>
        <c:axId val="21748313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4816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Traffic</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1"/>
          <c:order val="0"/>
          <c:tx>
            <c:v>HNI1</c:v>
          </c:tx>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8"/>
              <c:pt idx="0">
                <c:v>386066.63999999996</c:v>
              </c:pt>
              <c:pt idx="1">
                <c:v>416135.52</c:v>
              </c:pt>
              <c:pt idx="2">
                <c:v>414084.96</c:v>
              </c:pt>
              <c:pt idx="3">
                <c:v>419037.61</c:v>
              </c:pt>
              <c:pt idx="4">
                <c:v>416907.45</c:v>
              </c:pt>
              <c:pt idx="5">
                <c:v>415970.88</c:v>
              </c:pt>
              <c:pt idx="6">
                <c:v>391879.92000000022</c:v>
              </c:pt>
              <c:pt idx="7">
                <c:v>379102.32</c:v>
              </c:pt>
            </c:numLit>
          </c:val>
          <c:smooth val="0"/>
        </c:ser>
        <c:ser>
          <c:idx val="2"/>
          <c:order val="1"/>
          <c:tx>
            <c:v>HCM</c:v>
          </c:tx>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dLbls>
          <c:showLegendKey val="0"/>
          <c:showVal val="0"/>
          <c:showCatName val="0"/>
          <c:showSerName val="0"/>
          <c:showPercent val="0"/>
          <c:showBubbleSize val="0"/>
        </c:dLbls>
        <c:marker val="1"/>
        <c:smooth val="0"/>
        <c:axId val="238892160"/>
        <c:axId val="238893696"/>
      </c:lineChart>
      <c:catAx>
        <c:axId val="2388921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38893696"/>
        <c:crossesAt val="92"/>
        <c:auto val="1"/>
        <c:lblAlgn val="ctr"/>
        <c:lblOffset val="100"/>
        <c:tickLblSkip val="1"/>
        <c:tickMarkSkip val="1"/>
        <c:noMultiLvlLbl val="0"/>
      </c:catAx>
      <c:valAx>
        <c:axId val="23889369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3889216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Weekly_Data_Report!$A$5</c:f>
              <c:strCache>
                <c:ptCount val="1"/>
                <c:pt idx="0">
                  <c:v>Network</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Weekly_Data_Report!$B$5:$I$5</c:f>
              <c:numCache>
                <c:formatCode>_(* #,##0_);_(* \(#,##0\);_(* "-"??_);_(@_)</c:formatCode>
                <c:ptCount val="8"/>
                <c:pt idx="0">
                  <c:v>7984.8617401123047</c:v>
                </c:pt>
                <c:pt idx="1">
                  <c:v>7555.3945770263672</c:v>
                </c:pt>
                <c:pt idx="2">
                  <c:v>6927.5575866699219</c:v>
                </c:pt>
                <c:pt idx="3">
                  <c:v>7830.0624084472656</c:v>
                </c:pt>
                <c:pt idx="4">
                  <c:v>8306.6999969482422</c:v>
                </c:pt>
                <c:pt idx="5">
                  <c:v>8003.4711303710937</c:v>
                </c:pt>
                <c:pt idx="6">
                  <c:v>7895.6980590820312</c:v>
                </c:pt>
                <c:pt idx="7">
                  <c:v>8002.3727416992187</c:v>
                </c:pt>
              </c:numCache>
            </c:numRef>
          </c:val>
          <c:smooth val="0"/>
        </c:ser>
        <c:ser>
          <c:idx val="1"/>
          <c:order val="1"/>
          <c:tx>
            <c:strRef>
              <c:f>Weekly_Data_Report!$A$7</c:f>
              <c:strCache>
                <c:ptCount val="1"/>
                <c:pt idx="0">
                  <c:v>KV/Nokia</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Weekly_Data_Report!$B$7:$I$7</c:f>
              <c:numCache>
                <c:formatCode>_(* #,##0_);_(* \(#,##0\);_(* "-"??_);_(@_)</c:formatCode>
                <c:ptCount val="8"/>
                <c:pt idx="0">
                  <c:v>1215.395263671875</c:v>
                </c:pt>
                <c:pt idx="1">
                  <c:v>1133.70068359375</c:v>
                </c:pt>
                <c:pt idx="2">
                  <c:v>892.4141845703125</c:v>
                </c:pt>
                <c:pt idx="3">
                  <c:v>1231.000732421875</c:v>
                </c:pt>
                <c:pt idx="4">
                  <c:v>1254.1295166015625</c:v>
                </c:pt>
                <c:pt idx="5">
                  <c:v>1216.861572265625</c:v>
                </c:pt>
                <c:pt idx="6">
                  <c:v>1228.147216796875</c:v>
                </c:pt>
                <c:pt idx="7">
                  <c:v>1306.4525146484375</c:v>
                </c:pt>
              </c:numCache>
            </c:numRef>
          </c:val>
          <c:smooth val="0"/>
        </c:ser>
        <c:ser>
          <c:idx val="2"/>
          <c:order val="2"/>
          <c:tx>
            <c:strRef>
              <c:f>Weekly_Data_Report!$A$6</c:f>
              <c:strCache>
                <c:ptCount val="1"/>
                <c:pt idx="0">
                  <c:v>KV/Huawei</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Weekly_Data_Report!$B$6:$I$6</c:f>
              <c:numCache>
                <c:formatCode>_(* #,##0_);_(* \(#,##0\);_(* "-"??_);_(@_)</c:formatCode>
                <c:ptCount val="8"/>
                <c:pt idx="0">
                  <c:v>6769.4664764404297</c:v>
                </c:pt>
                <c:pt idx="1">
                  <c:v>6421.6938934326172</c:v>
                </c:pt>
                <c:pt idx="2">
                  <c:v>6035.1434020996094</c:v>
                </c:pt>
                <c:pt idx="3">
                  <c:v>6599.0616760253906</c:v>
                </c:pt>
                <c:pt idx="4">
                  <c:v>7052.5704803466797</c:v>
                </c:pt>
                <c:pt idx="5">
                  <c:v>6786.6095581054687</c:v>
                </c:pt>
                <c:pt idx="6">
                  <c:v>6667.5508422851562</c:v>
                </c:pt>
                <c:pt idx="7">
                  <c:v>6695.9202270507812</c:v>
                </c:pt>
              </c:numCache>
            </c:numRef>
          </c:val>
          <c:smooth val="0"/>
        </c:ser>
        <c:ser>
          <c:idx val="3"/>
          <c:order val="3"/>
          <c:tx>
            <c:strRef>
              <c:f>Weekly_Data_Report!$A$8</c:f>
              <c:strCache>
                <c:ptCount val="1"/>
                <c:pt idx="0">
                  <c:v>MAC</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Weekly_Data_Report!$B$8:$I$8</c:f>
              <c:numCache>
                <c:formatCode>_(* #,##0_);_(* \(#,##0\);_(* "-"??_);_(@_)</c:formatCode>
                <c:ptCount val="8"/>
                <c:pt idx="0">
                  <c:v>1215.395263671875</c:v>
                </c:pt>
                <c:pt idx="1">
                  <c:v>1133.70068359375</c:v>
                </c:pt>
                <c:pt idx="2">
                  <c:v>892.4141845703125</c:v>
                </c:pt>
                <c:pt idx="3">
                  <c:v>1231.000732421875</c:v>
                </c:pt>
                <c:pt idx="4">
                  <c:v>1254.1295166015625</c:v>
                </c:pt>
                <c:pt idx="5">
                  <c:v>1216.861572265625</c:v>
                </c:pt>
                <c:pt idx="6">
                  <c:v>1228.147216796875</c:v>
                </c:pt>
                <c:pt idx="7">
                  <c:v>1306.4525146484375</c:v>
                </c:pt>
              </c:numCache>
            </c:numRef>
          </c:val>
          <c:smooth val="0"/>
        </c:ser>
        <c:dLbls>
          <c:showLegendKey val="0"/>
          <c:showVal val="0"/>
          <c:showCatName val="0"/>
          <c:showSerName val="0"/>
          <c:showPercent val="0"/>
          <c:showBubbleSize val="0"/>
        </c:dLbls>
        <c:marker val="1"/>
        <c:smooth val="0"/>
        <c:axId val="238935040"/>
        <c:axId val="239796992"/>
      </c:lineChart>
      <c:dateAx>
        <c:axId val="238935040"/>
        <c:scaling>
          <c:orientation val="minMax"/>
        </c:scaling>
        <c:delete val="0"/>
        <c:axPos val="b"/>
        <c:numFmt formatCode="m/d/yyyy" sourceLinked="1"/>
        <c:majorTickMark val="out"/>
        <c:minorTickMark val="none"/>
        <c:tickLblPos val="nextTo"/>
        <c:crossAx val="239796992"/>
        <c:crosses val="autoZero"/>
        <c:auto val="1"/>
        <c:lblOffset val="100"/>
        <c:baseTimeUnit val="days"/>
      </c:dateAx>
      <c:valAx>
        <c:axId val="239796992"/>
        <c:scaling>
          <c:orientation val="minMax"/>
        </c:scaling>
        <c:delete val="0"/>
        <c:axPos val="l"/>
        <c:majorGridlines/>
        <c:numFmt formatCode="_(* #,##0_);_(* \(#,##0\);_(* &quot;-&quot;??_);_(@_)" sourceLinked="1"/>
        <c:majorTickMark val="out"/>
        <c:minorTickMark val="none"/>
        <c:tickLblPos val="nextTo"/>
        <c:crossAx val="238935040"/>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Weekly_Data_Report!$A$13</c:f>
              <c:strCache>
                <c:ptCount val="1"/>
                <c:pt idx="0">
                  <c:v>Network</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Weekly_Data_Report!$B$13:$I$13</c:f>
              <c:numCache>
                <c:formatCode>0.00</c:formatCode>
                <c:ptCount val="8"/>
                <c:pt idx="0">
                  <c:v>4.0869693160057068</c:v>
                </c:pt>
                <c:pt idx="1">
                  <c:v>6.7563107796013355</c:v>
                </c:pt>
                <c:pt idx="2">
                  <c:v>4.3744694106280804</c:v>
                </c:pt>
                <c:pt idx="3">
                  <c:v>5.6268447302281857</c:v>
                </c:pt>
                <c:pt idx="4">
                  <c:v>5.1058114022016525</c:v>
                </c:pt>
                <c:pt idx="5">
                  <c:v>7.0173138119280338</c:v>
                </c:pt>
                <c:pt idx="6">
                  <c:v>4.3070916226133704</c:v>
                </c:pt>
                <c:pt idx="7">
                  <c:v>3.7838112870231271</c:v>
                </c:pt>
              </c:numCache>
            </c:numRef>
          </c:val>
          <c:smooth val="0"/>
        </c:ser>
        <c:ser>
          <c:idx val="1"/>
          <c:order val="1"/>
          <c:tx>
            <c:strRef>
              <c:f>Weekly_Data_Report!$A$15</c:f>
              <c:strCache>
                <c:ptCount val="1"/>
                <c:pt idx="0">
                  <c:v>KV/Nokia</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Weekly_Data_Report!$B$15:$I$15</c:f>
              <c:numCache>
                <c:formatCode>0.00</c:formatCode>
                <c:ptCount val="8"/>
                <c:pt idx="0">
                  <c:v>1.3653693199157715</c:v>
                </c:pt>
                <c:pt idx="1">
                  <c:v>2.2059106826782227</c:v>
                </c:pt>
                <c:pt idx="2">
                  <c:v>1.1920692920684814</c:v>
                </c:pt>
                <c:pt idx="3">
                  <c:v>1.8876444101333618</c:v>
                </c:pt>
                <c:pt idx="4">
                  <c:v>1.0186111927032471</c:v>
                </c:pt>
                <c:pt idx="5">
                  <c:v>2.4597139358520508</c:v>
                </c:pt>
                <c:pt idx="6">
                  <c:v>1.0478916168212891</c:v>
                </c:pt>
                <c:pt idx="7">
                  <c:v>1.2734111547470093</c:v>
                </c:pt>
              </c:numCache>
            </c:numRef>
          </c:val>
          <c:smooth val="0"/>
        </c:ser>
        <c:ser>
          <c:idx val="2"/>
          <c:order val="2"/>
          <c:tx>
            <c:strRef>
              <c:f>Weekly_Data_Report!$A$14</c:f>
              <c:strCache>
                <c:ptCount val="1"/>
                <c:pt idx="0">
                  <c:v>KV/Huawei</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Weekly_Data_Report!$B$14:$I$14</c:f>
              <c:numCache>
                <c:formatCode>0.00</c:formatCode>
                <c:ptCount val="8"/>
                <c:pt idx="0">
                  <c:v>2.7215999960899353</c:v>
                </c:pt>
                <c:pt idx="1">
                  <c:v>4.5504000969231129</c:v>
                </c:pt>
                <c:pt idx="2">
                  <c:v>3.1824001185595989</c:v>
                </c:pt>
                <c:pt idx="3">
                  <c:v>3.7392003200948238</c:v>
                </c:pt>
                <c:pt idx="4">
                  <c:v>4.0872002094984055</c:v>
                </c:pt>
                <c:pt idx="5">
                  <c:v>4.557599876075983</c:v>
                </c:pt>
                <c:pt idx="6">
                  <c:v>3.2592000057920814</c:v>
                </c:pt>
                <c:pt idx="7">
                  <c:v>2.5104001322761178</c:v>
                </c:pt>
              </c:numCache>
            </c:numRef>
          </c:val>
          <c:smooth val="0"/>
        </c:ser>
        <c:ser>
          <c:idx val="3"/>
          <c:order val="3"/>
          <c:tx>
            <c:strRef>
              <c:f>Weekly_Data_Report!$A$16</c:f>
              <c:strCache>
                <c:ptCount val="1"/>
                <c:pt idx="0">
                  <c:v>MAC</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Weekly_Data_Report!$B$16:$I$16</c:f>
              <c:numCache>
                <c:formatCode>0.00</c:formatCode>
                <c:ptCount val="8"/>
                <c:pt idx="0">
                  <c:v>1.3653693199157715</c:v>
                </c:pt>
                <c:pt idx="1">
                  <c:v>2.2059106826782227</c:v>
                </c:pt>
                <c:pt idx="2">
                  <c:v>1.1920692920684814</c:v>
                </c:pt>
                <c:pt idx="3">
                  <c:v>1.8876444101333618</c:v>
                </c:pt>
                <c:pt idx="4">
                  <c:v>1.0186111927032471</c:v>
                </c:pt>
                <c:pt idx="5">
                  <c:v>2.4597139358520508</c:v>
                </c:pt>
                <c:pt idx="6">
                  <c:v>1.0478916168212891</c:v>
                </c:pt>
                <c:pt idx="7">
                  <c:v>1.2734111547470093</c:v>
                </c:pt>
              </c:numCache>
            </c:numRef>
          </c:val>
          <c:smooth val="0"/>
        </c:ser>
        <c:dLbls>
          <c:showLegendKey val="0"/>
          <c:showVal val="0"/>
          <c:showCatName val="0"/>
          <c:showSerName val="0"/>
          <c:showPercent val="0"/>
          <c:showBubbleSize val="0"/>
        </c:dLbls>
        <c:marker val="1"/>
        <c:smooth val="0"/>
        <c:axId val="239858048"/>
        <c:axId val="239859584"/>
      </c:lineChart>
      <c:dateAx>
        <c:axId val="239858048"/>
        <c:scaling>
          <c:orientation val="minMax"/>
        </c:scaling>
        <c:delete val="0"/>
        <c:axPos val="b"/>
        <c:numFmt formatCode="m/d/yyyy" sourceLinked="1"/>
        <c:majorTickMark val="out"/>
        <c:minorTickMark val="none"/>
        <c:tickLblPos val="nextTo"/>
        <c:crossAx val="239859584"/>
        <c:crosses val="autoZero"/>
        <c:auto val="1"/>
        <c:lblOffset val="100"/>
        <c:baseTimeUnit val="days"/>
      </c:dateAx>
      <c:valAx>
        <c:axId val="239859584"/>
        <c:scaling>
          <c:orientation val="minMax"/>
        </c:scaling>
        <c:delete val="0"/>
        <c:axPos val="l"/>
        <c:majorGridlines/>
        <c:numFmt formatCode="0.00" sourceLinked="1"/>
        <c:majorTickMark val="out"/>
        <c:minorTickMark val="none"/>
        <c:tickLblPos val="nextTo"/>
        <c:crossAx val="239858048"/>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Weekly_Data_Report!$A$21</c:f>
              <c:strCache>
                <c:ptCount val="1"/>
                <c:pt idx="0">
                  <c:v>Network</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Weekly_Data_Report!$B$21:$I$21</c:f>
              <c:numCache>
                <c:formatCode>_-* #,##0_-;\-* #,##0_-;_-* "-"??_-;_-@_-</c:formatCode>
                <c:ptCount val="8"/>
                <c:pt idx="0">
                  <c:v>18017.093170166016</c:v>
                </c:pt>
                <c:pt idx="1">
                  <c:v>19815.149719238281</c:v>
                </c:pt>
                <c:pt idx="2">
                  <c:v>19988.022033691406</c:v>
                </c:pt>
                <c:pt idx="3">
                  <c:v>17979.941223144531</c:v>
                </c:pt>
                <c:pt idx="4">
                  <c:v>18320.525695800781</c:v>
                </c:pt>
                <c:pt idx="5">
                  <c:v>17633.487335205078</c:v>
                </c:pt>
                <c:pt idx="6">
                  <c:v>17210.774291992188</c:v>
                </c:pt>
                <c:pt idx="7">
                  <c:v>17347.831359863281</c:v>
                </c:pt>
              </c:numCache>
            </c:numRef>
          </c:val>
          <c:smooth val="0"/>
        </c:ser>
        <c:ser>
          <c:idx val="1"/>
          <c:order val="1"/>
          <c:tx>
            <c:strRef>
              <c:f>Weekly_Data_Report!$A$23</c:f>
              <c:strCache>
                <c:ptCount val="1"/>
                <c:pt idx="0">
                  <c:v>KV/Nokia</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Weekly_Data_Report!$B$23:$I$23</c:f>
              <c:numCache>
                <c:formatCode>_-* #,##0_-;\-* #,##0_-;_-* "-"??_-;_-@_-</c:formatCode>
                <c:ptCount val="8"/>
                <c:pt idx="0">
                  <c:v>6347.3056640625</c:v>
                </c:pt>
                <c:pt idx="1">
                  <c:v>6730.26513671875</c:v>
                </c:pt>
                <c:pt idx="2">
                  <c:v>6722.43408203125</c:v>
                </c:pt>
                <c:pt idx="3">
                  <c:v>6176.603515625</c:v>
                </c:pt>
                <c:pt idx="4">
                  <c:v>6206.33203125</c:v>
                </c:pt>
                <c:pt idx="5">
                  <c:v>6103.57861328125</c:v>
                </c:pt>
                <c:pt idx="6">
                  <c:v>6065.30419921875</c:v>
                </c:pt>
                <c:pt idx="7">
                  <c:v>5966.0810546875</c:v>
                </c:pt>
              </c:numCache>
            </c:numRef>
          </c:val>
          <c:smooth val="0"/>
        </c:ser>
        <c:ser>
          <c:idx val="2"/>
          <c:order val="2"/>
          <c:tx>
            <c:strRef>
              <c:f>Weekly_Data_Report!$A$22</c:f>
              <c:strCache>
                <c:ptCount val="1"/>
                <c:pt idx="0">
                  <c:v>KV/Huawei</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Weekly_Data_Report!$B$22:$I$22</c:f>
              <c:numCache>
                <c:formatCode>_-* #,##0_-;\-* #,##0_-;_-* "-"??_-;_-@_-</c:formatCode>
                <c:ptCount val="8"/>
                <c:pt idx="0">
                  <c:v>11669.787506103516</c:v>
                </c:pt>
                <c:pt idx="1">
                  <c:v>13084.884582519531</c:v>
                </c:pt>
                <c:pt idx="2">
                  <c:v>13265.587951660156</c:v>
                </c:pt>
                <c:pt idx="3">
                  <c:v>11803.337707519531</c:v>
                </c:pt>
                <c:pt idx="4">
                  <c:v>12114.193664550781</c:v>
                </c:pt>
                <c:pt idx="5">
                  <c:v>11529.908721923828</c:v>
                </c:pt>
                <c:pt idx="6">
                  <c:v>11145.470092773438</c:v>
                </c:pt>
                <c:pt idx="7">
                  <c:v>11381.750305175781</c:v>
                </c:pt>
              </c:numCache>
            </c:numRef>
          </c:val>
          <c:smooth val="0"/>
        </c:ser>
        <c:ser>
          <c:idx val="3"/>
          <c:order val="3"/>
          <c:tx>
            <c:strRef>
              <c:f>Weekly_Data_Report!$A$24</c:f>
              <c:strCache>
                <c:ptCount val="1"/>
                <c:pt idx="0">
                  <c:v>MAC</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Weekly_Data_Report!$B$24:$I$24</c:f>
              <c:numCache>
                <c:formatCode>_-* #,##0_-;\-* #,##0_-;_-* "-"??_-;_-@_-</c:formatCode>
                <c:ptCount val="8"/>
                <c:pt idx="0">
                  <c:v>6347.3056640625</c:v>
                </c:pt>
                <c:pt idx="1">
                  <c:v>6730.26513671875</c:v>
                </c:pt>
                <c:pt idx="2">
                  <c:v>6722.43408203125</c:v>
                </c:pt>
                <c:pt idx="3">
                  <c:v>6176.603515625</c:v>
                </c:pt>
                <c:pt idx="4">
                  <c:v>6206.33203125</c:v>
                </c:pt>
                <c:pt idx="5">
                  <c:v>6103.57861328125</c:v>
                </c:pt>
                <c:pt idx="6">
                  <c:v>6065.30419921875</c:v>
                </c:pt>
                <c:pt idx="7">
                  <c:v>5966.0810546875</c:v>
                </c:pt>
              </c:numCache>
            </c:numRef>
          </c:val>
          <c:smooth val="0"/>
        </c:ser>
        <c:dLbls>
          <c:showLegendKey val="0"/>
          <c:showVal val="0"/>
          <c:showCatName val="0"/>
          <c:showSerName val="0"/>
          <c:showPercent val="0"/>
          <c:showBubbleSize val="0"/>
        </c:dLbls>
        <c:marker val="1"/>
        <c:smooth val="0"/>
        <c:axId val="240928256"/>
        <c:axId val="240929792"/>
      </c:lineChart>
      <c:dateAx>
        <c:axId val="240928256"/>
        <c:scaling>
          <c:orientation val="minMax"/>
        </c:scaling>
        <c:delete val="0"/>
        <c:axPos val="b"/>
        <c:numFmt formatCode="m/d/yyyy" sourceLinked="1"/>
        <c:majorTickMark val="out"/>
        <c:minorTickMark val="none"/>
        <c:tickLblPos val="nextTo"/>
        <c:crossAx val="240929792"/>
        <c:crosses val="autoZero"/>
        <c:auto val="1"/>
        <c:lblOffset val="100"/>
        <c:baseTimeUnit val="days"/>
      </c:dateAx>
      <c:valAx>
        <c:axId val="240929792"/>
        <c:scaling>
          <c:orientation val="minMax"/>
        </c:scaling>
        <c:delete val="0"/>
        <c:axPos val="l"/>
        <c:majorGridlines/>
        <c:numFmt formatCode="_-* #,##0_-;\-* #,##0_-;_-* &quot;-&quot;??_-;_-@_-" sourceLinked="1"/>
        <c:majorTickMark val="out"/>
        <c:minorTickMark val="none"/>
        <c:tickLblPos val="nextTo"/>
        <c:crossAx val="24092825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Weekly_Data_Report!$A$54</c:f>
              <c:strCache>
                <c:ptCount val="1"/>
                <c:pt idx="0">
                  <c:v>Network</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Weekly_Data_Report!$B$54:$I$54</c:f>
              <c:numCache>
                <c:formatCode>0.00</c:formatCode>
                <c:ptCount val="8"/>
                <c:pt idx="0">
                  <c:v>99.64942691952696</c:v>
                </c:pt>
                <c:pt idx="1">
                  <c:v>99.658268628363786</c:v>
                </c:pt>
                <c:pt idx="2">
                  <c:v>99.677410742023554</c:v>
                </c:pt>
                <c:pt idx="3">
                  <c:v>99.629030181695285</c:v>
                </c:pt>
                <c:pt idx="4">
                  <c:v>99.634939322724875</c:v>
                </c:pt>
                <c:pt idx="5">
                  <c:v>99.639190881068984</c:v>
                </c:pt>
                <c:pt idx="6">
                  <c:v>99.659445573917722</c:v>
                </c:pt>
                <c:pt idx="7">
                  <c:v>99.714888205229798</c:v>
                </c:pt>
              </c:numCache>
            </c:numRef>
          </c:val>
          <c:smooth val="0"/>
        </c:ser>
        <c:ser>
          <c:idx val="1"/>
          <c:order val="1"/>
          <c:tx>
            <c:strRef>
              <c:f>Weekly_Data_Report!$A$56</c:f>
              <c:strCache>
                <c:ptCount val="1"/>
                <c:pt idx="0">
                  <c:v>KV/Nokia</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Weekly_Data_Report!$B$56:$I$56</c:f>
              <c:numCache>
                <c:formatCode>0.00</c:formatCode>
                <c:ptCount val="8"/>
                <c:pt idx="0">
                  <c:v>99.686729431152344</c:v>
                </c:pt>
                <c:pt idx="1">
                  <c:v>99.638687133789063</c:v>
                </c:pt>
                <c:pt idx="2">
                  <c:v>99.541481018066406</c:v>
                </c:pt>
                <c:pt idx="3">
                  <c:v>99.727584838867188</c:v>
                </c:pt>
                <c:pt idx="4">
                  <c:v>99.538276672363281</c:v>
                </c:pt>
                <c:pt idx="5">
                  <c:v>99.345863342285156</c:v>
                </c:pt>
                <c:pt idx="6">
                  <c:v>99.332054138183594</c:v>
                </c:pt>
                <c:pt idx="7">
                  <c:v>99.771011352539063</c:v>
                </c:pt>
              </c:numCache>
            </c:numRef>
          </c:val>
          <c:smooth val="0"/>
        </c:ser>
        <c:ser>
          <c:idx val="2"/>
          <c:order val="2"/>
          <c:tx>
            <c:strRef>
              <c:f>Weekly_Data_Report!$A$55</c:f>
              <c:strCache>
                <c:ptCount val="1"/>
                <c:pt idx="0">
                  <c:v>KV/Huawei</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Weekly_Data_Report!$B$55:$I$55</c:f>
              <c:numCache>
                <c:formatCode>0.00</c:formatCode>
                <c:ptCount val="8"/>
                <c:pt idx="0">
                  <c:v>99.64600803048296</c:v>
                </c:pt>
                <c:pt idx="1">
                  <c:v>99.660562164280933</c:v>
                </c:pt>
                <c:pt idx="2">
                  <c:v>99.686229713233459</c:v>
                </c:pt>
                <c:pt idx="3">
                  <c:v>99.623063894043426</c:v>
                </c:pt>
                <c:pt idx="4">
                  <c:v>99.643093307148078</c:v>
                </c:pt>
                <c:pt idx="5">
                  <c:v>99.660615598696509</c:v>
                </c:pt>
                <c:pt idx="6">
                  <c:v>99.687014754639151</c:v>
                </c:pt>
                <c:pt idx="7">
                  <c:v>99.708938838402588</c:v>
                </c:pt>
              </c:numCache>
            </c:numRef>
          </c:val>
          <c:smooth val="0"/>
        </c:ser>
        <c:ser>
          <c:idx val="3"/>
          <c:order val="3"/>
          <c:tx>
            <c:strRef>
              <c:f>Weekly_Data_Report!$A$57</c:f>
              <c:strCache>
                <c:ptCount val="1"/>
                <c:pt idx="0">
                  <c:v>MAC</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Weekly_Data_Report!$B$57:$I$57</c:f>
              <c:numCache>
                <c:formatCode>0.00</c:formatCode>
                <c:ptCount val="8"/>
                <c:pt idx="0">
                  <c:v>99.686729431152344</c:v>
                </c:pt>
                <c:pt idx="1">
                  <c:v>99.638687133789063</c:v>
                </c:pt>
                <c:pt idx="2">
                  <c:v>99.541481018066406</c:v>
                </c:pt>
                <c:pt idx="3">
                  <c:v>99.727584838867188</c:v>
                </c:pt>
                <c:pt idx="4">
                  <c:v>99.538276672363281</c:v>
                </c:pt>
                <c:pt idx="5">
                  <c:v>99.345863342285156</c:v>
                </c:pt>
                <c:pt idx="6">
                  <c:v>99.332054138183594</c:v>
                </c:pt>
                <c:pt idx="7">
                  <c:v>99.771011352539063</c:v>
                </c:pt>
              </c:numCache>
            </c:numRef>
          </c:val>
          <c:smooth val="0"/>
        </c:ser>
        <c:dLbls>
          <c:showLegendKey val="0"/>
          <c:showVal val="0"/>
          <c:showCatName val="0"/>
          <c:showSerName val="0"/>
          <c:showPercent val="0"/>
          <c:showBubbleSize val="0"/>
        </c:dLbls>
        <c:marker val="1"/>
        <c:smooth val="0"/>
        <c:axId val="241515136"/>
        <c:axId val="241521024"/>
      </c:lineChart>
      <c:dateAx>
        <c:axId val="241515136"/>
        <c:scaling>
          <c:orientation val="minMax"/>
        </c:scaling>
        <c:delete val="0"/>
        <c:axPos val="b"/>
        <c:numFmt formatCode="m/d/yyyy" sourceLinked="1"/>
        <c:majorTickMark val="out"/>
        <c:minorTickMark val="none"/>
        <c:tickLblPos val="nextTo"/>
        <c:crossAx val="241521024"/>
        <c:crosses val="autoZero"/>
        <c:auto val="1"/>
        <c:lblOffset val="100"/>
        <c:baseTimeUnit val="days"/>
      </c:dateAx>
      <c:valAx>
        <c:axId val="241521024"/>
        <c:scaling>
          <c:orientation val="minMax"/>
        </c:scaling>
        <c:delete val="0"/>
        <c:axPos val="l"/>
        <c:majorGridlines/>
        <c:numFmt formatCode="0.00" sourceLinked="1"/>
        <c:majorTickMark val="out"/>
        <c:minorTickMark val="none"/>
        <c:tickLblPos val="nextTo"/>
        <c:crossAx val="24151513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Weekly_Data_Report!$A$62</c:f>
              <c:strCache>
                <c:ptCount val="1"/>
                <c:pt idx="0">
                  <c:v>Network</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Weekly_Data_Report!$B$62:$I$62</c:f>
              <c:numCache>
                <c:formatCode>0.00</c:formatCode>
                <c:ptCount val="8"/>
                <c:pt idx="0">
                  <c:v>99.784192574162915</c:v>
                </c:pt>
                <c:pt idx="1">
                  <c:v>99.783027476677319</c:v>
                </c:pt>
                <c:pt idx="2">
                  <c:v>99.799906558743459</c:v>
                </c:pt>
                <c:pt idx="3">
                  <c:v>99.779420999520354</c:v>
                </c:pt>
                <c:pt idx="4">
                  <c:v>99.775673011593497</c:v>
                </c:pt>
                <c:pt idx="5">
                  <c:v>99.741862704846113</c:v>
                </c:pt>
                <c:pt idx="6">
                  <c:v>99.770369312123748</c:v>
                </c:pt>
                <c:pt idx="7">
                  <c:v>99.819314375048549</c:v>
                </c:pt>
              </c:numCache>
            </c:numRef>
          </c:val>
          <c:smooth val="0"/>
        </c:ser>
        <c:ser>
          <c:idx val="1"/>
          <c:order val="1"/>
          <c:tx>
            <c:strRef>
              <c:f>Weekly_Data_Report!$A$64</c:f>
              <c:strCache>
                <c:ptCount val="1"/>
                <c:pt idx="0">
                  <c:v>KV/Nokia</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Weekly_Data_Report!$B$64:$I$64</c:f>
              <c:numCache>
                <c:formatCode>0.00</c:formatCode>
                <c:ptCount val="8"/>
                <c:pt idx="0">
                  <c:v>99.841567993164063</c:v>
                </c:pt>
                <c:pt idx="1">
                  <c:v>99.833541870117188</c:v>
                </c:pt>
                <c:pt idx="2">
                  <c:v>99.834892272949219</c:v>
                </c:pt>
                <c:pt idx="3">
                  <c:v>99.87249755859375</c:v>
                </c:pt>
                <c:pt idx="4">
                  <c:v>99.799041748046875</c:v>
                </c:pt>
                <c:pt idx="5">
                  <c:v>99.681816101074219</c:v>
                </c:pt>
                <c:pt idx="6">
                  <c:v>99.741058349609375</c:v>
                </c:pt>
                <c:pt idx="7">
                  <c:v>99.867347717285156</c:v>
                </c:pt>
              </c:numCache>
            </c:numRef>
          </c:val>
          <c:smooth val="0"/>
        </c:ser>
        <c:ser>
          <c:idx val="2"/>
          <c:order val="2"/>
          <c:tx>
            <c:strRef>
              <c:f>Weekly_Data_Report!$A$63</c:f>
              <c:strCache>
                <c:ptCount val="1"/>
                <c:pt idx="0">
                  <c:v>KV/Huawei</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Weekly_Data_Report!$B$63:$I$63</c:f>
              <c:numCache>
                <c:formatCode>0.00</c:formatCode>
                <c:ptCount val="8"/>
                <c:pt idx="0">
                  <c:v>99.767609759466282</c:v>
                </c:pt>
                <c:pt idx="1">
                  <c:v>99.768843533955447</c:v>
                </c:pt>
                <c:pt idx="2">
                  <c:v>99.78988800932359</c:v>
                </c:pt>
                <c:pt idx="3">
                  <c:v>99.75177484025437</c:v>
                </c:pt>
                <c:pt idx="4">
                  <c:v>99.767946682611111</c:v>
                </c:pt>
                <c:pt idx="5">
                  <c:v>99.757608069027185</c:v>
                </c:pt>
                <c:pt idx="6">
                  <c:v>99.777444682531055</c:v>
                </c:pt>
                <c:pt idx="7">
                  <c:v>99.804717481303996</c:v>
                </c:pt>
              </c:numCache>
            </c:numRef>
          </c:val>
          <c:smooth val="0"/>
        </c:ser>
        <c:ser>
          <c:idx val="3"/>
          <c:order val="3"/>
          <c:tx>
            <c:strRef>
              <c:f>Weekly_Data_Report!$A$65</c:f>
              <c:strCache>
                <c:ptCount val="1"/>
                <c:pt idx="0">
                  <c:v>MAC</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Weekly_Data_Report!$B$65:$I$65</c:f>
              <c:numCache>
                <c:formatCode>0.00</c:formatCode>
                <c:ptCount val="8"/>
                <c:pt idx="0">
                  <c:v>99.841567993164063</c:v>
                </c:pt>
                <c:pt idx="1">
                  <c:v>99.833541870117188</c:v>
                </c:pt>
                <c:pt idx="2">
                  <c:v>99.834892272949219</c:v>
                </c:pt>
                <c:pt idx="3">
                  <c:v>99.87249755859375</c:v>
                </c:pt>
                <c:pt idx="4">
                  <c:v>99.799041748046875</c:v>
                </c:pt>
                <c:pt idx="5">
                  <c:v>99.681816101074219</c:v>
                </c:pt>
                <c:pt idx="6">
                  <c:v>99.741058349609375</c:v>
                </c:pt>
                <c:pt idx="7">
                  <c:v>99.867347717285156</c:v>
                </c:pt>
              </c:numCache>
            </c:numRef>
          </c:val>
          <c:smooth val="0"/>
        </c:ser>
        <c:dLbls>
          <c:showLegendKey val="0"/>
          <c:showVal val="0"/>
          <c:showCatName val="0"/>
          <c:showSerName val="0"/>
          <c:showPercent val="0"/>
          <c:showBubbleSize val="0"/>
        </c:dLbls>
        <c:marker val="1"/>
        <c:smooth val="0"/>
        <c:axId val="241557504"/>
        <c:axId val="241559040"/>
      </c:lineChart>
      <c:dateAx>
        <c:axId val="241557504"/>
        <c:scaling>
          <c:orientation val="minMax"/>
        </c:scaling>
        <c:delete val="0"/>
        <c:axPos val="b"/>
        <c:numFmt formatCode="m/d/yyyy" sourceLinked="1"/>
        <c:majorTickMark val="out"/>
        <c:minorTickMark val="none"/>
        <c:tickLblPos val="nextTo"/>
        <c:crossAx val="241559040"/>
        <c:crosses val="autoZero"/>
        <c:auto val="1"/>
        <c:lblOffset val="100"/>
        <c:baseTimeUnit val="days"/>
      </c:dateAx>
      <c:valAx>
        <c:axId val="241559040"/>
        <c:scaling>
          <c:orientation val="minMax"/>
        </c:scaling>
        <c:delete val="0"/>
        <c:axPos val="l"/>
        <c:majorGridlines/>
        <c:numFmt formatCode="0.00" sourceLinked="1"/>
        <c:majorTickMark val="out"/>
        <c:minorTickMark val="none"/>
        <c:tickLblPos val="nextTo"/>
        <c:crossAx val="241557504"/>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Weekly_Data_Report!$A$72</c:f>
              <c:strCache>
                <c:ptCount val="1"/>
                <c:pt idx="0">
                  <c:v>Network</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Weekly_Data_Report!$B$72:$I$72</c:f>
              <c:numCache>
                <c:formatCode>0.00</c:formatCode>
                <c:ptCount val="8"/>
                <c:pt idx="0">
                  <c:v>0.26317503574885009</c:v>
                </c:pt>
                <c:pt idx="1">
                  <c:v>0.25879971283189984</c:v>
                </c:pt>
                <c:pt idx="2">
                  <c:v>0.26029643826314808</c:v>
                </c:pt>
                <c:pt idx="3">
                  <c:v>0.25517174498753292</c:v>
                </c:pt>
                <c:pt idx="4">
                  <c:v>0.26391171763339472</c:v>
                </c:pt>
                <c:pt idx="5">
                  <c:v>0.26564048179102839</c:v>
                </c:pt>
                <c:pt idx="6">
                  <c:v>0.25869180531966274</c:v>
                </c:pt>
                <c:pt idx="7">
                  <c:v>0.23730285594617798</c:v>
                </c:pt>
              </c:numCache>
            </c:numRef>
          </c:val>
          <c:smooth val="0"/>
        </c:ser>
        <c:ser>
          <c:idx val="1"/>
          <c:order val="1"/>
          <c:tx>
            <c:strRef>
              <c:f>Weekly_Data_Report!$A$74</c:f>
              <c:strCache>
                <c:ptCount val="1"/>
                <c:pt idx="0">
                  <c:v>KV/Nokia</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Weekly_Data_Report!$B$74:$I$74</c:f>
              <c:numCache>
                <c:formatCode>0.00</c:formatCode>
                <c:ptCount val="8"/>
                <c:pt idx="0">
                  <c:v>0.25727865099906921</c:v>
                </c:pt>
                <c:pt idx="1">
                  <c:v>0.24243159592151642</c:v>
                </c:pt>
                <c:pt idx="2">
                  <c:v>0.32187977433204651</c:v>
                </c:pt>
                <c:pt idx="3">
                  <c:v>0.26769605278968811</c:v>
                </c:pt>
                <c:pt idx="4">
                  <c:v>0.25191783905029297</c:v>
                </c:pt>
                <c:pt idx="5">
                  <c:v>0.28251069784164429</c:v>
                </c:pt>
                <c:pt idx="6">
                  <c:v>0.34592017531394958</c:v>
                </c:pt>
                <c:pt idx="7">
                  <c:v>0.22416926920413971</c:v>
                </c:pt>
              </c:numCache>
            </c:numRef>
          </c:val>
          <c:smooth val="0"/>
        </c:ser>
        <c:ser>
          <c:idx val="2"/>
          <c:order val="2"/>
          <c:tx>
            <c:strRef>
              <c:f>Weekly_Data_Report!$A$73</c:f>
              <c:strCache>
                <c:ptCount val="1"/>
                <c:pt idx="0">
                  <c:v>KV/Huawei</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Weekly_Data_Report!$B$73:$I$73</c:f>
              <c:numCache>
                <c:formatCode>0.00</c:formatCode>
                <c:ptCount val="8"/>
                <c:pt idx="0">
                  <c:v>0.26365965052338425</c:v>
                </c:pt>
                <c:pt idx="1">
                  <c:v>0.26015606886383108</c:v>
                </c:pt>
                <c:pt idx="2">
                  <c:v>0.25609074619397504</c:v>
                </c:pt>
                <c:pt idx="3">
                  <c:v>0.25412252185441048</c:v>
                </c:pt>
                <c:pt idx="4">
                  <c:v>0.26488011232559633</c:v>
                </c:pt>
                <c:pt idx="5">
                  <c:v>0.26424540927217066</c:v>
                </c:pt>
                <c:pt idx="6">
                  <c:v>0.25123849642007379</c:v>
                </c:pt>
                <c:pt idx="7">
                  <c:v>0.23846121332751793</c:v>
                </c:pt>
              </c:numCache>
            </c:numRef>
          </c:val>
          <c:smooth val="0"/>
        </c:ser>
        <c:ser>
          <c:idx val="3"/>
          <c:order val="3"/>
          <c:tx>
            <c:strRef>
              <c:f>Weekly_Data_Report!$A$75</c:f>
              <c:strCache>
                <c:ptCount val="1"/>
                <c:pt idx="0">
                  <c:v>MAC</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Weekly_Data_Report!$B$75:$I$75</c:f>
              <c:numCache>
                <c:formatCode>0.00</c:formatCode>
                <c:ptCount val="8"/>
                <c:pt idx="0">
                  <c:v>0.25727865099906921</c:v>
                </c:pt>
                <c:pt idx="1">
                  <c:v>0.24243159592151642</c:v>
                </c:pt>
                <c:pt idx="2">
                  <c:v>0.32187977433204651</c:v>
                </c:pt>
                <c:pt idx="3">
                  <c:v>0.26769605278968811</c:v>
                </c:pt>
                <c:pt idx="4">
                  <c:v>0.25191783905029297</c:v>
                </c:pt>
                <c:pt idx="5">
                  <c:v>0.28251069784164429</c:v>
                </c:pt>
                <c:pt idx="6">
                  <c:v>0.34592017531394958</c:v>
                </c:pt>
                <c:pt idx="7">
                  <c:v>0.22416926920413971</c:v>
                </c:pt>
              </c:numCache>
            </c:numRef>
          </c:val>
          <c:smooth val="0"/>
        </c:ser>
        <c:dLbls>
          <c:showLegendKey val="0"/>
          <c:showVal val="0"/>
          <c:showCatName val="0"/>
          <c:showSerName val="0"/>
          <c:showPercent val="0"/>
          <c:showBubbleSize val="0"/>
        </c:dLbls>
        <c:marker val="1"/>
        <c:smooth val="0"/>
        <c:axId val="241693824"/>
        <c:axId val="241695360"/>
      </c:lineChart>
      <c:dateAx>
        <c:axId val="241693824"/>
        <c:scaling>
          <c:orientation val="minMax"/>
        </c:scaling>
        <c:delete val="0"/>
        <c:axPos val="b"/>
        <c:numFmt formatCode="m/d/yyyy" sourceLinked="1"/>
        <c:majorTickMark val="out"/>
        <c:minorTickMark val="none"/>
        <c:tickLblPos val="nextTo"/>
        <c:crossAx val="241695360"/>
        <c:crosses val="autoZero"/>
        <c:auto val="1"/>
        <c:lblOffset val="100"/>
        <c:baseTimeUnit val="days"/>
      </c:dateAx>
      <c:valAx>
        <c:axId val="241695360"/>
        <c:scaling>
          <c:orientation val="minMax"/>
        </c:scaling>
        <c:delete val="0"/>
        <c:axPos val="l"/>
        <c:majorGridlines/>
        <c:numFmt formatCode="0.00" sourceLinked="1"/>
        <c:majorTickMark val="out"/>
        <c:minorTickMark val="none"/>
        <c:tickLblPos val="nextTo"/>
        <c:crossAx val="241693824"/>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Weekly_Data_Report!$A$80</c:f>
              <c:strCache>
                <c:ptCount val="1"/>
                <c:pt idx="0">
                  <c:v>Network</c:v>
                </c:pt>
              </c:strCache>
            </c:strRef>
          </c:tx>
          <c:cat>
            <c:numRef>
              <c:f>Weekly_Data_Report!$B$79:$I$79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Weekly_Data_Report!$B$80:$I$80</c:f>
              <c:numCache>
                <c:formatCode>0.00</c:formatCode>
                <c:ptCount val="8"/>
                <c:pt idx="0">
                  <c:v>0.14988043035039716</c:v>
                </c:pt>
                <c:pt idx="1">
                  <c:v>0.13763786081266161</c:v>
                </c:pt>
                <c:pt idx="2">
                  <c:v>0.14877062853512946</c:v>
                </c:pt>
                <c:pt idx="3">
                  <c:v>0.14503213049100208</c:v>
                </c:pt>
                <c:pt idx="4">
                  <c:v>0.14232166207862479</c:v>
                </c:pt>
                <c:pt idx="5">
                  <c:v>0.14279321113917884</c:v>
                </c:pt>
                <c:pt idx="6">
                  <c:v>0.20332632564421588</c:v>
                </c:pt>
                <c:pt idx="7">
                  <c:v>0.21017927133196729</c:v>
                </c:pt>
              </c:numCache>
            </c:numRef>
          </c:val>
          <c:smooth val="0"/>
        </c:ser>
        <c:ser>
          <c:idx val="1"/>
          <c:order val="1"/>
          <c:tx>
            <c:strRef>
              <c:f>Weekly_Data_Report!$A$82</c:f>
              <c:strCache>
                <c:ptCount val="1"/>
                <c:pt idx="0">
                  <c:v>KV/Nokia</c:v>
                </c:pt>
              </c:strCache>
            </c:strRef>
          </c:tx>
          <c:cat>
            <c:numRef>
              <c:f>Weekly_Data_Report!$B$79:$I$79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Weekly_Data_Report!$B$82:$I$82</c:f>
              <c:numCache>
                <c:formatCode>0.00</c:formatCode>
                <c:ptCount val="8"/>
                <c:pt idx="0">
                  <c:v>0.12617962062358856</c:v>
                </c:pt>
                <c:pt idx="1">
                  <c:v>0.12686042487621307</c:v>
                </c:pt>
                <c:pt idx="2">
                  <c:v>0.11869768053293228</c:v>
                </c:pt>
                <c:pt idx="3">
                  <c:v>0.12866297364234924</c:v>
                </c:pt>
                <c:pt idx="4">
                  <c:v>0.12846864759922028</c:v>
                </c:pt>
                <c:pt idx="5">
                  <c:v>0.13622170686721802</c:v>
                </c:pt>
                <c:pt idx="6">
                  <c:v>0.15492606163024902</c:v>
                </c:pt>
                <c:pt idx="7">
                  <c:v>0.12083078175783157</c:v>
                </c:pt>
              </c:numCache>
            </c:numRef>
          </c:val>
          <c:smooth val="0"/>
        </c:ser>
        <c:ser>
          <c:idx val="2"/>
          <c:order val="2"/>
          <c:tx>
            <c:strRef>
              <c:f>Weekly_Data_Report!$A$81</c:f>
              <c:strCache>
                <c:ptCount val="1"/>
                <c:pt idx="0">
                  <c:v>KV/Huawei</c:v>
                </c:pt>
              </c:strCache>
            </c:strRef>
          </c:tx>
          <c:cat>
            <c:numRef>
              <c:f>Weekly_Data_Report!$B$79:$I$79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Weekly_Data_Report!$B$81:$I$81</c:f>
              <c:numCache>
                <c:formatCode>0.00</c:formatCode>
                <c:ptCount val="8"/>
                <c:pt idx="0">
                  <c:v>0.1562445507399173</c:v>
                </c:pt>
                <c:pt idx="1">
                  <c:v>0.14038315710429472</c:v>
                </c:pt>
                <c:pt idx="2">
                  <c:v>0.15639099472281034</c:v>
                </c:pt>
                <c:pt idx="3">
                  <c:v>0.14955085840546864</c:v>
                </c:pt>
                <c:pt idx="4">
                  <c:v>0.14610605752514352</c:v>
                </c:pt>
                <c:pt idx="5">
                  <c:v>0.14459581369697064</c:v>
                </c:pt>
                <c:pt idx="6">
                  <c:v>0.21662650418070281</c:v>
                </c:pt>
                <c:pt idx="7">
                  <c:v>0.23490961941378441</c:v>
                </c:pt>
              </c:numCache>
            </c:numRef>
          </c:val>
          <c:smooth val="0"/>
        </c:ser>
        <c:ser>
          <c:idx val="3"/>
          <c:order val="3"/>
          <c:tx>
            <c:strRef>
              <c:f>Weekly_Data_Report!$A$83</c:f>
              <c:strCache>
                <c:ptCount val="1"/>
                <c:pt idx="0">
                  <c:v>MAC</c:v>
                </c:pt>
              </c:strCache>
            </c:strRef>
          </c:tx>
          <c:cat>
            <c:numRef>
              <c:f>Weekly_Data_Report!$B$79:$I$79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Weekly_Data_Report!$B$83:$I$83</c:f>
              <c:numCache>
                <c:formatCode>0.00</c:formatCode>
                <c:ptCount val="8"/>
                <c:pt idx="0">
                  <c:v>0.12617962062358856</c:v>
                </c:pt>
                <c:pt idx="1">
                  <c:v>0.12686042487621307</c:v>
                </c:pt>
                <c:pt idx="2">
                  <c:v>0.11869768053293228</c:v>
                </c:pt>
                <c:pt idx="3">
                  <c:v>0.12866297364234924</c:v>
                </c:pt>
                <c:pt idx="4">
                  <c:v>0.12846864759922028</c:v>
                </c:pt>
                <c:pt idx="5">
                  <c:v>0.13622170686721802</c:v>
                </c:pt>
                <c:pt idx="6">
                  <c:v>0.15492606163024902</c:v>
                </c:pt>
                <c:pt idx="7">
                  <c:v>0.12083078175783157</c:v>
                </c:pt>
              </c:numCache>
            </c:numRef>
          </c:val>
          <c:smooth val="0"/>
        </c:ser>
        <c:dLbls>
          <c:showLegendKey val="0"/>
          <c:showVal val="0"/>
          <c:showCatName val="0"/>
          <c:showSerName val="0"/>
          <c:showPercent val="0"/>
          <c:showBubbleSize val="0"/>
        </c:dLbls>
        <c:marker val="1"/>
        <c:smooth val="0"/>
        <c:axId val="252996224"/>
        <c:axId val="253006208"/>
      </c:lineChart>
      <c:dateAx>
        <c:axId val="252996224"/>
        <c:scaling>
          <c:orientation val="minMax"/>
        </c:scaling>
        <c:delete val="0"/>
        <c:axPos val="b"/>
        <c:numFmt formatCode="m/d/yyyy" sourceLinked="1"/>
        <c:majorTickMark val="out"/>
        <c:minorTickMark val="none"/>
        <c:tickLblPos val="nextTo"/>
        <c:crossAx val="253006208"/>
        <c:crosses val="autoZero"/>
        <c:auto val="1"/>
        <c:lblOffset val="100"/>
        <c:baseTimeUnit val="days"/>
      </c:dateAx>
      <c:valAx>
        <c:axId val="253006208"/>
        <c:scaling>
          <c:orientation val="minMax"/>
        </c:scaling>
        <c:delete val="0"/>
        <c:axPos val="l"/>
        <c:majorGridlines/>
        <c:numFmt formatCode="0.00" sourceLinked="1"/>
        <c:majorTickMark val="out"/>
        <c:minorTickMark val="none"/>
        <c:tickLblPos val="nextTo"/>
        <c:crossAx val="252996224"/>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Weekly_Data_Report!$A$89</c:f>
              <c:strCache>
                <c:ptCount val="1"/>
                <c:pt idx="0">
                  <c:v>Network</c:v>
                </c:pt>
              </c:strCache>
            </c:strRef>
          </c:tx>
          <c:cat>
            <c:numRef>
              <c:f>Weekly_Data_Report!$B$88:$I$88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Weekly_Data_Report!$B$89:$I$89</c:f>
              <c:numCache>
                <c:formatCode>0.00</c:formatCode>
                <c:ptCount val="8"/>
                <c:pt idx="0">
                  <c:v>99.896926916824839</c:v>
                </c:pt>
                <c:pt idx="1">
                  <c:v>99.904539907042661</c:v>
                </c:pt>
                <c:pt idx="2">
                  <c:v>99.906263224223778</c:v>
                </c:pt>
                <c:pt idx="3">
                  <c:v>99.897260562876625</c:v>
                </c:pt>
                <c:pt idx="4">
                  <c:v>99.865564060795293</c:v>
                </c:pt>
                <c:pt idx="5">
                  <c:v>99.868049811480091</c:v>
                </c:pt>
                <c:pt idx="6">
                  <c:v>99.848509635760777</c:v>
                </c:pt>
                <c:pt idx="7">
                  <c:v>99.861979957907224</c:v>
                </c:pt>
              </c:numCache>
            </c:numRef>
          </c:val>
          <c:smooth val="0"/>
        </c:ser>
        <c:ser>
          <c:idx val="1"/>
          <c:order val="1"/>
          <c:tx>
            <c:strRef>
              <c:f>Weekly_Data_Report!$A$91</c:f>
              <c:strCache>
                <c:ptCount val="1"/>
                <c:pt idx="0">
                  <c:v>KV/Nokia</c:v>
                </c:pt>
              </c:strCache>
            </c:strRef>
          </c:tx>
          <c:cat>
            <c:numRef>
              <c:f>Weekly_Data_Report!$B$88:$I$88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Weekly_Data_Report!$B$91:$I$91</c:f>
              <c:numCache>
                <c:formatCode>0.00</c:formatCode>
                <c:ptCount val="8"/>
                <c:pt idx="0">
                  <c:v>99.873252868652344</c:v>
                </c:pt>
                <c:pt idx="1">
                  <c:v>99.887733459472656</c:v>
                </c:pt>
                <c:pt idx="2">
                  <c:v>99.879974365234375</c:v>
                </c:pt>
                <c:pt idx="3">
                  <c:v>99.868125915527344</c:v>
                </c:pt>
                <c:pt idx="4">
                  <c:v>99.803276062011719</c:v>
                </c:pt>
                <c:pt idx="5">
                  <c:v>99.807601928710938</c:v>
                </c:pt>
                <c:pt idx="6">
                  <c:v>99.758956909179688</c:v>
                </c:pt>
                <c:pt idx="7">
                  <c:v>99.785957336425781</c:v>
                </c:pt>
              </c:numCache>
            </c:numRef>
          </c:val>
          <c:smooth val="0"/>
        </c:ser>
        <c:ser>
          <c:idx val="2"/>
          <c:order val="2"/>
          <c:tx>
            <c:strRef>
              <c:f>Weekly_Data_Report!$A$90</c:f>
              <c:strCache>
                <c:ptCount val="1"/>
                <c:pt idx="0">
                  <c:v>KV/Huawei</c:v>
                </c:pt>
              </c:strCache>
            </c:strRef>
          </c:tx>
          <c:cat>
            <c:numRef>
              <c:f>Weekly_Data_Report!$B$88:$I$88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Weekly_Data_Report!$B$90:$I$90</c:f>
              <c:numCache>
                <c:formatCode>0.00</c:formatCode>
                <c:ptCount val="8"/>
                <c:pt idx="0">
                  <c:v>99.916321027477878</c:v>
                </c:pt>
                <c:pt idx="1">
                  <c:v>99.918000693344453</c:v>
                </c:pt>
                <c:pt idx="2">
                  <c:v>99.923222042806472</c:v>
                </c:pt>
                <c:pt idx="3">
                  <c:v>99.918201809762166</c:v>
                </c:pt>
                <c:pt idx="4">
                  <c:v>99.917746094984096</c:v>
                </c:pt>
                <c:pt idx="5">
                  <c:v>99.920475180283191</c:v>
                </c:pt>
                <c:pt idx="6">
                  <c:v>99.922383064474843</c:v>
                </c:pt>
                <c:pt idx="7">
                  <c:v>99.922023543488152</c:v>
                </c:pt>
              </c:numCache>
            </c:numRef>
          </c:val>
          <c:smooth val="0"/>
        </c:ser>
        <c:ser>
          <c:idx val="3"/>
          <c:order val="3"/>
          <c:tx>
            <c:strRef>
              <c:f>Weekly_Data_Report!$A$92</c:f>
              <c:strCache>
                <c:ptCount val="1"/>
                <c:pt idx="0">
                  <c:v>MAC</c:v>
                </c:pt>
              </c:strCache>
            </c:strRef>
          </c:tx>
          <c:cat>
            <c:numRef>
              <c:f>Weekly_Data_Report!$B$88:$I$88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Weekly_Data_Report!$B$92:$I$92</c:f>
              <c:numCache>
                <c:formatCode>0.00</c:formatCode>
                <c:ptCount val="8"/>
                <c:pt idx="0">
                  <c:v>99.873252868652344</c:v>
                </c:pt>
                <c:pt idx="1">
                  <c:v>99.887733459472656</c:v>
                </c:pt>
                <c:pt idx="2">
                  <c:v>99.879974365234375</c:v>
                </c:pt>
                <c:pt idx="3">
                  <c:v>99.868125915527344</c:v>
                </c:pt>
                <c:pt idx="4">
                  <c:v>99.803276062011719</c:v>
                </c:pt>
                <c:pt idx="5">
                  <c:v>99.807601928710938</c:v>
                </c:pt>
                <c:pt idx="6">
                  <c:v>99.758956909179688</c:v>
                </c:pt>
                <c:pt idx="7">
                  <c:v>99.785957336425781</c:v>
                </c:pt>
              </c:numCache>
            </c:numRef>
          </c:val>
          <c:smooth val="0"/>
        </c:ser>
        <c:dLbls>
          <c:showLegendKey val="0"/>
          <c:showVal val="0"/>
          <c:showCatName val="0"/>
          <c:showSerName val="0"/>
          <c:showPercent val="0"/>
          <c:showBubbleSize val="0"/>
        </c:dLbls>
        <c:marker val="1"/>
        <c:smooth val="0"/>
        <c:axId val="253054976"/>
        <c:axId val="253056512"/>
      </c:lineChart>
      <c:dateAx>
        <c:axId val="253054976"/>
        <c:scaling>
          <c:orientation val="minMax"/>
        </c:scaling>
        <c:delete val="0"/>
        <c:axPos val="b"/>
        <c:numFmt formatCode="m/d/yyyy" sourceLinked="1"/>
        <c:majorTickMark val="out"/>
        <c:minorTickMark val="none"/>
        <c:tickLblPos val="nextTo"/>
        <c:crossAx val="253056512"/>
        <c:crosses val="autoZero"/>
        <c:auto val="1"/>
        <c:lblOffset val="100"/>
        <c:baseTimeUnit val="days"/>
      </c:dateAx>
      <c:valAx>
        <c:axId val="253056512"/>
        <c:scaling>
          <c:orientation val="minMax"/>
        </c:scaling>
        <c:delete val="0"/>
        <c:axPos val="l"/>
        <c:majorGridlines/>
        <c:numFmt formatCode="0.00" sourceLinked="1"/>
        <c:majorTickMark val="out"/>
        <c:minorTickMark val="none"/>
        <c:tickLblPos val="nextTo"/>
        <c:crossAx val="25305497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Weekly_Data_Report!$A$97</c:f>
              <c:strCache>
                <c:ptCount val="1"/>
                <c:pt idx="0">
                  <c:v>Network</c:v>
                </c:pt>
              </c:strCache>
            </c:strRef>
          </c:tx>
          <c:cat>
            <c:numRef>
              <c:f>Weekly_Data_Report!$B$96:$I$96</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Weekly_Data_Report!$B$97:$I$97</c:f>
              <c:numCache>
                <c:formatCode>0.00</c:formatCode>
                <c:ptCount val="8"/>
                <c:pt idx="0">
                  <c:v>99.808726747177246</c:v>
                </c:pt>
                <c:pt idx="1">
                  <c:v>99.79610689417089</c:v>
                </c:pt>
                <c:pt idx="2">
                  <c:v>99.830048334331366</c:v>
                </c:pt>
                <c:pt idx="3">
                  <c:v>99.817788068740867</c:v>
                </c:pt>
                <c:pt idx="4">
                  <c:v>99.825621941578859</c:v>
                </c:pt>
                <c:pt idx="5">
                  <c:v>99.827690821402598</c:v>
                </c:pt>
                <c:pt idx="6">
                  <c:v>99.83546224029034</c:v>
                </c:pt>
                <c:pt idx="7">
                  <c:v>99.834877434483175</c:v>
                </c:pt>
              </c:numCache>
            </c:numRef>
          </c:val>
          <c:smooth val="0"/>
        </c:ser>
        <c:ser>
          <c:idx val="1"/>
          <c:order val="1"/>
          <c:tx>
            <c:strRef>
              <c:f>Weekly_Data_Report!$A$99</c:f>
              <c:strCache>
                <c:ptCount val="1"/>
                <c:pt idx="0">
                  <c:v>KV/Nokia</c:v>
                </c:pt>
              </c:strCache>
            </c:strRef>
          </c:tx>
          <c:cat>
            <c:numRef>
              <c:f>Weekly_Data_Report!$B$96:$I$96</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Weekly_Data_Report!$B$99:$I$99</c:f>
              <c:numCache>
                <c:formatCode>0.00</c:formatCode>
                <c:ptCount val="8"/>
                <c:pt idx="0">
                  <c:v>92.058761596679688</c:v>
                </c:pt>
                <c:pt idx="1">
                  <c:v>90.575531005859375</c:v>
                </c:pt>
                <c:pt idx="2">
                  <c:v>89.243278503417969</c:v>
                </c:pt>
                <c:pt idx="3">
                  <c:v>91.290321350097656</c:v>
                </c:pt>
                <c:pt idx="4">
                  <c:v>93.241455078125</c:v>
                </c:pt>
                <c:pt idx="5">
                  <c:v>92.610130310058594</c:v>
                </c:pt>
                <c:pt idx="6">
                  <c:v>90.743385314941406</c:v>
                </c:pt>
                <c:pt idx="7">
                  <c:v>92.31201171875</c:v>
                </c:pt>
              </c:numCache>
            </c:numRef>
          </c:val>
          <c:smooth val="0"/>
        </c:ser>
        <c:ser>
          <c:idx val="2"/>
          <c:order val="2"/>
          <c:tx>
            <c:strRef>
              <c:f>Weekly_Data_Report!$A$98</c:f>
              <c:strCache>
                <c:ptCount val="1"/>
                <c:pt idx="0">
                  <c:v>KV/Huawei</c:v>
                </c:pt>
              </c:strCache>
            </c:strRef>
          </c:tx>
          <c:cat>
            <c:numRef>
              <c:f>Weekly_Data_Report!$B$96:$I$96</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Weekly_Data_Report!$B$98:$I$98</c:f>
              <c:numCache>
                <c:formatCode>0.00</c:formatCode>
                <c:ptCount val="8"/>
                <c:pt idx="0">
                  <c:v>99.82909731737179</c:v>
                </c:pt>
                <c:pt idx="1">
                  <c:v>99.817971311478786</c:v>
                </c:pt>
                <c:pt idx="2">
                  <c:v>99.851325311505434</c:v>
                </c:pt>
                <c:pt idx="3">
                  <c:v>99.84118765755241</c:v>
                </c:pt>
                <c:pt idx="4">
                  <c:v>99.842982311495888</c:v>
                </c:pt>
                <c:pt idx="5">
                  <c:v>99.845948482856002</c:v>
                </c:pt>
                <c:pt idx="6">
                  <c:v>99.856876113510253</c:v>
                </c:pt>
                <c:pt idx="7">
                  <c:v>99.85406860786459</c:v>
                </c:pt>
              </c:numCache>
            </c:numRef>
          </c:val>
          <c:smooth val="0"/>
        </c:ser>
        <c:ser>
          <c:idx val="3"/>
          <c:order val="3"/>
          <c:tx>
            <c:strRef>
              <c:f>Weekly_Data_Report!$A$100</c:f>
              <c:strCache>
                <c:ptCount val="1"/>
                <c:pt idx="0">
                  <c:v>MAC</c:v>
                </c:pt>
              </c:strCache>
            </c:strRef>
          </c:tx>
          <c:cat>
            <c:numRef>
              <c:f>Weekly_Data_Report!$B$96:$I$96</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Weekly_Data_Report!$B$100:$I$100</c:f>
              <c:numCache>
                <c:formatCode>0.00</c:formatCode>
                <c:ptCount val="8"/>
                <c:pt idx="0">
                  <c:v>92.058761596679688</c:v>
                </c:pt>
                <c:pt idx="1">
                  <c:v>90.575531005859375</c:v>
                </c:pt>
                <c:pt idx="2">
                  <c:v>89.243278503417969</c:v>
                </c:pt>
                <c:pt idx="3">
                  <c:v>91.290321350097656</c:v>
                </c:pt>
                <c:pt idx="4">
                  <c:v>93.241455078125</c:v>
                </c:pt>
                <c:pt idx="5">
                  <c:v>92.610130310058594</c:v>
                </c:pt>
                <c:pt idx="6">
                  <c:v>90.743385314941406</c:v>
                </c:pt>
                <c:pt idx="7">
                  <c:v>92.31201171875</c:v>
                </c:pt>
              </c:numCache>
            </c:numRef>
          </c:val>
          <c:smooth val="0"/>
        </c:ser>
        <c:dLbls>
          <c:showLegendKey val="0"/>
          <c:showVal val="0"/>
          <c:showCatName val="0"/>
          <c:showSerName val="0"/>
          <c:showPercent val="0"/>
          <c:showBubbleSize val="0"/>
        </c:dLbls>
        <c:marker val="1"/>
        <c:smooth val="0"/>
        <c:axId val="253084800"/>
        <c:axId val="253086336"/>
      </c:lineChart>
      <c:dateAx>
        <c:axId val="253084800"/>
        <c:scaling>
          <c:orientation val="minMax"/>
        </c:scaling>
        <c:delete val="0"/>
        <c:axPos val="b"/>
        <c:numFmt formatCode="m/d/yyyy" sourceLinked="1"/>
        <c:majorTickMark val="out"/>
        <c:minorTickMark val="none"/>
        <c:tickLblPos val="nextTo"/>
        <c:crossAx val="253086336"/>
        <c:crosses val="autoZero"/>
        <c:auto val="1"/>
        <c:lblOffset val="100"/>
        <c:baseTimeUnit val="days"/>
      </c:dateAx>
      <c:valAx>
        <c:axId val="253086336"/>
        <c:scaling>
          <c:orientation val="minMax"/>
        </c:scaling>
        <c:delete val="0"/>
        <c:axPos val="l"/>
        <c:majorGridlines/>
        <c:numFmt formatCode="0.00" sourceLinked="1"/>
        <c:majorTickMark val="out"/>
        <c:minorTickMark val="none"/>
        <c:tickLblPos val="nextTo"/>
        <c:crossAx val="253084800"/>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17605248"/>
        <c:axId val="217606784"/>
      </c:lineChart>
      <c:catAx>
        <c:axId val="2176052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7606784"/>
        <c:crossesAt val="92"/>
        <c:auto val="1"/>
        <c:lblAlgn val="ctr"/>
        <c:lblOffset val="100"/>
        <c:tickLblSkip val="1"/>
        <c:tickMarkSkip val="1"/>
        <c:noMultiLvlLbl val="0"/>
      </c:catAx>
      <c:valAx>
        <c:axId val="217606784"/>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6052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Weekly_Data_Report!$A$105</c:f>
              <c:strCache>
                <c:ptCount val="1"/>
                <c:pt idx="0">
                  <c:v>Network</c:v>
                </c:pt>
              </c:strCache>
            </c:strRef>
          </c:tx>
          <c:cat>
            <c:numRef>
              <c:f>Weekly_Data_Report!$B$104:$I$104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Weekly_Data_Report!$B$105:$I$105</c:f>
              <c:numCache>
                <c:formatCode>0.00</c:formatCode>
                <c:ptCount val="8"/>
                <c:pt idx="0">
                  <c:v>98.240524170528857</c:v>
                </c:pt>
                <c:pt idx="1">
                  <c:v>98.166317731262751</c:v>
                </c:pt>
                <c:pt idx="2">
                  <c:v>98.303835417378238</c:v>
                </c:pt>
                <c:pt idx="3">
                  <c:v>98.394690305427659</c:v>
                </c:pt>
                <c:pt idx="4">
                  <c:v>98.233998985441957</c:v>
                </c:pt>
                <c:pt idx="5">
                  <c:v>98.212885813096108</c:v>
                </c:pt>
                <c:pt idx="6">
                  <c:v>98.173810926270505</c:v>
                </c:pt>
                <c:pt idx="7">
                  <c:v>98.426025263606007</c:v>
                </c:pt>
              </c:numCache>
            </c:numRef>
          </c:val>
          <c:smooth val="0"/>
        </c:ser>
        <c:ser>
          <c:idx val="1"/>
          <c:order val="1"/>
          <c:tx>
            <c:strRef>
              <c:f>Weekly_Data_Report!$A$107</c:f>
              <c:strCache>
                <c:ptCount val="1"/>
                <c:pt idx="0">
                  <c:v>KV/Nokia</c:v>
                </c:pt>
              </c:strCache>
            </c:strRef>
          </c:tx>
          <c:cat>
            <c:numRef>
              <c:f>Weekly_Data_Report!$B$104:$I$104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Weekly_Data_Report!$B$107:$I$107</c:f>
              <c:numCache>
                <c:formatCode>0.00</c:formatCode>
                <c:ptCount val="8"/>
                <c:pt idx="0">
                  <c:v>98.2220458984375</c:v>
                </c:pt>
                <c:pt idx="1">
                  <c:v>98.929603576660156</c:v>
                </c:pt>
                <c:pt idx="2">
                  <c:v>98.714920043945313</c:v>
                </c:pt>
                <c:pt idx="3">
                  <c:v>98.957122802734375</c:v>
                </c:pt>
                <c:pt idx="4">
                  <c:v>98.910751342773438</c:v>
                </c:pt>
                <c:pt idx="5">
                  <c:v>99.019233703613281</c:v>
                </c:pt>
                <c:pt idx="6">
                  <c:v>98.714553833007812</c:v>
                </c:pt>
                <c:pt idx="7">
                  <c:v>98.693168640136719</c:v>
                </c:pt>
              </c:numCache>
            </c:numRef>
          </c:val>
          <c:smooth val="0"/>
        </c:ser>
        <c:ser>
          <c:idx val="2"/>
          <c:order val="2"/>
          <c:tx>
            <c:strRef>
              <c:f>Weekly_Data_Report!$A$106</c:f>
              <c:strCache>
                <c:ptCount val="1"/>
                <c:pt idx="0">
                  <c:v>KV/Huawei</c:v>
                </c:pt>
              </c:strCache>
            </c:strRef>
          </c:tx>
          <c:cat>
            <c:numRef>
              <c:f>Weekly_Data_Report!$B$104:$I$104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Weekly_Data_Report!$B$106:$I$106</c:f>
              <c:numCache>
                <c:formatCode>0.00</c:formatCode>
                <c:ptCount val="8"/>
                <c:pt idx="0">
                  <c:v>98.241980679612112</c:v>
                </c:pt>
                <c:pt idx="1">
                  <c:v>98.107950015149797</c:v>
                </c:pt>
                <c:pt idx="2">
                  <c:v>98.277069956573627</c:v>
                </c:pt>
                <c:pt idx="3">
                  <c:v>98.349074098935887</c:v>
                </c:pt>
                <c:pt idx="4">
                  <c:v>98.177237308883988</c:v>
                </c:pt>
                <c:pt idx="5">
                  <c:v>98.1483472019017</c:v>
                </c:pt>
                <c:pt idx="6">
                  <c:v>98.128282834966342</c:v>
                </c:pt>
                <c:pt idx="7">
                  <c:v>98.403305405669641</c:v>
                </c:pt>
              </c:numCache>
            </c:numRef>
          </c:val>
          <c:smooth val="0"/>
        </c:ser>
        <c:ser>
          <c:idx val="3"/>
          <c:order val="3"/>
          <c:tx>
            <c:strRef>
              <c:f>Weekly_Data_Report!$A$108</c:f>
              <c:strCache>
                <c:ptCount val="1"/>
                <c:pt idx="0">
                  <c:v>MAC</c:v>
                </c:pt>
              </c:strCache>
            </c:strRef>
          </c:tx>
          <c:cat>
            <c:numRef>
              <c:f>Weekly_Data_Report!$B$104:$I$104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Weekly_Data_Report!$B$108:$I$108</c:f>
              <c:numCache>
                <c:formatCode>0.00</c:formatCode>
                <c:ptCount val="8"/>
                <c:pt idx="0">
                  <c:v>98.2220458984375</c:v>
                </c:pt>
                <c:pt idx="1">
                  <c:v>98.929603576660156</c:v>
                </c:pt>
                <c:pt idx="2">
                  <c:v>98.714920043945313</c:v>
                </c:pt>
                <c:pt idx="3">
                  <c:v>98.957122802734375</c:v>
                </c:pt>
                <c:pt idx="4">
                  <c:v>98.910751342773438</c:v>
                </c:pt>
                <c:pt idx="5">
                  <c:v>99.019233703613281</c:v>
                </c:pt>
                <c:pt idx="6">
                  <c:v>98.714553833007812</c:v>
                </c:pt>
                <c:pt idx="7">
                  <c:v>98.693168640136719</c:v>
                </c:pt>
              </c:numCache>
            </c:numRef>
          </c:val>
          <c:smooth val="0"/>
        </c:ser>
        <c:dLbls>
          <c:showLegendKey val="0"/>
          <c:showVal val="0"/>
          <c:showCatName val="0"/>
          <c:showSerName val="0"/>
          <c:showPercent val="0"/>
          <c:showBubbleSize val="0"/>
        </c:dLbls>
        <c:marker val="1"/>
        <c:smooth val="0"/>
        <c:axId val="253204736"/>
        <c:axId val="253218816"/>
      </c:lineChart>
      <c:dateAx>
        <c:axId val="253204736"/>
        <c:scaling>
          <c:orientation val="minMax"/>
        </c:scaling>
        <c:delete val="0"/>
        <c:axPos val="b"/>
        <c:numFmt formatCode="m/d/yyyy" sourceLinked="1"/>
        <c:majorTickMark val="out"/>
        <c:minorTickMark val="none"/>
        <c:tickLblPos val="nextTo"/>
        <c:crossAx val="253218816"/>
        <c:crosses val="autoZero"/>
        <c:auto val="1"/>
        <c:lblOffset val="100"/>
        <c:baseTimeUnit val="days"/>
      </c:dateAx>
      <c:valAx>
        <c:axId val="253218816"/>
        <c:scaling>
          <c:orientation val="minMax"/>
        </c:scaling>
        <c:delete val="0"/>
        <c:axPos val="l"/>
        <c:majorGridlines/>
        <c:numFmt formatCode="0.00" sourceLinked="1"/>
        <c:majorTickMark val="out"/>
        <c:minorTickMark val="none"/>
        <c:tickLblPos val="nextTo"/>
        <c:crossAx val="25320473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Weekly_Data_Report!$A$113</c:f>
              <c:strCache>
                <c:ptCount val="1"/>
                <c:pt idx="0">
                  <c:v>Network</c:v>
                </c:pt>
              </c:strCache>
            </c:strRef>
          </c:tx>
          <c:cat>
            <c:numRef>
              <c:f>Weekly_Data_Report!$B$112:$I$112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Weekly_Data_Report!$B$113:$I$113</c:f>
              <c:numCache>
                <c:formatCode>0.00</c:formatCode>
                <c:ptCount val="8"/>
                <c:pt idx="0">
                  <c:v>94.750487401326495</c:v>
                </c:pt>
                <c:pt idx="1">
                  <c:v>94.808267705074698</c:v>
                </c:pt>
                <c:pt idx="2">
                  <c:v>95.017410957079122</c:v>
                </c:pt>
                <c:pt idx="3">
                  <c:v>94.117756063957117</c:v>
                </c:pt>
                <c:pt idx="4">
                  <c:v>94.782838937020315</c:v>
                </c:pt>
                <c:pt idx="5">
                  <c:v>94.805293495804577</c:v>
                </c:pt>
                <c:pt idx="6">
                  <c:v>95.127036687606648</c:v>
                </c:pt>
                <c:pt idx="7">
                  <c:v>95.111205124699836</c:v>
                </c:pt>
              </c:numCache>
            </c:numRef>
          </c:val>
          <c:smooth val="0"/>
        </c:ser>
        <c:ser>
          <c:idx val="1"/>
          <c:order val="1"/>
          <c:tx>
            <c:strRef>
              <c:f>Weekly_Data_Report!$A$115</c:f>
              <c:strCache>
                <c:ptCount val="1"/>
                <c:pt idx="0">
                  <c:v>KV/Nokia</c:v>
                </c:pt>
              </c:strCache>
            </c:strRef>
          </c:tx>
          <c:cat>
            <c:numRef>
              <c:f>Weekly_Data_Report!$B$112:$I$112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Weekly_Data_Report!$B$115:$I$115</c:f>
              <c:numCache>
                <c:formatCode>0.00</c:formatCode>
                <c:ptCount val="8"/>
                <c:pt idx="0">
                  <c:v>95.34295654296875</c:v>
                </c:pt>
                <c:pt idx="1">
                  <c:v>96.078224182128906</c:v>
                </c:pt>
                <c:pt idx="2">
                  <c:v>97.1500244140625</c:v>
                </c:pt>
                <c:pt idx="3">
                  <c:v>96.790069580078125</c:v>
                </c:pt>
                <c:pt idx="4">
                  <c:v>95.909957885742188</c:v>
                </c:pt>
                <c:pt idx="5">
                  <c:v>95.766151428222656</c:v>
                </c:pt>
                <c:pt idx="6">
                  <c:v>96.698417663574219</c:v>
                </c:pt>
                <c:pt idx="7">
                  <c:v>96.766746520996094</c:v>
                </c:pt>
              </c:numCache>
            </c:numRef>
          </c:val>
          <c:smooth val="0"/>
        </c:ser>
        <c:ser>
          <c:idx val="2"/>
          <c:order val="2"/>
          <c:tx>
            <c:strRef>
              <c:f>Weekly_Data_Report!$A$114</c:f>
              <c:strCache>
                <c:ptCount val="1"/>
                <c:pt idx="0">
                  <c:v>KV/Huawei</c:v>
                </c:pt>
              </c:strCache>
            </c:strRef>
          </c:tx>
          <c:cat>
            <c:numRef>
              <c:f>Weekly_Data_Report!$B$112:$I$112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Weekly_Data_Report!$B$114:$I$114</c:f>
              <c:numCache>
                <c:formatCode>0.00</c:formatCode>
                <c:ptCount val="8"/>
                <c:pt idx="0">
                  <c:v>94.709438388761484</c:v>
                </c:pt>
                <c:pt idx="1">
                  <c:v>94.71685003750575</c:v>
                </c:pt>
                <c:pt idx="2">
                  <c:v>94.86480480983704</c:v>
                </c:pt>
                <c:pt idx="3">
                  <c:v>93.923203852362846</c:v>
                </c:pt>
                <c:pt idx="4">
                  <c:v>94.697197501583389</c:v>
                </c:pt>
                <c:pt idx="5">
                  <c:v>94.73138134715704</c:v>
                </c:pt>
                <c:pt idx="6">
                  <c:v>95.010697799382157</c:v>
                </c:pt>
                <c:pt idx="7">
                  <c:v>94.997102782997359</c:v>
                </c:pt>
              </c:numCache>
            </c:numRef>
          </c:val>
          <c:smooth val="0"/>
        </c:ser>
        <c:ser>
          <c:idx val="3"/>
          <c:order val="3"/>
          <c:tx>
            <c:strRef>
              <c:f>Weekly_Data_Report!$A$116</c:f>
              <c:strCache>
                <c:ptCount val="1"/>
                <c:pt idx="0">
                  <c:v>MAC</c:v>
                </c:pt>
              </c:strCache>
            </c:strRef>
          </c:tx>
          <c:cat>
            <c:numRef>
              <c:f>Weekly_Data_Report!$B$112:$I$112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Weekly_Data_Report!$B$116:$I$116</c:f>
              <c:numCache>
                <c:formatCode>0.00</c:formatCode>
                <c:ptCount val="8"/>
                <c:pt idx="0">
                  <c:v>95.34295654296875</c:v>
                </c:pt>
                <c:pt idx="1">
                  <c:v>96.078224182128906</c:v>
                </c:pt>
                <c:pt idx="2">
                  <c:v>97.1500244140625</c:v>
                </c:pt>
                <c:pt idx="3">
                  <c:v>96.790069580078125</c:v>
                </c:pt>
                <c:pt idx="4">
                  <c:v>95.909957885742188</c:v>
                </c:pt>
                <c:pt idx="5">
                  <c:v>95.766151428222656</c:v>
                </c:pt>
                <c:pt idx="6">
                  <c:v>96.698417663574219</c:v>
                </c:pt>
                <c:pt idx="7">
                  <c:v>96.766746520996094</c:v>
                </c:pt>
              </c:numCache>
            </c:numRef>
          </c:val>
          <c:smooth val="0"/>
        </c:ser>
        <c:dLbls>
          <c:showLegendKey val="0"/>
          <c:showVal val="0"/>
          <c:showCatName val="0"/>
          <c:showSerName val="0"/>
          <c:showPercent val="0"/>
          <c:showBubbleSize val="0"/>
        </c:dLbls>
        <c:marker val="1"/>
        <c:smooth val="0"/>
        <c:axId val="253259136"/>
        <c:axId val="253265024"/>
      </c:lineChart>
      <c:dateAx>
        <c:axId val="253259136"/>
        <c:scaling>
          <c:orientation val="minMax"/>
        </c:scaling>
        <c:delete val="0"/>
        <c:axPos val="b"/>
        <c:numFmt formatCode="m/d/yyyy" sourceLinked="1"/>
        <c:majorTickMark val="out"/>
        <c:minorTickMark val="none"/>
        <c:tickLblPos val="nextTo"/>
        <c:crossAx val="253265024"/>
        <c:crosses val="autoZero"/>
        <c:auto val="1"/>
        <c:lblOffset val="100"/>
        <c:baseTimeUnit val="days"/>
      </c:dateAx>
      <c:valAx>
        <c:axId val="253265024"/>
        <c:scaling>
          <c:orientation val="minMax"/>
        </c:scaling>
        <c:delete val="0"/>
        <c:axPos val="l"/>
        <c:majorGridlines/>
        <c:numFmt formatCode="0.00" sourceLinked="1"/>
        <c:majorTickMark val="out"/>
        <c:minorTickMark val="none"/>
        <c:tickLblPos val="nextTo"/>
        <c:crossAx val="25325913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Weekly_Data_Report!$A$122</c:f>
              <c:strCache>
                <c:ptCount val="1"/>
                <c:pt idx="0">
                  <c:v>Network</c:v>
                </c:pt>
              </c:strCache>
            </c:strRef>
          </c:tx>
          <c:cat>
            <c:numRef>
              <c:f>Weekly_Data_Report!$B$121:$I$121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Weekly_Data_Report!$B$122:$I$122</c:f>
              <c:numCache>
                <c:formatCode>0.00</c:formatCode>
                <c:ptCount val="8"/>
                <c:pt idx="0">
                  <c:v>0.89919311646008304</c:v>
                </c:pt>
                <c:pt idx="1">
                  <c:v>0.86332397545596729</c:v>
                </c:pt>
                <c:pt idx="2">
                  <c:v>0.87589636623362865</c:v>
                </c:pt>
                <c:pt idx="3">
                  <c:v>0.86716675876623561</c:v>
                </c:pt>
                <c:pt idx="4">
                  <c:v>0.85643332672795514</c:v>
                </c:pt>
                <c:pt idx="5">
                  <c:v>0.86895121440614109</c:v>
                </c:pt>
                <c:pt idx="6">
                  <c:v>0.89032150390754949</c:v>
                </c:pt>
                <c:pt idx="7">
                  <c:v>0.8725350551057226</c:v>
                </c:pt>
              </c:numCache>
            </c:numRef>
          </c:val>
          <c:smooth val="0"/>
        </c:ser>
        <c:ser>
          <c:idx val="1"/>
          <c:order val="1"/>
          <c:tx>
            <c:strRef>
              <c:f>Weekly_Data_Report!$A$124</c:f>
              <c:strCache>
                <c:ptCount val="1"/>
                <c:pt idx="0">
                  <c:v>KV/Nokia</c:v>
                </c:pt>
              </c:strCache>
            </c:strRef>
          </c:tx>
          <c:cat>
            <c:numRef>
              <c:f>Weekly_Data_Report!$B$121:$I$121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Weekly_Data_Report!$B$124:$I$124</c:f>
              <c:numCache>
                <c:formatCode>0.00</c:formatCode>
                <c:ptCount val="8"/>
                <c:pt idx="0">
                  <c:v>2.552396297454834</c:v>
                </c:pt>
                <c:pt idx="1">
                  <c:v>2.5417850017547607</c:v>
                </c:pt>
                <c:pt idx="2">
                  <c:v>2.6043288707733154</c:v>
                </c:pt>
                <c:pt idx="3">
                  <c:v>2.5243000984191895</c:v>
                </c:pt>
                <c:pt idx="4">
                  <c:v>2.5281119346618652</c:v>
                </c:pt>
                <c:pt idx="5">
                  <c:v>2.5104343891143799</c:v>
                </c:pt>
                <c:pt idx="6">
                  <c:v>2.5263557434082031</c:v>
                </c:pt>
                <c:pt idx="7">
                  <c:v>2.5371067523956299</c:v>
                </c:pt>
              </c:numCache>
            </c:numRef>
          </c:val>
          <c:smooth val="0"/>
        </c:ser>
        <c:ser>
          <c:idx val="2"/>
          <c:order val="2"/>
          <c:tx>
            <c:strRef>
              <c:f>Weekly_Data_Report!$A$123</c:f>
              <c:strCache>
                <c:ptCount val="1"/>
                <c:pt idx="0">
                  <c:v>KV/Huawei</c:v>
                </c:pt>
              </c:strCache>
            </c:strRef>
          </c:tx>
          <c:cat>
            <c:numRef>
              <c:f>Weekly_Data_Report!$B$121:$I$121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Weekly_Data_Report!$B$123:$I$123</c:f>
              <c:numCache>
                <c:formatCode>0.00</c:formatCode>
                <c:ptCount val="8"/>
                <c:pt idx="0">
                  <c:v>5.7254393290447135E-7</c:v>
                </c:pt>
                <c:pt idx="1">
                  <c:v>5.233155302569819E-7</c:v>
                </c:pt>
                <c:pt idx="2">
                  <c:v>5.0550367885032883E-7</c:v>
                </c:pt>
                <c:pt idx="3">
                  <c:v>5.4992014393576053E-7</c:v>
                </c:pt>
                <c:pt idx="4">
                  <c:v>5.5227632077388483E-7</c:v>
                </c:pt>
                <c:pt idx="5">
                  <c:v>5.712705634336637E-7</c:v>
                </c:pt>
                <c:pt idx="6">
                  <c:v>5.6990379424085788E-7</c:v>
                </c:pt>
                <c:pt idx="7">
                  <c:v>5.6778224967834938E-7</c:v>
                </c:pt>
              </c:numCache>
            </c:numRef>
          </c:val>
          <c:smooth val="0"/>
        </c:ser>
        <c:ser>
          <c:idx val="3"/>
          <c:order val="3"/>
          <c:tx>
            <c:strRef>
              <c:f>Weekly_Data_Report!$A$125</c:f>
              <c:strCache>
                <c:ptCount val="1"/>
                <c:pt idx="0">
                  <c:v>MAC</c:v>
                </c:pt>
              </c:strCache>
            </c:strRef>
          </c:tx>
          <c:cat>
            <c:numRef>
              <c:f>Weekly_Data_Report!$B$121:$I$121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Weekly_Data_Report!$B$125:$I$125</c:f>
              <c:numCache>
                <c:formatCode>0.00</c:formatCode>
                <c:ptCount val="8"/>
                <c:pt idx="0">
                  <c:v>2.552396297454834</c:v>
                </c:pt>
                <c:pt idx="1">
                  <c:v>2.5417850017547607</c:v>
                </c:pt>
                <c:pt idx="2">
                  <c:v>2.6043288707733154</c:v>
                </c:pt>
                <c:pt idx="3">
                  <c:v>2.5243000984191895</c:v>
                </c:pt>
                <c:pt idx="4">
                  <c:v>2.5281119346618652</c:v>
                </c:pt>
                <c:pt idx="5">
                  <c:v>2.5104343891143799</c:v>
                </c:pt>
                <c:pt idx="6">
                  <c:v>2.5263557434082031</c:v>
                </c:pt>
                <c:pt idx="7">
                  <c:v>2.5371067523956299</c:v>
                </c:pt>
              </c:numCache>
            </c:numRef>
          </c:val>
          <c:smooth val="0"/>
        </c:ser>
        <c:dLbls>
          <c:showLegendKey val="0"/>
          <c:showVal val="0"/>
          <c:showCatName val="0"/>
          <c:showSerName val="0"/>
          <c:showPercent val="0"/>
          <c:showBubbleSize val="0"/>
        </c:dLbls>
        <c:marker val="1"/>
        <c:smooth val="0"/>
        <c:axId val="253379712"/>
        <c:axId val="253381248"/>
      </c:lineChart>
      <c:dateAx>
        <c:axId val="253379712"/>
        <c:scaling>
          <c:orientation val="minMax"/>
        </c:scaling>
        <c:delete val="0"/>
        <c:axPos val="b"/>
        <c:numFmt formatCode="m/d/yyyy" sourceLinked="1"/>
        <c:majorTickMark val="out"/>
        <c:minorTickMark val="none"/>
        <c:tickLblPos val="nextTo"/>
        <c:crossAx val="253381248"/>
        <c:crosses val="autoZero"/>
        <c:auto val="1"/>
        <c:lblOffset val="100"/>
        <c:baseTimeUnit val="days"/>
      </c:dateAx>
      <c:valAx>
        <c:axId val="253381248"/>
        <c:scaling>
          <c:orientation val="minMax"/>
        </c:scaling>
        <c:delete val="0"/>
        <c:axPos val="l"/>
        <c:majorGridlines/>
        <c:numFmt formatCode="0.00" sourceLinked="1"/>
        <c:majorTickMark val="out"/>
        <c:minorTickMark val="none"/>
        <c:tickLblPos val="nextTo"/>
        <c:crossAx val="253379712"/>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Weekly_Data_Peak_Report!$A$76</c:f>
              <c:strCache>
                <c:ptCount val="1"/>
                <c:pt idx="0">
                  <c:v>Network</c:v>
                </c:pt>
              </c:strCache>
            </c:strRef>
          </c:tx>
          <c:cat>
            <c:numRef>
              <c:f>Weekly_Data_Peak_Report!$B$75:$I$75</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Weekly_Data_Peak_Report!$B$76:$I$76</c:f>
              <c:numCache>
                <c:formatCode>0.000</c:formatCode>
                <c:ptCount val="8"/>
                <c:pt idx="0">
                  <c:v>5.2173102542294478E-4</c:v>
                </c:pt>
                <c:pt idx="1">
                  <c:v>4.7228163655161731E-4</c:v>
                </c:pt>
                <c:pt idx="2">
                  <c:v>6.3998771137584653E-4</c:v>
                </c:pt>
                <c:pt idx="3">
                  <c:v>6.9910654636250414E-3</c:v>
                </c:pt>
                <c:pt idx="4">
                  <c:v>6.3394256742012214E-4</c:v>
                </c:pt>
                <c:pt idx="5">
                  <c:v>1.2509410069420305E-3</c:v>
                </c:pt>
                <c:pt idx="6">
                  <c:v>2.8151220996157009E-4</c:v>
                </c:pt>
                <c:pt idx="7">
                  <c:v>6.8562159536903183E-4</c:v>
                </c:pt>
              </c:numCache>
            </c:numRef>
          </c:val>
          <c:smooth val="0"/>
        </c:ser>
        <c:ser>
          <c:idx val="1"/>
          <c:order val="1"/>
          <c:tx>
            <c:strRef>
              <c:f>Weekly_Data_Peak_Report!$A$78</c:f>
              <c:strCache>
                <c:ptCount val="1"/>
                <c:pt idx="0">
                  <c:v>KV/Nokia</c:v>
                </c:pt>
              </c:strCache>
            </c:strRef>
          </c:tx>
          <c:cat>
            <c:numRef>
              <c:f>Weekly_Data_Peak_Report!$B$75:$I$75</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Weekly_Data_Peak_Report!$B$78:$I$78</c:f>
              <c:numCache>
                <c:formatCode>0.000</c:formatCode>
                <c:ptCount val="8"/>
                <c:pt idx="0">
                  <c:v>1.0194305796176195E-3</c:v>
                </c:pt>
                <c:pt idx="1">
                  <c:v>1.5437661204487085E-3</c:v>
                </c:pt>
                <c:pt idx="2">
                  <c:v>0</c:v>
                </c:pt>
                <c:pt idx="3">
                  <c:v>7.0041720755398273E-4</c:v>
                </c:pt>
                <c:pt idx="4">
                  <c:v>0</c:v>
                </c:pt>
                <c:pt idx="5">
                  <c:v>3.4654143382795155E-4</c:v>
                </c:pt>
                <c:pt idx="6">
                  <c:v>1.9831005483865738E-3</c:v>
                </c:pt>
                <c:pt idx="7">
                  <c:v>1.5580757753923535E-3</c:v>
                </c:pt>
              </c:numCache>
            </c:numRef>
          </c:val>
          <c:smooth val="0"/>
        </c:ser>
        <c:ser>
          <c:idx val="2"/>
          <c:order val="2"/>
          <c:tx>
            <c:strRef>
              <c:f>Weekly_Data_Peak_Report!$A$77</c:f>
              <c:strCache>
                <c:ptCount val="1"/>
                <c:pt idx="0">
                  <c:v>KV/Huawei</c:v>
                </c:pt>
              </c:strCache>
            </c:strRef>
          </c:tx>
          <c:cat>
            <c:numRef>
              <c:f>Weekly_Data_Peak_Report!$B$75:$I$75</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Weekly_Data_Peak_Report!$B$77:$I$77</c:f>
              <c:numCache>
                <c:formatCode>0.000</c:formatCode>
                <c:ptCount val="8"/>
                <c:pt idx="0">
                  <c:v>4.7778937957200859E-4</c:v>
                </c:pt>
                <c:pt idx="1">
                  <c:v>3.7675993383038211E-4</c:v>
                </c:pt>
                <c:pt idx="2">
                  <c:v>6.8715676427231575E-4</c:v>
                </c:pt>
                <c:pt idx="3">
                  <c:v>7.5588692770380342E-3</c:v>
                </c:pt>
                <c:pt idx="4">
                  <c:v>6.8940082392050057E-4</c:v>
                </c:pt>
                <c:pt idx="5">
                  <c:v>1.3317497631906189E-3</c:v>
                </c:pt>
                <c:pt idx="6">
                  <c:v>1.2423317236220382E-4</c:v>
                </c:pt>
                <c:pt idx="7">
                  <c:v>6.0293265895757485E-4</c:v>
                </c:pt>
              </c:numCache>
            </c:numRef>
          </c:val>
          <c:smooth val="0"/>
        </c:ser>
        <c:ser>
          <c:idx val="3"/>
          <c:order val="3"/>
          <c:tx>
            <c:strRef>
              <c:f>Weekly_Data_Peak_Report!$A$79</c:f>
              <c:strCache>
                <c:ptCount val="1"/>
                <c:pt idx="0">
                  <c:v>MAC</c:v>
                </c:pt>
              </c:strCache>
            </c:strRef>
          </c:tx>
          <c:cat>
            <c:numRef>
              <c:f>Weekly_Data_Peak_Report!$B$75:$I$75</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Weekly_Data_Peak_Report!$B$79:$I$79</c:f>
              <c:numCache>
                <c:formatCode>0.000</c:formatCode>
                <c:ptCount val="8"/>
                <c:pt idx="0">
                  <c:v>1.0194305796176195E-3</c:v>
                </c:pt>
                <c:pt idx="1">
                  <c:v>1.5437661204487085E-3</c:v>
                </c:pt>
                <c:pt idx="2">
                  <c:v>0</c:v>
                </c:pt>
                <c:pt idx="3">
                  <c:v>7.0041720755398273E-4</c:v>
                </c:pt>
                <c:pt idx="4">
                  <c:v>0</c:v>
                </c:pt>
                <c:pt idx="5">
                  <c:v>3.4654143382795155E-4</c:v>
                </c:pt>
                <c:pt idx="6">
                  <c:v>1.9831005483865738E-3</c:v>
                </c:pt>
                <c:pt idx="7">
                  <c:v>1.5580757753923535E-3</c:v>
                </c:pt>
              </c:numCache>
            </c:numRef>
          </c:val>
          <c:smooth val="0"/>
        </c:ser>
        <c:dLbls>
          <c:showLegendKey val="0"/>
          <c:showVal val="0"/>
          <c:showCatName val="0"/>
          <c:showSerName val="0"/>
          <c:showPercent val="0"/>
          <c:showBubbleSize val="0"/>
        </c:dLbls>
        <c:marker val="1"/>
        <c:smooth val="0"/>
        <c:axId val="253430016"/>
        <c:axId val="253444096"/>
      </c:lineChart>
      <c:dateAx>
        <c:axId val="253430016"/>
        <c:scaling>
          <c:orientation val="minMax"/>
        </c:scaling>
        <c:delete val="0"/>
        <c:axPos val="b"/>
        <c:numFmt formatCode="m/d/yyyy" sourceLinked="1"/>
        <c:majorTickMark val="out"/>
        <c:minorTickMark val="none"/>
        <c:tickLblPos val="nextTo"/>
        <c:crossAx val="253444096"/>
        <c:crosses val="autoZero"/>
        <c:auto val="1"/>
        <c:lblOffset val="100"/>
        <c:baseTimeUnit val="days"/>
      </c:dateAx>
      <c:valAx>
        <c:axId val="253444096"/>
        <c:scaling>
          <c:orientation val="minMax"/>
        </c:scaling>
        <c:delete val="0"/>
        <c:axPos val="l"/>
        <c:majorGridlines/>
        <c:numFmt formatCode="0.000" sourceLinked="1"/>
        <c:majorTickMark val="out"/>
        <c:minorTickMark val="none"/>
        <c:tickLblPos val="nextTo"/>
        <c:crossAx val="253430016"/>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Weekly_Data_Peak_Report!$A$67</c:f>
              <c:strCache>
                <c:ptCount val="1"/>
                <c:pt idx="0">
                  <c:v>Network</c:v>
                </c:pt>
              </c:strCache>
            </c:strRef>
          </c:tx>
          <c:cat>
            <c:numRef>
              <c:f>Weekly_Data_Peak_Report!$B$66:$I$66</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Weekly_Data_Peak_Report!$B$67:$I$67</c:f>
              <c:numCache>
                <c:formatCode>0.000</c:formatCode>
                <c:ptCount val="8"/>
                <c:pt idx="0">
                  <c:v>2.3366570824443163E-5</c:v>
                </c:pt>
                <c:pt idx="1">
                  <c:v>7.4011948924104014E-5</c:v>
                </c:pt>
                <c:pt idx="2">
                  <c:v>3.6294809741440595E-5</c:v>
                </c:pt>
                <c:pt idx="3">
                  <c:v>1.020918837731778E-3</c:v>
                </c:pt>
                <c:pt idx="4">
                  <c:v>8.4631144268297534E-6</c:v>
                </c:pt>
                <c:pt idx="5">
                  <c:v>1.6489039246838933E-4</c:v>
                </c:pt>
                <c:pt idx="6">
                  <c:v>1.1514984835469076E-5</c:v>
                </c:pt>
                <c:pt idx="7">
                  <c:v>4.3350188867619904E-5</c:v>
                </c:pt>
              </c:numCache>
            </c:numRef>
          </c:val>
          <c:smooth val="0"/>
        </c:ser>
        <c:ser>
          <c:idx val="1"/>
          <c:order val="1"/>
          <c:tx>
            <c:strRef>
              <c:f>Weekly_Data_Peak_Report!$A$69</c:f>
              <c:strCache>
                <c:ptCount val="1"/>
                <c:pt idx="0">
                  <c:v>KV/Nokia</c:v>
                </c:pt>
              </c:strCache>
            </c:strRef>
          </c:tx>
          <c:cat>
            <c:numRef>
              <c:f>Weekly_Data_Peak_Report!$B$66:$I$66</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Weekly_Data_Peak_Report!$B$69:$I$69</c:f>
              <c:numCache>
                <c:formatCode>0.000</c:formatCode>
                <c:ptCount val="8"/>
                <c:pt idx="0">
                  <c:v>0</c:v>
                </c:pt>
                <c:pt idx="1">
                  <c:v>0</c:v>
                </c:pt>
                <c:pt idx="2">
                  <c:v>0</c:v>
                </c:pt>
                <c:pt idx="3">
                  <c:v>0</c:v>
                </c:pt>
                <c:pt idx="4">
                  <c:v>0</c:v>
                </c:pt>
                <c:pt idx="5">
                  <c:v>0</c:v>
                </c:pt>
                <c:pt idx="6">
                  <c:v>0</c:v>
                </c:pt>
                <c:pt idx="7">
                  <c:v>0</c:v>
                </c:pt>
              </c:numCache>
            </c:numRef>
          </c:val>
          <c:smooth val="0"/>
        </c:ser>
        <c:ser>
          <c:idx val="2"/>
          <c:order val="2"/>
          <c:tx>
            <c:strRef>
              <c:f>Weekly_Data_Peak_Report!$A$68</c:f>
              <c:strCache>
                <c:ptCount val="1"/>
                <c:pt idx="0">
                  <c:v>KV/Huawei</c:v>
                </c:pt>
              </c:strCache>
            </c:strRef>
          </c:tx>
          <c:cat>
            <c:numRef>
              <c:f>Weekly_Data_Peak_Report!$B$66:$I$66</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Weekly_Data_Peak_Report!$B$68:$I$68</c:f>
              <c:numCache>
                <c:formatCode>0.000</c:formatCode>
                <c:ptCount val="8"/>
                <c:pt idx="0">
                  <c:v>2.9681926992071557E-5</c:v>
                </c:pt>
                <c:pt idx="1">
                  <c:v>9.3002147780467701E-5</c:v>
                </c:pt>
                <c:pt idx="2">
                  <c:v>4.5558377683135912E-5</c:v>
                </c:pt>
                <c:pt idx="3">
                  <c:v>1.304653175640129E-3</c:v>
                </c:pt>
                <c:pt idx="4">
                  <c:v>1.0792250478272063E-5</c:v>
                </c:pt>
                <c:pt idx="5">
                  <c:v>2.1051933556036728E-4</c:v>
                </c:pt>
                <c:pt idx="6">
                  <c:v>1.4704287619521321E-5</c:v>
                </c:pt>
                <c:pt idx="7">
                  <c:v>5.5430792117956124E-5</c:v>
                </c:pt>
              </c:numCache>
            </c:numRef>
          </c:val>
          <c:smooth val="0"/>
        </c:ser>
        <c:ser>
          <c:idx val="3"/>
          <c:order val="3"/>
          <c:tx>
            <c:strRef>
              <c:f>Weekly_Data_Peak_Report!$A$70</c:f>
              <c:strCache>
                <c:ptCount val="1"/>
                <c:pt idx="0">
                  <c:v>MAC</c:v>
                </c:pt>
              </c:strCache>
            </c:strRef>
          </c:tx>
          <c:cat>
            <c:numRef>
              <c:f>Weekly_Data_Peak_Report!$B$66:$I$66</c:f>
              <c:numCache>
                <c:formatCode>m/d/yyyy</c:formatCode>
                <c:ptCount val="8"/>
                <c:pt idx="0">
                  <c:v>41908</c:v>
                </c:pt>
                <c:pt idx="1">
                  <c:v>41909</c:v>
                </c:pt>
                <c:pt idx="2">
                  <c:v>41910</c:v>
                </c:pt>
                <c:pt idx="3">
                  <c:v>41911</c:v>
                </c:pt>
                <c:pt idx="4">
                  <c:v>41912</c:v>
                </c:pt>
                <c:pt idx="5">
                  <c:v>41913</c:v>
                </c:pt>
                <c:pt idx="6">
                  <c:v>41914</c:v>
                </c:pt>
                <c:pt idx="7" formatCode="[$-1010000]d/m/yyyy;@">
                  <c:v>41915</c:v>
                </c:pt>
              </c:numCache>
            </c:numRef>
          </c:cat>
          <c:val>
            <c:numRef>
              <c:f>Weekly_Data_Peak_Report!$B$70:$I$70</c:f>
              <c:numCache>
                <c:formatCode>0.000</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253488512"/>
        <c:axId val="253506688"/>
      </c:lineChart>
      <c:dateAx>
        <c:axId val="253488512"/>
        <c:scaling>
          <c:orientation val="minMax"/>
        </c:scaling>
        <c:delete val="0"/>
        <c:axPos val="b"/>
        <c:numFmt formatCode="m/d/yyyy" sourceLinked="1"/>
        <c:majorTickMark val="out"/>
        <c:minorTickMark val="none"/>
        <c:tickLblPos val="nextTo"/>
        <c:crossAx val="253506688"/>
        <c:crosses val="autoZero"/>
        <c:auto val="1"/>
        <c:lblOffset val="100"/>
        <c:baseTimeUnit val="days"/>
      </c:dateAx>
      <c:valAx>
        <c:axId val="253506688"/>
        <c:scaling>
          <c:orientation val="minMax"/>
        </c:scaling>
        <c:delete val="0"/>
        <c:axPos val="l"/>
        <c:majorGridlines/>
        <c:numFmt formatCode="0.000" sourceLinked="1"/>
        <c:majorTickMark val="out"/>
        <c:minorTickMark val="none"/>
        <c:tickLblPos val="nextTo"/>
        <c:crossAx val="253488512"/>
        <c:crosses val="autoZero"/>
        <c:crossBetween val="between"/>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Weekly_Data_Report!$A$38</c:f>
              <c:strCache>
                <c:ptCount val="1"/>
                <c:pt idx="0">
                  <c:v>Network</c:v>
                </c:pt>
              </c:strCache>
            </c:strRef>
          </c:tx>
          <c:cat>
            <c:numRef>
              <c:f>Weekly_Data_Report!$B$37:$I$37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Weekly_Data_Report!$B$38:$I$38</c:f>
              <c:numCache>
                <c:formatCode>0.00</c:formatCode>
                <c:ptCount val="8"/>
                <c:pt idx="0">
                  <c:v>97.085765830373248</c:v>
                </c:pt>
                <c:pt idx="1">
                  <c:v>97.107392507077662</c:v>
                </c:pt>
                <c:pt idx="2">
                  <c:v>97.093970042542992</c:v>
                </c:pt>
                <c:pt idx="3">
                  <c:v>96.984527274949556</c:v>
                </c:pt>
                <c:pt idx="4">
                  <c:v>97.073348562376566</c:v>
                </c:pt>
                <c:pt idx="5">
                  <c:v>96.751833340117528</c:v>
                </c:pt>
                <c:pt idx="6">
                  <c:v>97.124463785750208</c:v>
                </c:pt>
                <c:pt idx="7">
                  <c:v>96.990689911476323</c:v>
                </c:pt>
              </c:numCache>
            </c:numRef>
          </c:val>
          <c:smooth val="0"/>
        </c:ser>
        <c:ser>
          <c:idx val="1"/>
          <c:order val="1"/>
          <c:tx>
            <c:strRef>
              <c:f>Weekly_Data_Report!$A$40</c:f>
              <c:strCache>
                <c:ptCount val="1"/>
                <c:pt idx="0">
                  <c:v>KV/Nokia</c:v>
                </c:pt>
              </c:strCache>
            </c:strRef>
          </c:tx>
          <c:cat>
            <c:numRef>
              <c:f>Weekly_Data_Report!$B$37:$I$37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Weekly_Data_Report!$B$40:$I$40</c:f>
              <c:numCache>
                <c:formatCode>0.00</c:formatCode>
                <c:ptCount val="8"/>
                <c:pt idx="0">
                  <c:v>96.560450420772057</c:v>
                </c:pt>
                <c:pt idx="1">
                  <c:v>96.90564600590308</c:v>
                </c:pt>
                <c:pt idx="2">
                  <c:v>96.824328458667324</c:v>
                </c:pt>
                <c:pt idx="3">
                  <c:v>96.585427481968111</c:v>
                </c:pt>
                <c:pt idx="4">
                  <c:v>96.601145207083675</c:v>
                </c:pt>
                <c:pt idx="5">
                  <c:v>95.804954915521307</c:v>
                </c:pt>
                <c:pt idx="6">
                  <c:v>96.375786227824079</c:v>
                </c:pt>
                <c:pt idx="7">
                  <c:v>96.522834803361178</c:v>
                </c:pt>
              </c:numCache>
            </c:numRef>
          </c:val>
          <c:smooth val="0"/>
        </c:ser>
        <c:ser>
          <c:idx val="2"/>
          <c:order val="2"/>
          <c:tx>
            <c:strRef>
              <c:f>Weekly_Data_Report!$A$39</c:f>
              <c:strCache>
                <c:ptCount val="1"/>
                <c:pt idx="0">
                  <c:v>KV/Huawei</c:v>
                </c:pt>
              </c:strCache>
            </c:strRef>
          </c:tx>
          <c:cat>
            <c:numRef>
              <c:f>Weekly_Data_Report!$B$37:$I$37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Weekly_Data_Report!$B$39:$I$39</c:f>
              <c:numCache>
                <c:formatCode>0.00</c:formatCode>
                <c:ptCount val="8"/>
                <c:pt idx="0">
                  <c:v>97.160618422961704</c:v>
                </c:pt>
                <c:pt idx="1">
                  <c:v>97.136573676817363</c:v>
                </c:pt>
                <c:pt idx="2">
                  <c:v>97.128297673452437</c:v>
                </c:pt>
                <c:pt idx="3">
                  <c:v>97.052095111519876</c:v>
                </c:pt>
                <c:pt idx="4">
                  <c:v>97.142911592246293</c:v>
                </c:pt>
                <c:pt idx="5">
                  <c:v>96.883848887847364</c:v>
                </c:pt>
                <c:pt idx="6">
                  <c:v>97.232886026080351</c:v>
                </c:pt>
                <c:pt idx="7">
                  <c:v>97.056637151487209</c:v>
                </c:pt>
              </c:numCache>
            </c:numRef>
          </c:val>
          <c:smooth val="0"/>
        </c:ser>
        <c:ser>
          <c:idx val="3"/>
          <c:order val="3"/>
          <c:tx>
            <c:strRef>
              <c:f>Weekly_Data_Report!$A$41</c:f>
              <c:strCache>
                <c:ptCount val="1"/>
                <c:pt idx="0">
                  <c:v>MAC</c:v>
                </c:pt>
              </c:strCache>
            </c:strRef>
          </c:tx>
          <c:cat>
            <c:numRef>
              <c:f>Weekly_Data_Report!$B$37:$I$37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Weekly_Data_Report!$B$41:$I$41</c:f>
              <c:numCache>
                <c:formatCode>0.00</c:formatCode>
                <c:ptCount val="8"/>
                <c:pt idx="0">
                  <c:v>96.560450420772057</c:v>
                </c:pt>
                <c:pt idx="1">
                  <c:v>96.90564600590308</c:v>
                </c:pt>
                <c:pt idx="2">
                  <c:v>96.824328458667324</c:v>
                </c:pt>
                <c:pt idx="3">
                  <c:v>96.585427481968111</c:v>
                </c:pt>
                <c:pt idx="4">
                  <c:v>96.601145207083675</c:v>
                </c:pt>
                <c:pt idx="5">
                  <c:v>95.804954915521307</c:v>
                </c:pt>
                <c:pt idx="6">
                  <c:v>96.375786227824079</c:v>
                </c:pt>
                <c:pt idx="7">
                  <c:v>96.522834803361178</c:v>
                </c:pt>
              </c:numCache>
            </c:numRef>
          </c:val>
          <c:smooth val="0"/>
        </c:ser>
        <c:dLbls>
          <c:showLegendKey val="0"/>
          <c:showVal val="0"/>
          <c:showCatName val="0"/>
          <c:showSerName val="0"/>
          <c:showPercent val="0"/>
          <c:showBubbleSize val="0"/>
        </c:dLbls>
        <c:marker val="1"/>
        <c:smooth val="0"/>
        <c:axId val="253534976"/>
        <c:axId val="253536512"/>
      </c:lineChart>
      <c:dateAx>
        <c:axId val="253534976"/>
        <c:scaling>
          <c:orientation val="minMax"/>
        </c:scaling>
        <c:delete val="0"/>
        <c:axPos val="b"/>
        <c:numFmt formatCode="m/d/yyyy" sourceLinked="1"/>
        <c:majorTickMark val="out"/>
        <c:minorTickMark val="none"/>
        <c:tickLblPos val="nextTo"/>
        <c:crossAx val="253536512"/>
        <c:crosses val="autoZero"/>
        <c:auto val="1"/>
        <c:lblOffset val="100"/>
        <c:baseTimeUnit val="days"/>
      </c:dateAx>
      <c:valAx>
        <c:axId val="253536512"/>
        <c:scaling>
          <c:orientation val="minMax"/>
          <c:max val="100"/>
        </c:scaling>
        <c:delete val="0"/>
        <c:axPos val="l"/>
        <c:majorGridlines/>
        <c:numFmt formatCode="0.00" sourceLinked="1"/>
        <c:majorTickMark val="out"/>
        <c:minorTickMark val="none"/>
        <c:tickLblPos val="nextTo"/>
        <c:crossAx val="253534976"/>
        <c:crosses val="autoZero"/>
        <c:crossBetween val="between"/>
        <c:majorUnit val="10"/>
      </c:val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CS CDR</a:t>
            </a:r>
          </a:p>
        </c:rich>
      </c:tx>
      <c:overlay val="0"/>
    </c:title>
    <c:autoTitleDeleted val="0"/>
    <c:plotArea>
      <c:layout/>
      <c:lineChart>
        <c:grouping val="standard"/>
        <c:varyColors val="0"/>
        <c:ser>
          <c:idx val="0"/>
          <c:order val="0"/>
          <c:tx>
            <c:strRef>
              <c:f>Weekly_Data_Report!$A$72</c:f>
              <c:strCache>
                <c:ptCount val="1"/>
                <c:pt idx="0">
                  <c:v>Network</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Weekly_Data_Report!$B$72:$I$72</c:f>
              <c:numCache>
                <c:formatCode>0.00</c:formatCode>
                <c:ptCount val="8"/>
                <c:pt idx="0">
                  <c:v>0.26317503574885009</c:v>
                </c:pt>
                <c:pt idx="1">
                  <c:v>0.25879971283189984</c:v>
                </c:pt>
                <c:pt idx="2">
                  <c:v>0.26029643826314808</c:v>
                </c:pt>
                <c:pt idx="3">
                  <c:v>0.25517174498753292</c:v>
                </c:pt>
                <c:pt idx="4">
                  <c:v>0.26391171763339472</c:v>
                </c:pt>
                <c:pt idx="5">
                  <c:v>0.26564048179102839</c:v>
                </c:pt>
                <c:pt idx="6">
                  <c:v>0.25869180531966274</c:v>
                </c:pt>
                <c:pt idx="7">
                  <c:v>0.23730285594617798</c:v>
                </c:pt>
              </c:numCache>
            </c:numRef>
          </c:val>
          <c:smooth val="0"/>
        </c:ser>
        <c:ser>
          <c:idx val="1"/>
          <c:order val="1"/>
          <c:tx>
            <c:strRef>
              <c:f>Weekly_Data_Report!$A$73</c:f>
              <c:strCache>
                <c:ptCount val="1"/>
                <c:pt idx="0">
                  <c:v>KV/Huawei</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Weekly_Data_Report!$B$73:$I$73</c:f>
              <c:numCache>
                <c:formatCode>0.00</c:formatCode>
                <c:ptCount val="8"/>
                <c:pt idx="0">
                  <c:v>0.26365965052338425</c:v>
                </c:pt>
                <c:pt idx="1">
                  <c:v>0.26015606886383108</c:v>
                </c:pt>
                <c:pt idx="2">
                  <c:v>0.25609074619397504</c:v>
                </c:pt>
                <c:pt idx="3">
                  <c:v>0.25412252185441048</c:v>
                </c:pt>
                <c:pt idx="4">
                  <c:v>0.26488011232559633</c:v>
                </c:pt>
                <c:pt idx="5">
                  <c:v>0.26424540927217066</c:v>
                </c:pt>
                <c:pt idx="6">
                  <c:v>0.25123849642007379</c:v>
                </c:pt>
                <c:pt idx="7">
                  <c:v>0.23846121332751793</c:v>
                </c:pt>
              </c:numCache>
            </c:numRef>
          </c:val>
          <c:smooth val="0"/>
        </c:ser>
        <c:ser>
          <c:idx val="2"/>
          <c:order val="2"/>
          <c:tx>
            <c:strRef>
              <c:f>Weekly_Data_Report!$A$74</c:f>
              <c:strCache>
                <c:ptCount val="1"/>
                <c:pt idx="0">
                  <c:v>KV/Nokia</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Weekly_Data_Report!$B$74:$I$74</c:f>
              <c:numCache>
                <c:formatCode>0.00</c:formatCode>
                <c:ptCount val="8"/>
                <c:pt idx="0">
                  <c:v>0.25727865099906921</c:v>
                </c:pt>
                <c:pt idx="1">
                  <c:v>0.24243159592151642</c:v>
                </c:pt>
                <c:pt idx="2">
                  <c:v>0.32187977433204651</c:v>
                </c:pt>
                <c:pt idx="3">
                  <c:v>0.26769605278968811</c:v>
                </c:pt>
                <c:pt idx="4">
                  <c:v>0.25191783905029297</c:v>
                </c:pt>
                <c:pt idx="5">
                  <c:v>0.28251069784164429</c:v>
                </c:pt>
                <c:pt idx="6">
                  <c:v>0.34592017531394958</c:v>
                </c:pt>
                <c:pt idx="7">
                  <c:v>0.22416926920413971</c:v>
                </c:pt>
              </c:numCache>
            </c:numRef>
          </c:val>
          <c:smooth val="0"/>
        </c:ser>
        <c:ser>
          <c:idx val="3"/>
          <c:order val="3"/>
          <c:tx>
            <c:strRef>
              <c:f>Weekly_Data_Report!$A$75</c:f>
              <c:strCache>
                <c:ptCount val="1"/>
                <c:pt idx="0">
                  <c:v>MAC</c:v>
                </c:pt>
              </c:strCache>
            </c:strRef>
          </c:tx>
          <c:cat>
            <c:numRef>
              <c:f>Weekly_Data_Report!$B$71:$I$71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Weekly_Data_Report!$B$75:$I$75</c:f>
              <c:numCache>
                <c:formatCode>0.00</c:formatCode>
                <c:ptCount val="8"/>
                <c:pt idx="0">
                  <c:v>0.25727865099906921</c:v>
                </c:pt>
                <c:pt idx="1">
                  <c:v>0.24243159592151642</c:v>
                </c:pt>
                <c:pt idx="2">
                  <c:v>0.32187977433204651</c:v>
                </c:pt>
                <c:pt idx="3">
                  <c:v>0.26769605278968811</c:v>
                </c:pt>
                <c:pt idx="4">
                  <c:v>0.25191783905029297</c:v>
                </c:pt>
                <c:pt idx="5">
                  <c:v>0.28251069784164429</c:v>
                </c:pt>
                <c:pt idx="6">
                  <c:v>0.34592017531394958</c:v>
                </c:pt>
                <c:pt idx="7">
                  <c:v>0.22416926920413971</c:v>
                </c:pt>
              </c:numCache>
            </c:numRef>
          </c:val>
          <c:smooth val="0"/>
        </c:ser>
        <c:dLbls>
          <c:showLegendKey val="0"/>
          <c:showVal val="0"/>
          <c:showCatName val="0"/>
          <c:showSerName val="0"/>
          <c:showPercent val="0"/>
          <c:showBubbleSize val="0"/>
        </c:dLbls>
        <c:marker val="1"/>
        <c:smooth val="0"/>
        <c:axId val="216011904"/>
        <c:axId val="216013440"/>
      </c:lineChart>
      <c:dateAx>
        <c:axId val="216011904"/>
        <c:scaling>
          <c:orientation val="minMax"/>
        </c:scaling>
        <c:delete val="0"/>
        <c:axPos val="b"/>
        <c:numFmt formatCode="m/d/yyyy" sourceLinked="1"/>
        <c:majorTickMark val="none"/>
        <c:minorTickMark val="none"/>
        <c:tickLblPos val="nextTo"/>
        <c:crossAx val="216013440"/>
        <c:crosses val="autoZero"/>
        <c:auto val="1"/>
        <c:lblOffset val="100"/>
        <c:baseTimeUnit val="days"/>
      </c:dateAx>
      <c:valAx>
        <c:axId val="216013440"/>
        <c:scaling>
          <c:orientation val="minMax"/>
        </c:scaling>
        <c:delete val="0"/>
        <c:axPos val="l"/>
        <c:majorGridlines/>
        <c:numFmt formatCode="0.00" sourceLinked="1"/>
        <c:majorTickMark val="none"/>
        <c:minorTickMark val="none"/>
        <c:tickLblPos val="nextTo"/>
        <c:spPr>
          <a:ln w="9525">
            <a:noFill/>
          </a:ln>
        </c:spPr>
        <c:crossAx val="21601190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CS CSSR</a:t>
            </a:r>
          </a:p>
        </c:rich>
      </c:tx>
      <c:overlay val="0"/>
    </c:title>
    <c:autoTitleDeleted val="0"/>
    <c:plotArea>
      <c:layout/>
      <c:lineChart>
        <c:grouping val="standard"/>
        <c:varyColors val="0"/>
        <c:ser>
          <c:idx val="0"/>
          <c:order val="0"/>
          <c:tx>
            <c:strRef>
              <c:f>Weekly_Data_Report!$A$54</c:f>
              <c:strCache>
                <c:ptCount val="1"/>
                <c:pt idx="0">
                  <c:v>Network</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Weekly_Data_Report!$B$54:$I$54</c:f>
              <c:numCache>
                <c:formatCode>0.00</c:formatCode>
                <c:ptCount val="8"/>
                <c:pt idx="0">
                  <c:v>99.64942691952696</c:v>
                </c:pt>
                <c:pt idx="1">
                  <c:v>99.658268628363786</c:v>
                </c:pt>
                <c:pt idx="2">
                  <c:v>99.677410742023554</c:v>
                </c:pt>
                <c:pt idx="3">
                  <c:v>99.629030181695285</c:v>
                </c:pt>
                <c:pt idx="4">
                  <c:v>99.634939322724875</c:v>
                </c:pt>
                <c:pt idx="5">
                  <c:v>99.639190881068984</c:v>
                </c:pt>
                <c:pt idx="6">
                  <c:v>99.659445573917722</c:v>
                </c:pt>
                <c:pt idx="7">
                  <c:v>99.714888205229798</c:v>
                </c:pt>
              </c:numCache>
            </c:numRef>
          </c:val>
          <c:smooth val="0"/>
        </c:ser>
        <c:ser>
          <c:idx val="1"/>
          <c:order val="1"/>
          <c:tx>
            <c:strRef>
              <c:f>Weekly_Data_Report!$A$55</c:f>
              <c:strCache>
                <c:ptCount val="1"/>
                <c:pt idx="0">
                  <c:v>KV/Huawei</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Weekly_Data_Report!$B$55:$I$55</c:f>
              <c:numCache>
                <c:formatCode>0.00</c:formatCode>
                <c:ptCount val="8"/>
                <c:pt idx="0">
                  <c:v>99.64600803048296</c:v>
                </c:pt>
                <c:pt idx="1">
                  <c:v>99.660562164280933</c:v>
                </c:pt>
                <c:pt idx="2">
                  <c:v>99.686229713233459</c:v>
                </c:pt>
                <c:pt idx="3">
                  <c:v>99.623063894043426</c:v>
                </c:pt>
                <c:pt idx="4">
                  <c:v>99.643093307148078</c:v>
                </c:pt>
                <c:pt idx="5">
                  <c:v>99.660615598696509</c:v>
                </c:pt>
                <c:pt idx="6">
                  <c:v>99.687014754639151</c:v>
                </c:pt>
                <c:pt idx="7">
                  <c:v>99.708938838402588</c:v>
                </c:pt>
              </c:numCache>
            </c:numRef>
          </c:val>
          <c:smooth val="0"/>
        </c:ser>
        <c:ser>
          <c:idx val="2"/>
          <c:order val="2"/>
          <c:tx>
            <c:strRef>
              <c:f>Weekly_Data_Report!$A$56</c:f>
              <c:strCache>
                <c:ptCount val="1"/>
                <c:pt idx="0">
                  <c:v>KV/Nokia</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Weekly_Data_Report!$B$56:$I$56</c:f>
              <c:numCache>
                <c:formatCode>0.00</c:formatCode>
                <c:ptCount val="8"/>
                <c:pt idx="0">
                  <c:v>99.686729431152344</c:v>
                </c:pt>
                <c:pt idx="1">
                  <c:v>99.638687133789063</c:v>
                </c:pt>
                <c:pt idx="2">
                  <c:v>99.541481018066406</c:v>
                </c:pt>
                <c:pt idx="3">
                  <c:v>99.727584838867188</c:v>
                </c:pt>
                <c:pt idx="4">
                  <c:v>99.538276672363281</c:v>
                </c:pt>
                <c:pt idx="5">
                  <c:v>99.345863342285156</c:v>
                </c:pt>
                <c:pt idx="6">
                  <c:v>99.332054138183594</c:v>
                </c:pt>
                <c:pt idx="7">
                  <c:v>99.771011352539063</c:v>
                </c:pt>
              </c:numCache>
            </c:numRef>
          </c:val>
          <c:smooth val="0"/>
        </c:ser>
        <c:ser>
          <c:idx val="3"/>
          <c:order val="3"/>
          <c:tx>
            <c:strRef>
              <c:f>Weekly_Data_Report!$A$57</c:f>
              <c:strCache>
                <c:ptCount val="1"/>
                <c:pt idx="0">
                  <c:v>MAC</c:v>
                </c:pt>
              </c:strCache>
            </c:strRef>
          </c:tx>
          <c:cat>
            <c:numRef>
              <c:f>Weekly_Data_Report!$B$53:$I$53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Weekly_Data_Report!$B$57:$I$57</c:f>
              <c:numCache>
                <c:formatCode>0.00</c:formatCode>
                <c:ptCount val="8"/>
                <c:pt idx="0">
                  <c:v>99.686729431152344</c:v>
                </c:pt>
                <c:pt idx="1">
                  <c:v>99.638687133789063</c:v>
                </c:pt>
                <c:pt idx="2">
                  <c:v>99.541481018066406</c:v>
                </c:pt>
                <c:pt idx="3">
                  <c:v>99.727584838867188</c:v>
                </c:pt>
                <c:pt idx="4">
                  <c:v>99.538276672363281</c:v>
                </c:pt>
                <c:pt idx="5">
                  <c:v>99.345863342285156</c:v>
                </c:pt>
                <c:pt idx="6">
                  <c:v>99.332054138183594</c:v>
                </c:pt>
                <c:pt idx="7">
                  <c:v>99.771011352539063</c:v>
                </c:pt>
              </c:numCache>
            </c:numRef>
          </c:val>
          <c:smooth val="0"/>
        </c:ser>
        <c:dLbls>
          <c:showLegendKey val="0"/>
          <c:showVal val="0"/>
          <c:showCatName val="0"/>
          <c:showSerName val="0"/>
          <c:showPercent val="0"/>
          <c:showBubbleSize val="0"/>
        </c:dLbls>
        <c:marker val="1"/>
        <c:smooth val="0"/>
        <c:axId val="216066688"/>
        <c:axId val="254419328"/>
      </c:lineChart>
      <c:dateAx>
        <c:axId val="216066688"/>
        <c:scaling>
          <c:orientation val="minMax"/>
        </c:scaling>
        <c:delete val="0"/>
        <c:axPos val="b"/>
        <c:numFmt formatCode="m/d/yyyy" sourceLinked="1"/>
        <c:majorTickMark val="none"/>
        <c:minorTickMark val="none"/>
        <c:tickLblPos val="nextTo"/>
        <c:crossAx val="254419328"/>
        <c:crosses val="autoZero"/>
        <c:auto val="1"/>
        <c:lblOffset val="100"/>
        <c:baseTimeUnit val="days"/>
      </c:dateAx>
      <c:valAx>
        <c:axId val="254419328"/>
        <c:scaling>
          <c:orientation val="minMax"/>
        </c:scaling>
        <c:delete val="0"/>
        <c:axPos val="l"/>
        <c:majorGridlines/>
        <c:numFmt formatCode="0.00" sourceLinked="1"/>
        <c:majorTickMark val="none"/>
        <c:minorTickMark val="none"/>
        <c:tickLblPos val="nextTo"/>
        <c:spPr>
          <a:ln w="9525">
            <a:noFill/>
          </a:ln>
        </c:spPr>
        <c:crossAx val="216066688"/>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PS CSSR</a:t>
            </a:r>
          </a:p>
        </c:rich>
      </c:tx>
      <c:overlay val="0"/>
    </c:title>
    <c:autoTitleDeleted val="0"/>
    <c:plotArea>
      <c:layout/>
      <c:lineChart>
        <c:grouping val="standard"/>
        <c:varyColors val="0"/>
        <c:ser>
          <c:idx val="0"/>
          <c:order val="0"/>
          <c:tx>
            <c:strRef>
              <c:f>Weekly_Data_Report!$A$62</c:f>
              <c:strCache>
                <c:ptCount val="1"/>
                <c:pt idx="0">
                  <c:v>Network</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Weekly_Data_Report!$B$62:$I$62</c:f>
              <c:numCache>
                <c:formatCode>0.00</c:formatCode>
                <c:ptCount val="8"/>
                <c:pt idx="0">
                  <c:v>99.784192574162915</c:v>
                </c:pt>
                <c:pt idx="1">
                  <c:v>99.783027476677319</c:v>
                </c:pt>
                <c:pt idx="2">
                  <c:v>99.799906558743459</c:v>
                </c:pt>
                <c:pt idx="3">
                  <c:v>99.779420999520354</c:v>
                </c:pt>
                <c:pt idx="4">
                  <c:v>99.775673011593497</c:v>
                </c:pt>
                <c:pt idx="5">
                  <c:v>99.741862704846113</c:v>
                </c:pt>
                <c:pt idx="6">
                  <c:v>99.770369312123748</c:v>
                </c:pt>
                <c:pt idx="7">
                  <c:v>99.819314375048549</c:v>
                </c:pt>
              </c:numCache>
            </c:numRef>
          </c:val>
          <c:smooth val="0"/>
        </c:ser>
        <c:ser>
          <c:idx val="1"/>
          <c:order val="1"/>
          <c:tx>
            <c:strRef>
              <c:f>Weekly_Data_Report!$A$63</c:f>
              <c:strCache>
                <c:ptCount val="1"/>
                <c:pt idx="0">
                  <c:v>KV/Huawei</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Weekly_Data_Report!$B$63:$I$63</c:f>
              <c:numCache>
                <c:formatCode>0.00</c:formatCode>
                <c:ptCount val="8"/>
                <c:pt idx="0">
                  <c:v>99.767609759466282</c:v>
                </c:pt>
                <c:pt idx="1">
                  <c:v>99.768843533955447</c:v>
                </c:pt>
                <c:pt idx="2">
                  <c:v>99.78988800932359</c:v>
                </c:pt>
                <c:pt idx="3">
                  <c:v>99.75177484025437</c:v>
                </c:pt>
                <c:pt idx="4">
                  <c:v>99.767946682611111</c:v>
                </c:pt>
                <c:pt idx="5">
                  <c:v>99.757608069027185</c:v>
                </c:pt>
                <c:pt idx="6">
                  <c:v>99.777444682531055</c:v>
                </c:pt>
                <c:pt idx="7">
                  <c:v>99.804717481303996</c:v>
                </c:pt>
              </c:numCache>
            </c:numRef>
          </c:val>
          <c:smooth val="0"/>
        </c:ser>
        <c:ser>
          <c:idx val="2"/>
          <c:order val="2"/>
          <c:tx>
            <c:strRef>
              <c:f>Weekly_Data_Report!$A$64</c:f>
              <c:strCache>
                <c:ptCount val="1"/>
                <c:pt idx="0">
                  <c:v>KV/Nokia</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Weekly_Data_Report!$B$64:$I$64</c:f>
              <c:numCache>
                <c:formatCode>0.00</c:formatCode>
                <c:ptCount val="8"/>
                <c:pt idx="0">
                  <c:v>99.841567993164063</c:v>
                </c:pt>
                <c:pt idx="1">
                  <c:v>99.833541870117188</c:v>
                </c:pt>
                <c:pt idx="2">
                  <c:v>99.834892272949219</c:v>
                </c:pt>
                <c:pt idx="3">
                  <c:v>99.87249755859375</c:v>
                </c:pt>
                <c:pt idx="4">
                  <c:v>99.799041748046875</c:v>
                </c:pt>
                <c:pt idx="5">
                  <c:v>99.681816101074219</c:v>
                </c:pt>
                <c:pt idx="6">
                  <c:v>99.741058349609375</c:v>
                </c:pt>
                <c:pt idx="7">
                  <c:v>99.867347717285156</c:v>
                </c:pt>
              </c:numCache>
            </c:numRef>
          </c:val>
          <c:smooth val="0"/>
        </c:ser>
        <c:ser>
          <c:idx val="3"/>
          <c:order val="3"/>
          <c:tx>
            <c:strRef>
              <c:f>Weekly_Data_Report!$A$65</c:f>
              <c:strCache>
                <c:ptCount val="1"/>
                <c:pt idx="0">
                  <c:v>MAC</c:v>
                </c:pt>
              </c:strCache>
            </c:strRef>
          </c:tx>
          <c:cat>
            <c:numRef>
              <c:f>Weekly_Data_Report!$B$61:$I$61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Weekly_Data_Report!$B$65:$I$65</c:f>
              <c:numCache>
                <c:formatCode>0.00</c:formatCode>
                <c:ptCount val="8"/>
                <c:pt idx="0">
                  <c:v>99.841567993164063</c:v>
                </c:pt>
                <c:pt idx="1">
                  <c:v>99.833541870117188</c:v>
                </c:pt>
                <c:pt idx="2">
                  <c:v>99.834892272949219</c:v>
                </c:pt>
                <c:pt idx="3">
                  <c:v>99.87249755859375</c:v>
                </c:pt>
                <c:pt idx="4">
                  <c:v>99.799041748046875</c:v>
                </c:pt>
                <c:pt idx="5">
                  <c:v>99.681816101074219</c:v>
                </c:pt>
                <c:pt idx="6">
                  <c:v>99.741058349609375</c:v>
                </c:pt>
                <c:pt idx="7">
                  <c:v>99.867347717285156</c:v>
                </c:pt>
              </c:numCache>
            </c:numRef>
          </c:val>
          <c:smooth val="0"/>
        </c:ser>
        <c:dLbls>
          <c:showLegendKey val="0"/>
          <c:showVal val="0"/>
          <c:showCatName val="0"/>
          <c:showSerName val="0"/>
          <c:showPercent val="0"/>
          <c:showBubbleSize val="0"/>
        </c:dLbls>
        <c:marker val="1"/>
        <c:smooth val="0"/>
        <c:axId val="254464384"/>
        <c:axId val="254465920"/>
      </c:lineChart>
      <c:dateAx>
        <c:axId val="254464384"/>
        <c:scaling>
          <c:orientation val="minMax"/>
        </c:scaling>
        <c:delete val="0"/>
        <c:axPos val="b"/>
        <c:numFmt formatCode="m/d/yyyy" sourceLinked="1"/>
        <c:majorTickMark val="none"/>
        <c:minorTickMark val="none"/>
        <c:tickLblPos val="nextTo"/>
        <c:crossAx val="254465920"/>
        <c:crosses val="autoZero"/>
        <c:auto val="1"/>
        <c:lblOffset val="100"/>
        <c:baseTimeUnit val="days"/>
      </c:dateAx>
      <c:valAx>
        <c:axId val="254465920"/>
        <c:scaling>
          <c:orientation val="minMax"/>
        </c:scaling>
        <c:delete val="0"/>
        <c:axPos val="l"/>
        <c:majorGridlines/>
        <c:numFmt formatCode="0.00" sourceLinked="1"/>
        <c:majorTickMark val="none"/>
        <c:minorTickMark val="none"/>
        <c:tickLblPos val="nextTo"/>
        <c:spPr>
          <a:ln w="9525">
            <a:noFill/>
          </a:ln>
        </c:spPr>
        <c:crossAx val="25446438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Weekly_Data_Report!$A$139</c:f>
              <c:strCache>
                <c:ptCount val="1"/>
                <c:pt idx="0">
                  <c:v>CS CDR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Weekly_Data_Report!$B$139:$I$139</c:f>
              <c:numCache>
                <c:formatCode>General</c:formatCode>
                <c:ptCount val="8"/>
                <c:pt idx="0">
                  <c:v>0</c:v>
                </c:pt>
                <c:pt idx="1">
                  <c:v>0</c:v>
                </c:pt>
                <c:pt idx="2">
                  <c:v>0</c:v>
                </c:pt>
                <c:pt idx="3">
                  <c:v>4</c:v>
                </c:pt>
                <c:pt idx="4" formatCode="0">
                  <c:v>5</c:v>
                </c:pt>
                <c:pt idx="5" formatCode="0">
                  <c:v>5</c:v>
                </c:pt>
                <c:pt idx="6" formatCode="0">
                  <c:v>5</c:v>
                </c:pt>
                <c:pt idx="7">
                  <c:v>1</c:v>
                </c:pt>
              </c:numCache>
            </c:numRef>
          </c:val>
          <c:smooth val="0"/>
        </c:ser>
        <c:ser>
          <c:idx val="1"/>
          <c:order val="1"/>
          <c:tx>
            <c:strRef>
              <c:f>Weekly_Data_Report!$A$140</c:f>
              <c:strCache>
                <c:ptCount val="1"/>
                <c:pt idx="0">
                  <c:v>Target</c:v>
                </c:pt>
              </c:strCache>
            </c:strRef>
          </c:tx>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Weekly_Data_Report!$B$140:$I$140</c:f>
              <c:numCache>
                <c:formatCode>General</c:formatCode>
                <c:ptCount val="8"/>
                <c:pt idx="0">
                  <c:v>6</c:v>
                </c:pt>
                <c:pt idx="1">
                  <c:v>6</c:v>
                </c:pt>
                <c:pt idx="2">
                  <c:v>6</c:v>
                </c:pt>
                <c:pt idx="3">
                  <c:v>6</c:v>
                </c:pt>
                <c:pt idx="4">
                  <c:v>6</c:v>
                </c:pt>
                <c:pt idx="5">
                  <c:v>6</c:v>
                </c:pt>
                <c:pt idx="6">
                  <c:v>6</c:v>
                </c:pt>
                <c:pt idx="7">
                  <c:v>6</c:v>
                </c:pt>
              </c:numCache>
            </c:numRef>
          </c:val>
          <c:smooth val="0"/>
        </c:ser>
        <c:dLbls>
          <c:showLegendKey val="0"/>
          <c:showVal val="0"/>
          <c:showCatName val="0"/>
          <c:showSerName val="0"/>
          <c:showPercent val="0"/>
          <c:showBubbleSize val="0"/>
        </c:dLbls>
        <c:marker val="1"/>
        <c:smooth val="0"/>
        <c:axId val="254488576"/>
        <c:axId val="254490112"/>
      </c:lineChart>
      <c:dateAx>
        <c:axId val="254488576"/>
        <c:scaling>
          <c:orientation val="minMax"/>
        </c:scaling>
        <c:delete val="0"/>
        <c:axPos val="b"/>
        <c:numFmt formatCode="m/d/yyyy" sourceLinked="1"/>
        <c:majorTickMark val="out"/>
        <c:minorTickMark val="none"/>
        <c:tickLblPos val="nextTo"/>
        <c:crossAx val="254490112"/>
        <c:crosses val="autoZero"/>
        <c:auto val="1"/>
        <c:lblOffset val="100"/>
        <c:baseTimeUnit val="days"/>
      </c:dateAx>
      <c:valAx>
        <c:axId val="254490112"/>
        <c:scaling>
          <c:orientation val="minMax"/>
        </c:scaling>
        <c:delete val="0"/>
        <c:axPos val="l"/>
        <c:majorGridlines/>
        <c:numFmt formatCode="General" sourceLinked="1"/>
        <c:majorTickMark val="out"/>
        <c:minorTickMark val="none"/>
        <c:tickLblPos val="nextTo"/>
        <c:crossAx val="254488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17658880"/>
        <c:axId val="217660416"/>
      </c:lineChart>
      <c:catAx>
        <c:axId val="2176588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7660416"/>
        <c:crossesAt val="92"/>
        <c:auto val="1"/>
        <c:lblAlgn val="ctr"/>
        <c:lblOffset val="100"/>
        <c:tickLblSkip val="1"/>
        <c:tickMarkSkip val="1"/>
        <c:noMultiLvlLbl val="0"/>
      </c:catAx>
      <c:valAx>
        <c:axId val="21766041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65888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Weekly_Data_Report!$A$141</c:f>
              <c:strCache>
                <c:ptCount val="1"/>
                <c:pt idx="0">
                  <c:v>CS CSSR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Weekly_Data_Report!$B$141:$I$141</c:f>
              <c:numCache>
                <c:formatCode>General</c:formatCode>
                <c:ptCount val="8"/>
                <c:pt idx="0">
                  <c:v>34</c:v>
                </c:pt>
                <c:pt idx="1">
                  <c:v>9</c:v>
                </c:pt>
                <c:pt idx="2">
                  <c:v>33</c:v>
                </c:pt>
                <c:pt idx="3">
                  <c:v>34</c:v>
                </c:pt>
                <c:pt idx="4" formatCode="0">
                  <c:v>30</c:v>
                </c:pt>
                <c:pt idx="5" formatCode="0">
                  <c:v>28</c:v>
                </c:pt>
                <c:pt idx="6" formatCode="0">
                  <c:v>27</c:v>
                </c:pt>
                <c:pt idx="7">
                  <c:v>8</c:v>
                </c:pt>
              </c:numCache>
            </c:numRef>
          </c:val>
          <c:smooth val="0"/>
        </c:ser>
        <c:ser>
          <c:idx val="1"/>
          <c:order val="1"/>
          <c:tx>
            <c:strRef>
              <c:f>Weekly_Data_Report!$A$142</c:f>
              <c:strCache>
                <c:ptCount val="1"/>
                <c:pt idx="0">
                  <c:v>Target</c:v>
                </c:pt>
              </c:strCache>
            </c:strRef>
          </c:tx>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Weekly_Data_Report!$B$142:$I$142</c:f>
              <c:numCache>
                <c:formatCode>General</c:formatCode>
                <c:ptCount val="8"/>
                <c:pt idx="0">
                  <c:v>20</c:v>
                </c:pt>
                <c:pt idx="1">
                  <c:v>20</c:v>
                </c:pt>
                <c:pt idx="2">
                  <c:v>20</c:v>
                </c:pt>
                <c:pt idx="3">
                  <c:v>20</c:v>
                </c:pt>
                <c:pt idx="4">
                  <c:v>20</c:v>
                </c:pt>
                <c:pt idx="5">
                  <c:v>20</c:v>
                </c:pt>
                <c:pt idx="6">
                  <c:v>20</c:v>
                </c:pt>
                <c:pt idx="7">
                  <c:v>20</c:v>
                </c:pt>
              </c:numCache>
            </c:numRef>
          </c:val>
          <c:smooth val="0"/>
        </c:ser>
        <c:dLbls>
          <c:showLegendKey val="0"/>
          <c:showVal val="0"/>
          <c:showCatName val="0"/>
          <c:showSerName val="0"/>
          <c:showPercent val="0"/>
          <c:showBubbleSize val="0"/>
        </c:dLbls>
        <c:marker val="1"/>
        <c:smooth val="0"/>
        <c:axId val="254532224"/>
        <c:axId val="255656320"/>
      </c:lineChart>
      <c:dateAx>
        <c:axId val="254532224"/>
        <c:scaling>
          <c:orientation val="minMax"/>
        </c:scaling>
        <c:delete val="0"/>
        <c:axPos val="b"/>
        <c:numFmt formatCode="m/d/yyyy" sourceLinked="1"/>
        <c:majorTickMark val="out"/>
        <c:minorTickMark val="none"/>
        <c:tickLblPos val="nextTo"/>
        <c:crossAx val="255656320"/>
        <c:crosses val="autoZero"/>
        <c:auto val="1"/>
        <c:lblOffset val="100"/>
        <c:baseTimeUnit val="days"/>
      </c:dateAx>
      <c:valAx>
        <c:axId val="255656320"/>
        <c:scaling>
          <c:orientation val="minMax"/>
        </c:scaling>
        <c:delete val="0"/>
        <c:axPos val="l"/>
        <c:majorGridlines/>
        <c:numFmt formatCode="General" sourceLinked="1"/>
        <c:majorTickMark val="out"/>
        <c:minorTickMark val="none"/>
        <c:tickLblPos val="nextTo"/>
        <c:crossAx val="25453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Weekly_Data_Report!$A$143</c:f>
              <c:strCache>
                <c:ptCount val="1"/>
                <c:pt idx="0">
                  <c:v>PS CSSR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Weekly_Data_Report!$B$143:$I$143</c:f>
              <c:numCache>
                <c:formatCode>General</c:formatCode>
                <c:ptCount val="8"/>
                <c:pt idx="0">
                  <c:v>17</c:v>
                </c:pt>
                <c:pt idx="1">
                  <c:v>6</c:v>
                </c:pt>
                <c:pt idx="2">
                  <c:v>17</c:v>
                </c:pt>
                <c:pt idx="3">
                  <c:v>17</c:v>
                </c:pt>
                <c:pt idx="4" formatCode="0">
                  <c:v>17</c:v>
                </c:pt>
                <c:pt idx="5" formatCode="0">
                  <c:v>15</c:v>
                </c:pt>
                <c:pt idx="6" formatCode="0">
                  <c:v>15</c:v>
                </c:pt>
                <c:pt idx="7">
                  <c:v>1</c:v>
                </c:pt>
              </c:numCache>
            </c:numRef>
          </c:val>
          <c:smooth val="0"/>
        </c:ser>
        <c:ser>
          <c:idx val="1"/>
          <c:order val="1"/>
          <c:tx>
            <c:strRef>
              <c:f>Weekly_Data_Report!$A$144</c:f>
              <c:strCache>
                <c:ptCount val="1"/>
                <c:pt idx="0">
                  <c:v>Target</c:v>
                </c:pt>
              </c:strCache>
            </c:strRef>
          </c:tx>
          <c:cat>
            <c:numRef>
              <c:f>Weekly_Data_Report!$B$138:$I$138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Weekly_Data_Report!$B$144:$I$144</c:f>
              <c:numCache>
                <c:formatCode>General</c:formatCode>
                <c:ptCount val="8"/>
                <c:pt idx="0">
                  <c:v>16</c:v>
                </c:pt>
                <c:pt idx="1">
                  <c:v>16</c:v>
                </c:pt>
                <c:pt idx="2">
                  <c:v>16</c:v>
                </c:pt>
                <c:pt idx="3">
                  <c:v>16</c:v>
                </c:pt>
                <c:pt idx="4">
                  <c:v>16</c:v>
                </c:pt>
                <c:pt idx="5">
                  <c:v>16</c:v>
                </c:pt>
                <c:pt idx="6">
                  <c:v>16</c:v>
                </c:pt>
                <c:pt idx="7">
                  <c:v>16</c:v>
                </c:pt>
              </c:numCache>
            </c:numRef>
          </c:val>
          <c:smooth val="0"/>
        </c:ser>
        <c:dLbls>
          <c:showLegendKey val="0"/>
          <c:showVal val="0"/>
          <c:showCatName val="0"/>
          <c:showSerName val="0"/>
          <c:showPercent val="0"/>
          <c:showBubbleSize val="0"/>
        </c:dLbls>
        <c:marker val="1"/>
        <c:smooth val="0"/>
        <c:axId val="255682432"/>
        <c:axId val="255683968"/>
      </c:lineChart>
      <c:dateAx>
        <c:axId val="255682432"/>
        <c:scaling>
          <c:orientation val="minMax"/>
        </c:scaling>
        <c:delete val="0"/>
        <c:axPos val="b"/>
        <c:numFmt formatCode="m/d/yyyy" sourceLinked="1"/>
        <c:majorTickMark val="out"/>
        <c:minorTickMark val="none"/>
        <c:tickLblPos val="nextTo"/>
        <c:crossAx val="255683968"/>
        <c:crosses val="autoZero"/>
        <c:auto val="1"/>
        <c:lblOffset val="100"/>
        <c:baseTimeUnit val="days"/>
      </c:dateAx>
      <c:valAx>
        <c:axId val="255683968"/>
        <c:scaling>
          <c:orientation val="minMax"/>
        </c:scaling>
        <c:delete val="0"/>
        <c:axPos val="l"/>
        <c:majorGridlines/>
        <c:numFmt formatCode="General" sourceLinked="1"/>
        <c:majorTickMark val="out"/>
        <c:minorTickMark val="none"/>
        <c:tickLblPos val="nextTo"/>
        <c:crossAx val="255682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Highlight!$G$6</c:f>
              <c:strCache>
                <c:ptCount val="1"/>
                <c:pt idx="0">
                  <c:v>Voice (Erlang)</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Highlight!$H$5:$O$5</c:f>
              <c:numCache>
                <c:formatCode>m/d/yyyy</c:formatCode>
                <c:ptCount val="8"/>
                <c:pt idx="0">
                  <c:v>41908</c:v>
                </c:pt>
                <c:pt idx="1">
                  <c:v>41909</c:v>
                </c:pt>
                <c:pt idx="2">
                  <c:v>41910</c:v>
                </c:pt>
                <c:pt idx="3">
                  <c:v>41911</c:v>
                </c:pt>
                <c:pt idx="4">
                  <c:v>41912</c:v>
                </c:pt>
                <c:pt idx="5">
                  <c:v>41913</c:v>
                </c:pt>
                <c:pt idx="6">
                  <c:v>41914</c:v>
                </c:pt>
                <c:pt idx="7">
                  <c:v>41915</c:v>
                </c:pt>
              </c:numCache>
            </c:numRef>
          </c:cat>
          <c:val>
            <c:numRef>
              <c:f>Highlight!$H$6:$O$6</c:f>
              <c:numCache>
                <c:formatCode>#,##0.00</c:formatCode>
                <c:ptCount val="8"/>
                <c:pt idx="0">
                  <c:v>7984.8617401123047</c:v>
                </c:pt>
                <c:pt idx="1">
                  <c:v>7555.3945770263672</c:v>
                </c:pt>
                <c:pt idx="2">
                  <c:v>6927.5575866699219</c:v>
                </c:pt>
                <c:pt idx="3">
                  <c:v>7830.0624084472656</c:v>
                </c:pt>
                <c:pt idx="4">
                  <c:v>8306.6999969482422</c:v>
                </c:pt>
                <c:pt idx="5">
                  <c:v>8003.4711303710937</c:v>
                </c:pt>
                <c:pt idx="6">
                  <c:v>7895.6980590820312</c:v>
                </c:pt>
                <c:pt idx="7">
                  <c:v>8002.3727416992187</c:v>
                </c:pt>
              </c:numCache>
            </c:numRef>
          </c:val>
          <c:smooth val="0"/>
        </c:ser>
        <c:dLbls>
          <c:showLegendKey val="0"/>
          <c:showVal val="0"/>
          <c:showCatName val="0"/>
          <c:showSerName val="0"/>
          <c:showPercent val="0"/>
          <c:showBubbleSize val="0"/>
        </c:dLbls>
        <c:marker val="1"/>
        <c:smooth val="0"/>
        <c:axId val="255789312"/>
        <c:axId val="255807488"/>
      </c:lineChart>
      <c:lineChart>
        <c:grouping val="standard"/>
        <c:varyColors val="0"/>
        <c:ser>
          <c:idx val="1"/>
          <c:order val="1"/>
          <c:tx>
            <c:strRef>
              <c:f>Highlight!$G$7</c:f>
              <c:strCache>
                <c:ptCount val="1"/>
                <c:pt idx="0">
                  <c:v>Data (3G)</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Highlight!$H$5:$O$5</c:f>
              <c:numCache>
                <c:formatCode>m/d/yyyy</c:formatCode>
                <c:ptCount val="8"/>
                <c:pt idx="0">
                  <c:v>41908</c:v>
                </c:pt>
                <c:pt idx="1">
                  <c:v>41909</c:v>
                </c:pt>
                <c:pt idx="2">
                  <c:v>41910</c:v>
                </c:pt>
                <c:pt idx="3">
                  <c:v>41911</c:v>
                </c:pt>
                <c:pt idx="4">
                  <c:v>41912</c:v>
                </c:pt>
                <c:pt idx="5">
                  <c:v>41913</c:v>
                </c:pt>
                <c:pt idx="6">
                  <c:v>41914</c:v>
                </c:pt>
                <c:pt idx="7">
                  <c:v>41915</c:v>
                </c:pt>
              </c:numCache>
            </c:numRef>
          </c:cat>
          <c:val>
            <c:numRef>
              <c:f>Highlight!$H$7:$O$7</c:f>
              <c:numCache>
                <c:formatCode>#,##0.00</c:formatCode>
                <c:ptCount val="8"/>
                <c:pt idx="0">
                  <c:v>18017.093170166016</c:v>
                </c:pt>
                <c:pt idx="1">
                  <c:v>19815.149719238281</c:v>
                </c:pt>
                <c:pt idx="2">
                  <c:v>19988.022033691406</c:v>
                </c:pt>
                <c:pt idx="3">
                  <c:v>17979.941223144531</c:v>
                </c:pt>
                <c:pt idx="4">
                  <c:v>18320.525695800781</c:v>
                </c:pt>
                <c:pt idx="5">
                  <c:v>17633.487335205078</c:v>
                </c:pt>
                <c:pt idx="6">
                  <c:v>17210.774291992188</c:v>
                </c:pt>
                <c:pt idx="7">
                  <c:v>17347.831359863281</c:v>
                </c:pt>
              </c:numCache>
            </c:numRef>
          </c:val>
          <c:smooth val="0"/>
        </c:ser>
        <c:dLbls>
          <c:showLegendKey val="0"/>
          <c:showVal val="0"/>
          <c:showCatName val="0"/>
          <c:showSerName val="0"/>
          <c:showPercent val="0"/>
          <c:showBubbleSize val="0"/>
        </c:dLbls>
        <c:marker val="1"/>
        <c:smooth val="0"/>
        <c:axId val="255810560"/>
        <c:axId val="255809024"/>
      </c:lineChart>
      <c:dateAx>
        <c:axId val="255789312"/>
        <c:scaling>
          <c:orientation val="minMax"/>
        </c:scaling>
        <c:delete val="0"/>
        <c:axPos val="b"/>
        <c:numFmt formatCode="m/d/yyyy" sourceLinked="1"/>
        <c:majorTickMark val="out"/>
        <c:minorTickMark val="none"/>
        <c:tickLblPos val="nextTo"/>
        <c:crossAx val="255807488"/>
        <c:crosses val="autoZero"/>
        <c:auto val="1"/>
        <c:lblOffset val="100"/>
        <c:baseTimeUnit val="days"/>
      </c:dateAx>
      <c:valAx>
        <c:axId val="255807488"/>
        <c:scaling>
          <c:orientation val="minMax"/>
          <c:min val="1000"/>
        </c:scaling>
        <c:delete val="0"/>
        <c:axPos val="l"/>
        <c:majorGridlines/>
        <c:numFmt formatCode="#,##0.00" sourceLinked="1"/>
        <c:majorTickMark val="out"/>
        <c:minorTickMark val="none"/>
        <c:tickLblPos val="nextTo"/>
        <c:crossAx val="255789312"/>
        <c:crosses val="autoZero"/>
        <c:crossBetween val="between"/>
      </c:valAx>
      <c:valAx>
        <c:axId val="255809024"/>
        <c:scaling>
          <c:orientation val="minMax"/>
        </c:scaling>
        <c:delete val="0"/>
        <c:axPos val="r"/>
        <c:numFmt formatCode="#,##0.00" sourceLinked="1"/>
        <c:majorTickMark val="out"/>
        <c:minorTickMark val="none"/>
        <c:tickLblPos val="nextTo"/>
        <c:crossAx val="255810560"/>
        <c:crosses val="max"/>
        <c:crossBetween val="between"/>
      </c:valAx>
      <c:dateAx>
        <c:axId val="255810560"/>
        <c:scaling>
          <c:orientation val="minMax"/>
        </c:scaling>
        <c:delete val="1"/>
        <c:axPos val="b"/>
        <c:numFmt formatCode="m/d/yyyy" sourceLinked="1"/>
        <c:majorTickMark val="out"/>
        <c:minorTickMark val="none"/>
        <c:tickLblPos val="none"/>
        <c:crossAx val="255809024"/>
        <c:crosses val="autoZero"/>
        <c:auto val="1"/>
        <c:lblOffset val="100"/>
        <c:baseTimeUnit val="days"/>
      </c:dateAx>
    </c:plotArea>
    <c:legend>
      <c:legendPos val="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 CDR</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Weekly_Data_Report!$B$158:$I$158</c:f>
              <c:numCache>
                <c:formatCode>General</c:formatCode>
                <c:ptCount val="8"/>
                <c:pt idx="0">
                  <c:v>0</c:v>
                </c:pt>
                <c:pt idx="1">
                  <c:v>0</c:v>
                </c:pt>
                <c:pt idx="2">
                  <c:v>0</c:v>
                </c:pt>
                <c:pt idx="3">
                  <c:v>4</c:v>
                </c:pt>
                <c:pt idx="4">
                  <c:v>5</c:v>
                </c:pt>
                <c:pt idx="5">
                  <c:v>5</c:v>
                </c:pt>
                <c:pt idx="6">
                  <c:v>5</c:v>
                </c:pt>
                <c:pt idx="7">
                  <c:v>4</c:v>
                </c:pt>
              </c:numCache>
            </c:numRef>
          </c:val>
          <c:smooth val="0"/>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Weekly_Data_Report!$B$159:$I$159</c:f>
              <c:numCache>
                <c:formatCode>General</c:formatCode>
                <c:ptCount val="8"/>
                <c:pt idx="0">
                  <c:v>6</c:v>
                </c:pt>
                <c:pt idx="1">
                  <c:v>6</c:v>
                </c:pt>
                <c:pt idx="2">
                  <c:v>6</c:v>
                </c:pt>
                <c:pt idx="3">
                  <c:v>6</c:v>
                </c:pt>
                <c:pt idx="4">
                  <c:v>6</c:v>
                </c:pt>
                <c:pt idx="5">
                  <c:v>6</c:v>
                </c:pt>
                <c:pt idx="6">
                  <c:v>6</c:v>
                </c:pt>
                <c:pt idx="7">
                  <c:v>6</c:v>
                </c:pt>
              </c:numCache>
            </c:numRef>
          </c:val>
          <c:smooth val="0"/>
        </c:ser>
        <c:dLbls>
          <c:showLegendKey val="0"/>
          <c:showVal val="0"/>
          <c:showCatName val="0"/>
          <c:showSerName val="0"/>
          <c:showPercent val="0"/>
          <c:showBubbleSize val="0"/>
        </c:dLbls>
        <c:marker val="1"/>
        <c:smooth val="0"/>
        <c:axId val="255852928"/>
        <c:axId val="255854464"/>
      </c:lineChart>
      <c:dateAx>
        <c:axId val="25585292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54464"/>
        <c:crosses val="autoZero"/>
        <c:auto val="1"/>
        <c:lblOffset val="100"/>
        <c:baseTimeUnit val="days"/>
      </c:dateAx>
      <c:valAx>
        <c:axId val="2558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52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 CSSR</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Weekly_Data_Report!$B$160:$I$160</c:f>
              <c:numCache>
                <c:formatCode>General</c:formatCode>
                <c:ptCount val="8"/>
                <c:pt idx="0">
                  <c:v>34</c:v>
                </c:pt>
                <c:pt idx="1">
                  <c:v>33</c:v>
                </c:pt>
                <c:pt idx="2">
                  <c:v>33</c:v>
                </c:pt>
                <c:pt idx="3">
                  <c:v>34</c:v>
                </c:pt>
                <c:pt idx="4">
                  <c:v>30</c:v>
                </c:pt>
                <c:pt idx="5">
                  <c:v>28</c:v>
                </c:pt>
                <c:pt idx="6">
                  <c:v>27</c:v>
                </c:pt>
                <c:pt idx="7">
                  <c:v>23</c:v>
                </c:pt>
              </c:numCache>
            </c:numRef>
          </c:val>
          <c:smooth val="0"/>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Weekly_Data_Report!$B$161:$I$161</c:f>
              <c:numCache>
                <c:formatCode>General</c:formatCode>
                <c:ptCount val="8"/>
                <c:pt idx="0">
                  <c:v>20</c:v>
                </c:pt>
                <c:pt idx="1">
                  <c:v>20</c:v>
                </c:pt>
                <c:pt idx="2">
                  <c:v>20</c:v>
                </c:pt>
                <c:pt idx="3">
                  <c:v>20</c:v>
                </c:pt>
                <c:pt idx="4">
                  <c:v>20</c:v>
                </c:pt>
                <c:pt idx="5">
                  <c:v>20</c:v>
                </c:pt>
                <c:pt idx="6">
                  <c:v>20</c:v>
                </c:pt>
                <c:pt idx="7">
                  <c:v>20</c:v>
                </c:pt>
              </c:numCache>
            </c:numRef>
          </c:val>
          <c:smooth val="0"/>
        </c:ser>
        <c:dLbls>
          <c:showLegendKey val="0"/>
          <c:showVal val="0"/>
          <c:showCatName val="0"/>
          <c:showSerName val="0"/>
          <c:showPercent val="0"/>
          <c:showBubbleSize val="0"/>
        </c:dLbls>
        <c:marker val="1"/>
        <c:smooth val="0"/>
        <c:axId val="255888768"/>
        <c:axId val="255898752"/>
      </c:lineChart>
      <c:dateAx>
        <c:axId val="2558887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98752"/>
        <c:crosses val="autoZero"/>
        <c:auto val="1"/>
        <c:lblOffset val="100"/>
        <c:baseTimeUnit val="days"/>
      </c:dateAx>
      <c:valAx>
        <c:axId val="2558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8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PS CSSR</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Weekly_Data_Report!$B$162:$I$162</c:f>
              <c:numCache>
                <c:formatCode>General</c:formatCode>
                <c:ptCount val="8"/>
                <c:pt idx="0">
                  <c:v>17</c:v>
                </c:pt>
                <c:pt idx="1">
                  <c:v>15</c:v>
                </c:pt>
                <c:pt idx="2">
                  <c:v>17</c:v>
                </c:pt>
                <c:pt idx="3">
                  <c:v>17</c:v>
                </c:pt>
                <c:pt idx="4">
                  <c:v>17</c:v>
                </c:pt>
                <c:pt idx="5">
                  <c:v>15</c:v>
                </c:pt>
                <c:pt idx="6">
                  <c:v>15</c:v>
                </c:pt>
                <c:pt idx="7">
                  <c:v>13</c:v>
                </c:pt>
              </c:numCache>
            </c:numRef>
          </c:val>
          <c:smooth val="0"/>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Weekly_Data_Report!$B$157:$I$157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Weekly_Data_Report!$B$163:$I$163</c:f>
              <c:numCache>
                <c:formatCode>General</c:formatCode>
                <c:ptCount val="8"/>
                <c:pt idx="0">
                  <c:v>16</c:v>
                </c:pt>
                <c:pt idx="1">
                  <c:v>16</c:v>
                </c:pt>
                <c:pt idx="2">
                  <c:v>16</c:v>
                </c:pt>
                <c:pt idx="3">
                  <c:v>16</c:v>
                </c:pt>
                <c:pt idx="4">
                  <c:v>16</c:v>
                </c:pt>
                <c:pt idx="5">
                  <c:v>16</c:v>
                </c:pt>
                <c:pt idx="6">
                  <c:v>16</c:v>
                </c:pt>
                <c:pt idx="7">
                  <c:v>16</c:v>
                </c:pt>
              </c:numCache>
            </c:numRef>
          </c:val>
          <c:smooth val="0"/>
        </c:ser>
        <c:dLbls>
          <c:showLegendKey val="0"/>
          <c:showVal val="0"/>
          <c:showCatName val="0"/>
          <c:showSerName val="0"/>
          <c:showPercent val="0"/>
          <c:showBubbleSize val="0"/>
        </c:dLbls>
        <c:marker val="1"/>
        <c:smooth val="0"/>
        <c:axId val="255945344"/>
        <c:axId val="255963520"/>
      </c:lineChart>
      <c:dateAx>
        <c:axId val="2559453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63520"/>
        <c:crosses val="autoZero"/>
        <c:auto val="1"/>
        <c:lblOffset val="100"/>
        <c:baseTimeUnit val="days"/>
      </c:dateAx>
      <c:valAx>
        <c:axId val="2559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4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17708800"/>
        <c:axId val="219418624"/>
      </c:lineChart>
      <c:catAx>
        <c:axId val="2177088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9418624"/>
        <c:crossesAt val="92"/>
        <c:auto val="1"/>
        <c:lblAlgn val="ctr"/>
        <c:lblOffset val="100"/>
        <c:tickLblSkip val="1"/>
        <c:tickMarkSkip val="1"/>
        <c:noMultiLvlLbl val="0"/>
      </c:catAx>
      <c:valAx>
        <c:axId val="219418624"/>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77088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19814528"/>
        <c:axId val="219820416"/>
      </c:lineChart>
      <c:catAx>
        <c:axId val="2198145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19820416"/>
        <c:crossesAt val="92"/>
        <c:auto val="1"/>
        <c:lblAlgn val="ctr"/>
        <c:lblOffset val="100"/>
        <c:tickLblSkip val="1"/>
        <c:tickMarkSkip val="1"/>
        <c:noMultiLvlLbl val="0"/>
      </c:catAx>
      <c:valAx>
        <c:axId val="21982041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98145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2"/>
          <c:order val="0"/>
          <c:spPr>
            <a:ln w="12700">
              <a:solidFill>
                <a:srgbClr val="800000"/>
              </a:solidFill>
              <a:prstDash val="solid"/>
            </a:ln>
          </c:spPr>
          <c:marker>
            <c:symbol val="triang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1"/>
              <c:pt idx="0">
                <c:v>0</c:v>
              </c:pt>
            </c:numLit>
          </c:val>
          <c:smooth val="0"/>
        </c:ser>
        <c:ser>
          <c:idx val="7"/>
          <c:order val="1"/>
          <c:tx>
            <c:v>HCM</c:v>
          </c:tx>
          <c:spPr>
            <a:ln w="12700">
              <a:solidFill>
                <a:srgbClr val="FF6600"/>
              </a:solidFill>
              <a:prstDash val="solid"/>
            </a:ln>
          </c:spPr>
          <c:marker>
            <c:symbol val="circle"/>
            <c:size val="5"/>
            <c:spPr>
              <a:solidFill>
                <a:srgbClr val="FF6600"/>
              </a:solidFill>
              <a:ln>
                <a:solidFill>
                  <a:srgbClr val="FF66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403814.2</c:v>
              </c:pt>
              <c:pt idx="1">
                <c:v>370721.8</c:v>
              </c:pt>
              <c:pt idx="2">
                <c:v>364785.1</c:v>
              </c:pt>
              <c:pt idx="3">
                <c:v>360664.6</c:v>
              </c:pt>
              <c:pt idx="4">
                <c:v>360017.5</c:v>
              </c:pt>
              <c:pt idx="5">
                <c:v>361813.6</c:v>
              </c:pt>
              <c:pt idx="6">
                <c:v>375880.5</c:v>
              </c:pt>
              <c:pt idx="7">
                <c:v>403426.8</c:v>
              </c:pt>
            </c:numLit>
          </c:val>
          <c:smooth val="0"/>
        </c:ser>
        <c:ser>
          <c:idx val="0"/>
          <c:order val="2"/>
          <c:tx>
            <c:v>Target (HNI/HCM)</c:v>
          </c:tx>
          <c:spPr>
            <a:ln w="25400">
              <a:solidFill>
                <a:srgbClr val="0000FF"/>
              </a:solidFill>
              <a:prstDash val="sysDash"/>
            </a:ln>
          </c:spPr>
          <c:marker>
            <c:symbol val="none"/>
          </c:marker>
          <c:val>
            <c:numLit>
              <c:formatCode>General</c:formatCode>
              <c:ptCount val="8"/>
            </c:numLit>
          </c:val>
          <c:smooth val="0"/>
        </c:ser>
        <c:dLbls>
          <c:showLegendKey val="0"/>
          <c:showVal val="0"/>
          <c:showCatName val="0"/>
          <c:showSerName val="0"/>
          <c:showPercent val="0"/>
          <c:showBubbleSize val="0"/>
        </c:dLbls>
        <c:marker val="1"/>
        <c:smooth val="0"/>
        <c:axId val="219860352"/>
        <c:axId val="220337280"/>
      </c:lineChart>
      <c:catAx>
        <c:axId val="2198603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0337280"/>
        <c:crossesAt val="92"/>
        <c:auto val="1"/>
        <c:lblAlgn val="ctr"/>
        <c:lblOffset val="100"/>
        <c:tickLblSkip val="1"/>
        <c:tickMarkSkip val="1"/>
        <c:noMultiLvlLbl val="0"/>
      </c:catAx>
      <c:valAx>
        <c:axId val="220337280"/>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198603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GB" sz="1200" b="1" i="0" u="none" strike="noStrike" baseline="0">
                <a:solidFill>
                  <a:srgbClr val="000000"/>
                </a:solidFill>
                <a:latin typeface="Arial"/>
                <a:ea typeface="Arial"/>
                <a:cs typeface="Arial"/>
              </a:defRPr>
            </a:pPr>
            <a:r>
              <a:rPr lang="en-US"/>
              <a:t>CSSR</a:t>
            </a:r>
          </a:p>
        </c:rich>
      </c:tx>
      <c:layout>
        <c:manualLayout>
          <c:xMode val="edge"/>
          <c:yMode val="edge"/>
          <c:x val="0.4633090581987111"/>
          <c:y val="1.6556662034892696E-2"/>
        </c:manualLayout>
      </c:layout>
      <c:overlay val="0"/>
      <c:spPr>
        <a:noFill/>
        <a:ln w="25400">
          <a:noFill/>
        </a:ln>
      </c:spPr>
    </c:title>
    <c:autoTitleDeleted val="0"/>
    <c:plotArea>
      <c:layout/>
      <c:lineChart>
        <c:grouping val="standard"/>
        <c:varyColors val="0"/>
        <c:ser>
          <c:idx val="0"/>
          <c:order val="0"/>
          <c:tx>
            <c:v>Network</c:v>
          </c:tx>
          <c:spPr>
            <a:ln w="25400">
              <a:solidFill>
                <a:srgbClr val="FF0000"/>
              </a:solidFill>
              <a:prstDash val="solid"/>
            </a:ln>
          </c:spPr>
          <c:marker>
            <c:symbol val="diamond"/>
            <c:size val="7"/>
            <c:spPr>
              <a:solidFill>
                <a:srgbClr val="FF0000"/>
              </a:solidFill>
              <a:ln>
                <a:solidFill>
                  <a:srgbClr val="000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4186633.4586665947</c:v>
              </c:pt>
              <c:pt idx="1">
                <c:v>3950536.2068888922</c:v>
              </c:pt>
              <c:pt idx="2">
                <c:v>3883740.9319999977</c:v>
              </c:pt>
              <c:pt idx="3">
                <c:v>3838039.6317777801</c:v>
              </c:pt>
              <c:pt idx="4">
                <c:v>3834054.8575555547</c:v>
              </c:pt>
              <c:pt idx="5">
                <c:v>3825485.2395555601</c:v>
              </c:pt>
              <c:pt idx="6">
                <c:v>3920698.3971111067</c:v>
              </c:pt>
              <c:pt idx="7">
                <c:v>4134442.62155555</c:v>
              </c:pt>
            </c:numLit>
          </c:val>
          <c:smooth val="0"/>
        </c:ser>
        <c:ser>
          <c:idx val="1"/>
          <c:order val="1"/>
          <c:tx>
            <c:v>KV1/Ericsson</c:v>
          </c:tx>
          <c:spPr>
            <a:ln w="12700">
              <a:solidFill>
                <a:srgbClr val="FF00FF"/>
              </a:solidFill>
              <a:prstDash val="solid"/>
            </a:ln>
          </c:spPr>
          <c:marker>
            <c:symbol val="square"/>
            <c:size val="5"/>
            <c:spPr>
              <a:solidFill>
                <a:srgbClr val="FF00FF"/>
              </a:solidFill>
              <a:ln>
                <a:solidFill>
                  <a:srgbClr val="FF00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2169459.5</c:v>
              </c:pt>
              <c:pt idx="1">
                <c:v>2120252.4899999998</c:v>
              </c:pt>
              <c:pt idx="2">
                <c:v>2077731.76</c:v>
              </c:pt>
              <c:pt idx="3">
                <c:v>2051859.1800000011</c:v>
              </c:pt>
              <c:pt idx="4">
                <c:v>2046064.36</c:v>
              </c:pt>
              <c:pt idx="5">
                <c:v>2035886.4</c:v>
              </c:pt>
              <c:pt idx="6">
                <c:v>2062111.2</c:v>
              </c:pt>
              <c:pt idx="7">
                <c:v>2135508.3499999987</c:v>
              </c:pt>
            </c:numLit>
          </c:val>
          <c:smooth val="0"/>
        </c:ser>
        <c:ser>
          <c:idx val="3"/>
          <c:order val="2"/>
          <c:tx>
            <c:v>KV2/Huawei</c:v>
          </c:tx>
          <c:spPr>
            <a:ln w="12700">
              <a:solidFill>
                <a:srgbClr val="00FFFF"/>
              </a:solidFill>
              <a:prstDash val="solid"/>
            </a:ln>
          </c:spPr>
          <c:marker>
            <c:symbol val="x"/>
            <c:size val="5"/>
            <c:spPr>
              <a:noFill/>
              <a:ln>
                <a:solidFill>
                  <a:srgbClr val="00FFFF"/>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663410.51999999897</c:v>
              </c:pt>
              <c:pt idx="1">
                <c:v>614006.73599999736</c:v>
              </c:pt>
              <c:pt idx="2">
                <c:v>604365.93599999999</c:v>
              </c:pt>
              <c:pt idx="3">
                <c:v>600582.04800000205</c:v>
              </c:pt>
              <c:pt idx="4">
                <c:v>606222.1920000019</c:v>
              </c:pt>
              <c:pt idx="5">
                <c:v>605926.07999997505</c:v>
              </c:pt>
              <c:pt idx="6">
                <c:v>619672.07999997505</c:v>
              </c:pt>
              <c:pt idx="7">
                <c:v>647541.26399999997</c:v>
              </c:pt>
            </c:numLit>
          </c:val>
          <c:smooth val="0"/>
        </c:ser>
        <c:ser>
          <c:idx val="5"/>
          <c:order val="3"/>
          <c:tx>
            <c:v>KV3/Alcatel</c:v>
          </c:tx>
          <c:spPr>
            <a:ln w="12700">
              <a:solidFill>
                <a:srgbClr val="800000"/>
              </a:solidFill>
              <a:prstDash val="solid"/>
            </a:ln>
          </c:spPr>
          <c:marker>
            <c:symbol val="circle"/>
            <c:size val="5"/>
            <c:spPr>
              <a:solidFill>
                <a:srgbClr val="800000"/>
              </a:solidFill>
              <a:ln>
                <a:solidFill>
                  <a:srgbClr val="80000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785824.1</c:v>
              </c:pt>
              <c:pt idx="1">
                <c:v>683988.8</c:v>
              </c:pt>
              <c:pt idx="2">
                <c:v>671230</c:v>
              </c:pt>
              <c:pt idx="3">
                <c:v>664251.4</c:v>
              </c:pt>
              <c:pt idx="4">
                <c:v>662330.80000000005</c:v>
              </c:pt>
              <c:pt idx="5">
                <c:v>668253.19999997411</c:v>
              </c:pt>
              <c:pt idx="6">
                <c:v>707520.8</c:v>
              </c:pt>
              <c:pt idx="7">
                <c:v>780759.9</c:v>
              </c:pt>
            </c:numLit>
          </c:val>
          <c:smooth val="0"/>
        </c:ser>
        <c:ser>
          <c:idx val="6"/>
          <c:order val="4"/>
          <c:tx>
            <c:v>KV3/Nokia</c:v>
          </c:tx>
          <c:spPr>
            <a:ln w="12700">
              <a:solidFill>
                <a:srgbClr val="008080"/>
              </a:solidFill>
              <a:prstDash val="solid"/>
            </a:ln>
          </c:spPr>
          <c:marker>
            <c:symbol val="plus"/>
            <c:size val="5"/>
            <c:spPr>
              <a:noFill/>
              <a:ln>
                <a:solidFill>
                  <a:srgbClr val="008080"/>
                </a:solidFill>
                <a:prstDash val="solid"/>
              </a:ln>
            </c:spPr>
          </c:marker>
          <c:cat>
            <c:strLit>
              <c:ptCount val="8"/>
              <c:pt idx="0">
                <c:v>25/10/2009</c:v>
              </c:pt>
              <c:pt idx="1">
                <c:v>26/10/2009</c:v>
              </c:pt>
              <c:pt idx="2">
                <c:v>27/10/2009</c:v>
              </c:pt>
              <c:pt idx="3">
                <c:v>28/10/2009</c:v>
              </c:pt>
              <c:pt idx="4">
                <c:v>29/10/2009</c:v>
              </c:pt>
              <c:pt idx="5">
                <c:v>30/10/2009</c:v>
              </c:pt>
              <c:pt idx="6">
                <c:v>31/10/2009</c:v>
              </c:pt>
              <c:pt idx="7">
                <c:v>39824</c:v>
              </c:pt>
            </c:strLit>
          </c:cat>
          <c:val>
            <c:numLit>
              <c:formatCode>General</c:formatCode>
              <c:ptCount val="8"/>
              <c:pt idx="0">
                <c:v>512961.66666666686</c:v>
              </c:pt>
              <c:pt idx="1">
                <c:v>480852.46111111098</c:v>
              </c:pt>
              <c:pt idx="2">
                <c:v>478547.66666666686</c:v>
              </c:pt>
              <c:pt idx="3">
                <c:v>469474.32222222199</c:v>
              </c:pt>
              <c:pt idx="4">
                <c:v>467746.316666667</c:v>
              </c:pt>
              <c:pt idx="5">
                <c:v>463731.25555555586</c:v>
              </c:pt>
              <c:pt idx="6">
                <c:v>478838.161111111</c:v>
              </c:pt>
              <c:pt idx="7">
                <c:v>516579.25555555586</c:v>
              </c:pt>
            </c:numLit>
          </c:val>
          <c:smooth val="0"/>
        </c:ser>
        <c:ser>
          <c:idx val="2"/>
          <c:order val="5"/>
          <c:spPr>
            <a:ln w="25400">
              <a:solidFill>
                <a:srgbClr val="0000FF"/>
              </a:solidFill>
              <a:prstDash val="sysDash"/>
            </a:ln>
          </c:spPr>
          <c:marker>
            <c:symbol val="none"/>
          </c:marker>
          <c:val>
            <c:numLit>
              <c:formatCode>General</c:formatCode>
              <c:ptCount val="1"/>
              <c:pt idx="0">
                <c:v>0</c:v>
              </c:pt>
            </c:numLit>
          </c:val>
          <c:smooth val="0"/>
        </c:ser>
        <c:dLbls>
          <c:showLegendKey val="0"/>
          <c:showVal val="0"/>
          <c:showCatName val="0"/>
          <c:showSerName val="0"/>
          <c:showPercent val="0"/>
          <c:showBubbleSize val="0"/>
        </c:dLbls>
        <c:marker val="1"/>
        <c:smooth val="0"/>
        <c:axId val="220405760"/>
        <c:axId val="220407296"/>
      </c:lineChart>
      <c:catAx>
        <c:axId val="2204057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lang="en-GB" sz="700" b="0" i="0" u="none" strike="noStrike" baseline="0">
                <a:solidFill>
                  <a:srgbClr val="000000"/>
                </a:solidFill>
                <a:latin typeface="Arial"/>
                <a:ea typeface="Arial"/>
                <a:cs typeface="Arial"/>
              </a:defRPr>
            </a:pPr>
            <a:endParaRPr lang="en-US"/>
          </a:p>
        </c:txPr>
        <c:crossAx val="220407296"/>
        <c:crossesAt val="92"/>
        <c:auto val="1"/>
        <c:lblAlgn val="ctr"/>
        <c:lblOffset val="100"/>
        <c:tickLblSkip val="1"/>
        <c:tickMarkSkip val="1"/>
        <c:noMultiLvlLbl val="0"/>
      </c:catAx>
      <c:valAx>
        <c:axId val="220407296"/>
        <c:scaling>
          <c:orientation val="minMax"/>
        </c:scaling>
        <c:delete val="0"/>
        <c:axPos val="l"/>
        <c:majorGridlines>
          <c:spPr>
            <a:ln w="3175">
              <a:solidFill>
                <a:srgbClr val="000000"/>
              </a:solidFill>
              <a:prstDash val="solid"/>
            </a:ln>
          </c:spPr>
        </c:majorGridlines>
        <c:title>
          <c:tx>
            <c:rich>
              <a:bodyPr/>
              <a:lstStyle/>
              <a:p>
                <a:pPr>
                  <a:defRPr lang="en-GB" sz="1200" b="1" i="0" u="none" strike="noStrike" baseline="0">
                    <a:solidFill>
                      <a:srgbClr val="000000"/>
                    </a:solidFill>
                    <a:latin typeface="Arial"/>
                    <a:ea typeface="Arial"/>
                    <a:cs typeface="Arial"/>
                  </a:defRPr>
                </a:pPr>
                <a:r>
                  <a:rPr lang="en-US"/>
                  <a:t>%</a:t>
                </a:r>
              </a:p>
            </c:rich>
          </c:tx>
          <c:layout>
            <c:manualLayout>
              <c:xMode val="edge"/>
              <c:yMode val="edge"/>
              <c:x val="7.1944762773197765E-3"/>
              <c:y val="0.447019067469507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GB" sz="800" b="1" i="0" u="none" strike="noStrike" baseline="0">
                <a:solidFill>
                  <a:srgbClr val="000000"/>
                </a:solidFill>
                <a:latin typeface="Arial"/>
                <a:ea typeface="Arial"/>
                <a:cs typeface="Arial"/>
              </a:defRPr>
            </a:pPr>
            <a:endParaRPr lang="en-US"/>
          </a:p>
        </c:txPr>
        <c:crossAx val="22040576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lang="en-GB" sz="105" b="0" i="0" u="none" strike="noStrike" baseline="0">
              <a:solidFill>
                <a:srgbClr val="000000"/>
              </a:solidFill>
              <a:latin typeface=".VnTime"/>
              <a:ea typeface=".VnTime"/>
              <a:cs typeface=".VnTime"/>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VnTime"/>
          <a:ea typeface=".VnTime"/>
          <a:cs typeface=".VnTime"/>
        </a:defRPr>
      </a:pPr>
      <a:endParaRPr lang="en-US"/>
    </a:p>
  </c:txPr>
  <c:printSettings>
    <c:headerFooter alignWithMargins="0"/>
    <c:pageMargins b="1" l="0.75000000000001465" r="0.7500000000000146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3.xml"/><Relationship Id="rId3" Type="http://schemas.openxmlformats.org/officeDocument/2006/relationships/chart" Target="../charts/chart48.xml"/><Relationship Id="rId7" Type="http://schemas.openxmlformats.org/officeDocument/2006/relationships/chart" Target="../charts/chart52.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10" Type="http://schemas.openxmlformats.org/officeDocument/2006/relationships/chart" Target="../charts/chart55.xml"/><Relationship Id="rId4" Type="http://schemas.openxmlformats.org/officeDocument/2006/relationships/chart" Target="../charts/chart49.xml"/><Relationship Id="rId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0</xdr:col>
      <xdr:colOff>0</xdr:colOff>
      <xdr:row>510</xdr:row>
      <xdr:rowOff>0</xdr:rowOff>
    </xdr:from>
    <xdr:to>
      <xdr:col>7</xdr:col>
      <xdr:colOff>619125</xdr:colOff>
      <xdr:row>510</xdr:row>
      <xdr:rowOff>0</xdr:rowOff>
    </xdr:to>
    <xdr:graphicFrame macro="">
      <xdr:nvGraphicFramePr>
        <xdr:cNvPr id="307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505</xdr:row>
      <xdr:rowOff>0</xdr:rowOff>
    </xdr:from>
    <xdr:to>
      <xdr:col>15</xdr:col>
      <xdr:colOff>0</xdr:colOff>
      <xdr:row>505</xdr:row>
      <xdr:rowOff>0</xdr:rowOff>
    </xdr:to>
    <xdr:graphicFrame macro="">
      <xdr:nvGraphicFramePr>
        <xdr:cNvPr id="3077" name="Chart 222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7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505</xdr:row>
      <xdr:rowOff>0</xdr:rowOff>
    </xdr:from>
    <xdr:to>
      <xdr:col>15</xdr:col>
      <xdr:colOff>0</xdr:colOff>
      <xdr:row>505</xdr:row>
      <xdr:rowOff>0</xdr:rowOff>
    </xdr:to>
    <xdr:graphicFrame macro="">
      <xdr:nvGraphicFramePr>
        <xdr:cNvPr id="3079" name="Chart 223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571500</xdr:colOff>
      <xdr:row>505</xdr:row>
      <xdr:rowOff>0</xdr:rowOff>
    </xdr:from>
    <xdr:to>
      <xdr:col>15</xdr:col>
      <xdr:colOff>0</xdr:colOff>
      <xdr:row>505</xdr:row>
      <xdr:rowOff>0</xdr:rowOff>
    </xdr:to>
    <xdr:graphicFrame macro="">
      <xdr:nvGraphicFramePr>
        <xdr:cNvPr id="3081" name="Chart 223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314325</xdr:colOff>
      <xdr:row>505</xdr:row>
      <xdr:rowOff>0</xdr:rowOff>
    </xdr:from>
    <xdr:to>
      <xdr:col>15</xdr:col>
      <xdr:colOff>0</xdr:colOff>
      <xdr:row>505</xdr:row>
      <xdr:rowOff>0</xdr:rowOff>
    </xdr:to>
    <xdr:graphicFrame macro="">
      <xdr:nvGraphicFramePr>
        <xdr:cNvPr id="3083" name="Chart 223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314325</xdr:colOff>
      <xdr:row>505</xdr:row>
      <xdr:rowOff>0</xdr:rowOff>
    </xdr:from>
    <xdr:to>
      <xdr:col>15</xdr:col>
      <xdr:colOff>0</xdr:colOff>
      <xdr:row>505</xdr:row>
      <xdr:rowOff>0</xdr:rowOff>
    </xdr:to>
    <xdr:graphicFrame macro="">
      <xdr:nvGraphicFramePr>
        <xdr:cNvPr id="3085" name="Chart 223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8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314325</xdr:colOff>
      <xdr:row>505</xdr:row>
      <xdr:rowOff>0</xdr:rowOff>
    </xdr:from>
    <xdr:to>
      <xdr:col>15</xdr:col>
      <xdr:colOff>0</xdr:colOff>
      <xdr:row>505</xdr:row>
      <xdr:rowOff>0</xdr:rowOff>
    </xdr:to>
    <xdr:graphicFrame macro="">
      <xdr:nvGraphicFramePr>
        <xdr:cNvPr id="3087" name="Chart 223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8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314325</xdr:colOff>
      <xdr:row>505</xdr:row>
      <xdr:rowOff>0</xdr:rowOff>
    </xdr:from>
    <xdr:to>
      <xdr:col>15</xdr:col>
      <xdr:colOff>0</xdr:colOff>
      <xdr:row>505</xdr:row>
      <xdr:rowOff>0</xdr:rowOff>
    </xdr:to>
    <xdr:graphicFrame macro="">
      <xdr:nvGraphicFramePr>
        <xdr:cNvPr id="3089" name="Chart 223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510</xdr:row>
      <xdr:rowOff>0</xdr:rowOff>
    </xdr:from>
    <xdr:to>
      <xdr:col>7</xdr:col>
      <xdr:colOff>619125</xdr:colOff>
      <xdr:row>510</xdr:row>
      <xdr:rowOff>0</xdr:rowOff>
    </xdr:to>
    <xdr:graphicFrame macro="">
      <xdr:nvGraphicFramePr>
        <xdr:cNvPr id="309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314325</xdr:colOff>
      <xdr:row>505</xdr:row>
      <xdr:rowOff>0</xdr:rowOff>
    </xdr:from>
    <xdr:to>
      <xdr:col>15</xdr:col>
      <xdr:colOff>0</xdr:colOff>
      <xdr:row>505</xdr:row>
      <xdr:rowOff>0</xdr:rowOff>
    </xdr:to>
    <xdr:graphicFrame macro="">
      <xdr:nvGraphicFramePr>
        <xdr:cNvPr id="3091" name="Chart 223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169</xdr:row>
      <xdr:rowOff>0</xdr:rowOff>
    </xdr:from>
    <xdr:to>
      <xdr:col>6</xdr:col>
      <xdr:colOff>0</xdr:colOff>
      <xdr:row>169</xdr:row>
      <xdr:rowOff>0</xdr:rowOff>
    </xdr:to>
    <xdr:graphicFrame macro="">
      <xdr:nvGraphicFramePr>
        <xdr:cNvPr id="3092" name="Chart 223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0</xdr:colOff>
      <xdr:row>169</xdr:row>
      <xdr:rowOff>0</xdr:rowOff>
    </xdr:from>
    <xdr:to>
      <xdr:col>12</xdr:col>
      <xdr:colOff>200025</xdr:colOff>
      <xdr:row>169</xdr:row>
      <xdr:rowOff>0</xdr:rowOff>
    </xdr:to>
    <xdr:graphicFrame macro="">
      <xdr:nvGraphicFramePr>
        <xdr:cNvPr id="3093" name="Chart 223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539</xdr:row>
      <xdr:rowOff>0</xdr:rowOff>
    </xdr:from>
    <xdr:to>
      <xdr:col>7</xdr:col>
      <xdr:colOff>19050</xdr:colOff>
      <xdr:row>539</xdr:row>
      <xdr:rowOff>0</xdr:rowOff>
    </xdr:to>
    <xdr:graphicFrame macro="">
      <xdr:nvGraphicFramePr>
        <xdr:cNvPr id="309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333375</xdr:colOff>
      <xdr:row>539</xdr:row>
      <xdr:rowOff>0</xdr:rowOff>
    </xdr:from>
    <xdr:to>
      <xdr:col>13</xdr:col>
      <xdr:colOff>0</xdr:colOff>
      <xdr:row>539</xdr:row>
      <xdr:rowOff>0</xdr:rowOff>
    </xdr:to>
    <xdr:graphicFrame macro="">
      <xdr:nvGraphicFramePr>
        <xdr:cNvPr id="3095" name="Chart 223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539</xdr:row>
      <xdr:rowOff>0</xdr:rowOff>
    </xdr:from>
    <xdr:to>
      <xdr:col>7</xdr:col>
      <xdr:colOff>19050</xdr:colOff>
      <xdr:row>539</xdr:row>
      <xdr:rowOff>0</xdr:rowOff>
    </xdr:to>
    <xdr:graphicFrame macro="">
      <xdr:nvGraphicFramePr>
        <xdr:cNvPr id="309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333375</xdr:colOff>
      <xdr:row>539</xdr:row>
      <xdr:rowOff>0</xdr:rowOff>
    </xdr:from>
    <xdr:to>
      <xdr:col>13</xdr:col>
      <xdr:colOff>0</xdr:colOff>
      <xdr:row>539</xdr:row>
      <xdr:rowOff>0</xdr:rowOff>
    </xdr:to>
    <xdr:graphicFrame macro="">
      <xdr:nvGraphicFramePr>
        <xdr:cNvPr id="3097" name="Chart 223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539</xdr:row>
      <xdr:rowOff>0</xdr:rowOff>
    </xdr:from>
    <xdr:to>
      <xdr:col>7</xdr:col>
      <xdr:colOff>19050</xdr:colOff>
      <xdr:row>539</xdr:row>
      <xdr:rowOff>0</xdr:rowOff>
    </xdr:to>
    <xdr:graphicFrame macro="">
      <xdr:nvGraphicFramePr>
        <xdr:cNvPr id="309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333375</xdr:colOff>
      <xdr:row>539</xdr:row>
      <xdr:rowOff>0</xdr:rowOff>
    </xdr:from>
    <xdr:to>
      <xdr:col>13</xdr:col>
      <xdr:colOff>0</xdr:colOff>
      <xdr:row>539</xdr:row>
      <xdr:rowOff>0</xdr:rowOff>
    </xdr:to>
    <xdr:graphicFrame macro="">
      <xdr:nvGraphicFramePr>
        <xdr:cNvPr id="3099" name="Chart 223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539</xdr:row>
      <xdr:rowOff>0</xdr:rowOff>
    </xdr:from>
    <xdr:to>
      <xdr:col>7</xdr:col>
      <xdr:colOff>19050</xdr:colOff>
      <xdr:row>539</xdr:row>
      <xdr:rowOff>0</xdr:rowOff>
    </xdr:to>
    <xdr:graphicFrame macro="">
      <xdr:nvGraphicFramePr>
        <xdr:cNvPr id="3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333375</xdr:colOff>
      <xdr:row>539</xdr:row>
      <xdr:rowOff>0</xdr:rowOff>
    </xdr:from>
    <xdr:to>
      <xdr:col>13</xdr:col>
      <xdr:colOff>0</xdr:colOff>
      <xdr:row>539</xdr:row>
      <xdr:rowOff>0</xdr:rowOff>
    </xdr:to>
    <xdr:graphicFrame macro="">
      <xdr:nvGraphicFramePr>
        <xdr:cNvPr id="3101" name="Chart 223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116</xdr:row>
      <xdr:rowOff>0</xdr:rowOff>
    </xdr:from>
    <xdr:to>
      <xdr:col>7</xdr:col>
      <xdr:colOff>19050</xdr:colOff>
      <xdr:row>116</xdr:row>
      <xdr:rowOff>0</xdr:rowOff>
    </xdr:to>
    <xdr:graphicFrame macro="">
      <xdr:nvGraphicFramePr>
        <xdr:cNvPr id="310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7</xdr:col>
      <xdr:colOff>333375</xdr:colOff>
      <xdr:row>116</xdr:row>
      <xdr:rowOff>0</xdr:rowOff>
    </xdr:from>
    <xdr:to>
      <xdr:col>13</xdr:col>
      <xdr:colOff>0</xdr:colOff>
      <xdr:row>116</xdr:row>
      <xdr:rowOff>0</xdr:rowOff>
    </xdr:to>
    <xdr:graphicFrame macro="">
      <xdr:nvGraphicFramePr>
        <xdr:cNvPr id="3103" name="Chart 223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143</xdr:row>
      <xdr:rowOff>0</xdr:rowOff>
    </xdr:from>
    <xdr:to>
      <xdr:col>7</xdr:col>
      <xdr:colOff>19050</xdr:colOff>
      <xdr:row>143</xdr:row>
      <xdr:rowOff>0</xdr:rowOff>
    </xdr:to>
    <xdr:graphicFrame macro="">
      <xdr:nvGraphicFramePr>
        <xdr:cNvPr id="310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333375</xdr:colOff>
      <xdr:row>143</xdr:row>
      <xdr:rowOff>0</xdr:rowOff>
    </xdr:from>
    <xdr:to>
      <xdr:col>13</xdr:col>
      <xdr:colOff>0</xdr:colOff>
      <xdr:row>143</xdr:row>
      <xdr:rowOff>0</xdr:rowOff>
    </xdr:to>
    <xdr:graphicFrame macro="">
      <xdr:nvGraphicFramePr>
        <xdr:cNvPr id="3109" name="Chart 223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116416</xdr:colOff>
      <xdr:row>91</xdr:row>
      <xdr:rowOff>52918</xdr:rowOff>
    </xdr:from>
    <xdr:to>
      <xdr:col>7</xdr:col>
      <xdr:colOff>560916</xdr:colOff>
      <xdr:row>106</xdr:row>
      <xdr:rowOff>169334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190499</xdr:colOff>
      <xdr:row>117</xdr:row>
      <xdr:rowOff>74083</xdr:rowOff>
    </xdr:from>
    <xdr:to>
      <xdr:col>7</xdr:col>
      <xdr:colOff>624416</xdr:colOff>
      <xdr:row>133</xdr:row>
      <xdr:rowOff>74083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211668</xdr:colOff>
      <xdr:row>144</xdr:row>
      <xdr:rowOff>74083</xdr:rowOff>
    </xdr:from>
    <xdr:to>
      <xdr:col>7</xdr:col>
      <xdr:colOff>624418</xdr:colOff>
      <xdr:row>161</xdr:row>
      <xdr:rowOff>10583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336177</xdr:colOff>
      <xdr:row>230</xdr:row>
      <xdr:rowOff>160958</xdr:rowOff>
    </xdr:from>
    <xdr:to>
      <xdr:col>8</xdr:col>
      <xdr:colOff>22412</xdr:colOff>
      <xdr:row>247</xdr:row>
      <xdr:rowOff>139888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246530</xdr:colOff>
      <xdr:row>258</xdr:row>
      <xdr:rowOff>100854</xdr:rowOff>
    </xdr:from>
    <xdr:to>
      <xdr:col>7</xdr:col>
      <xdr:colOff>627530</xdr:colOff>
      <xdr:row>275</xdr:row>
      <xdr:rowOff>71157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112059</xdr:colOff>
      <xdr:row>289</xdr:row>
      <xdr:rowOff>126626</xdr:rowOff>
    </xdr:from>
    <xdr:to>
      <xdr:col>7</xdr:col>
      <xdr:colOff>627529</xdr:colOff>
      <xdr:row>306</xdr:row>
      <xdr:rowOff>179293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257735</xdr:colOff>
      <xdr:row>316</xdr:row>
      <xdr:rowOff>67237</xdr:rowOff>
    </xdr:from>
    <xdr:to>
      <xdr:col>7</xdr:col>
      <xdr:colOff>448236</xdr:colOff>
      <xdr:row>331</xdr:row>
      <xdr:rowOff>78443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246529</xdr:colOff>
      <xdr:row>368</xdr:row>
      <xdr:rowOff>134470</xdr:rowOff>
    </xdr:from>
    <xdr:to>
      <xdr:col>7</xdr:col>
      <xdr:colOff>762000</xdr:colOff>
      <xdr:row>386</xdr:row>
      <xdr:rowOff>134470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369794</xdr:colOff>
      <xdr:row>397</xdr:row>
      <xdr:rowOff>22412</xdr:rowOff>
    </xdr:from>
    <xdr:to>
      <xdr:col>8</xdr:col>
      <xdr:colOff>78441</xdr:colOff>
      <xdr:row>414</xdr:row>
      <xdr:rowOff>67235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0</xdr:colOff>
      <xdr:row>425</xdr:row>
      <xdr:rowOff>0</xdr:rowOff>
    </xdr:from>
    <xdr:to>
      <xdr:col>7</xdr:col>
      <xdr:colOff>549088</xdr:colOff>
      <xdr:row>443</xdr:row>
      <xdr:rowOff>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268942</xdr:colOff>
      <xdr:row>454</xdr:row>
      <xdr:rowOff>11205</xdr:rowOff>
    </xdr:from>
    <xdr:to>
      <xdr:col>7</xdr:col>
      <xdr:colOff>773206</xdr:colOff>
      <xdr:row>471</xdr:row>
      <xdr:rowOff>145676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280147</xdr:colOff>
      <xdr:row>483</xdr:row>
      <xdr:rowOff>134470</xdr:rowOff>
    </xdr:from>
    <xdr:to>
      <xdr:col>7</xdr:col>
      <xdr:colOff>795617</xdr:colOff>
      <xdr:row>501</xdr:row>
      <xdr:rowOff>112058</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336176</xdr:colOff>
      <xdr:row>173</xdr:row>
      <xdr:rowOff>44823</xdr:rowOff>
    </xdr:from>
    <xdr:to>
      <xdr:col>7</xdr:col>
      <xdr:colOff>840441</xdr:colOff>
      <xdr:row>190</xdr:row>
      <xdr:rowOff>134470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224118</xdr:colOff>
      <xdr:row>201</xdr:row>
      <xdr:rowOff>11205</xdr:rowOff>
    </xdr:from>
    <xdr:to>
      <xdr:col>7</xdr:col>
      <xdr:colOff>872185</xdr:colOff>
      <xdr:row>218</xdr:row>
      <xdr:rowOff>168088</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168088</xdr:colOff>
      <xdr:row>342</xdr:row>
      <xdr:rowOff>112059</xdr:rowOff>
    </xdr:from>
    <xdr:to>
      <xdr:col>8</xdr:col>
      <xdr:colOff>179294</xdr:colOff>
      <xdr:row>359</xdr:row>
      <xdr:rowOff>134471</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28</xdr:row>
      <xdr:rowOff>0</xdr:rowOff>
    </xdr:from>
    <xdr:to>
      <xdr:col>3</xdr:col>
      <xdr:colOff>1123950</xdr:colOff>
      <xdr:row>42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28576</xdr:colOff>
      <xdr:row>28</xdr:row>
      <xdr:rowOff>9525</xdr:rowOff>
    </xdr:from>
    <xdr:to>
      <xdr:col>9</xdr:col>
      <xdr:colOff>409575</xdr:colOff>
      <xdr:row>42</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457201</xdr:colOff>
      <xdr:row>28</xdr:row>
      <xdr:rowOff>9525</xdr:rowOff>
    </xdr:from>
    <xdr:to>
      <xdr:col>15</xdr:col>
      <xdr:colOff>333375</xdr:colOff>
      <xdr:row>42</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0</xdr:rowOff>
    </xdr:from>
    <xdr:to>
      <xdr:col>3</xdr:col>
      <xdr:colOff>1123950</xdr:colOff>
      <xdr:row>75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61</xdr:row>
      <xdr:rowOff>0</xdr:rowOff>
    </xdr:from>
    <xdr:to>
      <xdr:col>9</xdr:col>
      <xdr:colOff>428625</xdr:colOff>
      <xdr:row>75</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485775</xdr:colOff>
      <xdr:row>61</xdr:row>
      <xdr:rowOff>0</xdr:rowOff>
    </xdr:from>
    <xdr:to>
      <xdr:col>15</xdr:col>
      <xdr:colOff>342900</xdr:colOff>
      <xdr:row>75</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0</xdr:rowOff>
    </xdr:from>
    <xdr:to>
      <xdr:col>6</xdr:col>
      <xdr:colOff>1012825</xdr:colOff>
      <xdr:row>23</xdr:row>
      <xdr:rowOff>90489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79</xdr:row>
      <xdr:rowOff>0</xdr:rowOff>
    </xdr:from>
    <xdr:to>
      <xdr:col>4</xdr:col>
      <xdr:colOff>66675</xdr:colOff>
      <xdr:row>94</xdr:row>
      <xdr:rowOff>28575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142875</xdr:colOff>
      <xdr:row>79</xdr:row>
      <xdr:rowOff>0</xdr:rowOff>
    </xdr:from>
    <xdr:to>
      <xdr:col>9</xdr:col>
      <xdr:colOff>685800</xdr:colOff>
      <xdr:row>94</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79</xdr:row>
      <xdr:rowOff>9525</xdr:rowOff>
    </xdr:from>
    <xdr:to>
      <xdr:col>16</xdr:col>
      <xdr:colOff>28575</xdr:colOff>
      <xdr:row>94</xdr:row>
      <xdr:rowOff>38100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I539"/>
  <sheetViews>
    <sheetView tabSelected="1" topLeftCell="A21" zoomScale="85" zoomScaleNormal="85" workbookViewId="0">
      <selection activeCell="A48" sqref="A48:J51"/>
    </sheetView>
  </sheetViews>
  <sheetFormatPr defaultColWidth="9.140625" defaultRowHeight="15"/>
  <cols>
    <col min="1" max="1" width="12.85546875" style="163" customWidth="1"/>
    <col min="2" max="2" width="17.140625" style="163" customWidth="1"/>
    <col min="3" max="5" width="13.28515625" style="163" customWidth="1"/>
    <col min="6" max="7" width="13.28515625" style="164" customWidth="1"/>
    <col min="8" max="12" width="13.28515625" style="163" customWidth="1"/>
    <col min="13" max="13" width="14" style="163" customWidth="1"/>
    <col min="14" max="14" width="9" style="163" customWidth="1"/>
    <col min="15" max="15" width="11.85546875" style="163" customWidth="1"/>
    <col min="16" max="16" width="7.7109375" style="163" customWidth="1"/>
    <col min="17" max="17" width="7.28515625" style="163" customWidth="1"/>
    <col min="18" max="18" width="5.85546875" style="163" customWidth="1"/>
    <col min="19" max="19" width="10.28515625" style="163" customWidth="1"/>
    <col min="20" max="20" width="11.85546875" style="163" customWidth="1"/>
    <col min="21" max="21" width="16.42578125" style="163" customWidth="1"/>
    <col min="22" max="23" width="13.85546875" style="163" customWidth="1"/>
    <col min="24" max="16384" width="9.140625" style="163"/>
  </cols>
  <sheetData>
    <row r="1" spans="1:35" s="157" customFormat="1" ht="18.75">
      <c r="A1" s="156" t="s">
        <v>146</v>
      </c>
      <c r="B1" s="156"/>
      <c r="F1" s="158"/>
      <c r="G1" s="158"/>
    </row>
    <row r="2" spans="1:35" s="157" customFormat="1" ht="18.75">
      <c r="A2" s="295" t="s">
        <v>210</v>
      </c>
      <c r="B2" s="156"/>
      <c r="F2" s="158"/>
      <c r="G2" s="158"/>
      <c r="N2" s="159"/>
      <c r="O2" s="159"/>
    </row>
    <row r="3" spans="1:35" s="157" customFormat="1" ht="15.75">
      <c r="A3" s="425" t="s">
        <v>211</v>
      </c>
      <c r="B3" s="425"/>
      <c r="F3" s="158"/>
      <c r="G3" s="158"/>
    </row>
    <row r="4" spans="1:35" s="157" customFormat="1" ht="14.25">
      <c r="A4" s="160" t="s">
        <v>0</v>
      </c>
      <c r="B4" s="160"/>
      <c r="F4" s="309">
        <v>41915</v>
      </c>
      <c r="P4" s="159"/>
    </row>
    <row r="5" spans="1:35" s="157" customFormat="1" ht="14.25">
      <c r="A5" s="161"/>
      <c r="B5" s="161"/>
      <c r="F5" s="158"/>
    </row>
    <row r="6" spans="1:35">
      <c r="A6" s="162" t="s">
        <v>1</v>
      </c>
      <c r="E6" s="157"/>
      <c r="G6" s="163"/>
    </row>
    <row r="7" spans="1:35">
      <c r="A7" s="162" t="s">
        <v>2</v>
      </c>
      <c r="G7" s="163"/>
    </row>
    <row r="8" spans="1:35">
      <c r="A8" s="162" t="s">
        <v>3</v>
      </c>
      <c r="B8" s="165"/>
    </row>
    <row r="9" spans="1:35">
      <c r="A9" s="410" t="s">
        <v>4</v>
      </c>
      <c r="B9" s="410" t="s">
        <v>5</v>
      </c>
      <c r="C9" s="410" t="s">
        <v>6</v>
      </c>
      <c r="D9" s="410" t="s">
        <v>7</v>
      </c>
      <c r="E9" s="296" t="s">
        <v>166</v>
      </c>
      <c r="F9" s="426" t="s">
        <v>32</v>
      </c>
      <c r="G9" s="427"/>
      <c r="H9" s="428"/>
      <c r="I9" s="420" t="s">
        <v>33</v>
      </c>
      <c r="J9" s="421"/>
      <c r="K9" s="421"/>
      <c r="L9" s="421"/>
      <c r="M9" s="421"/>
      <c r="N9" s="421"/>
      <c r="O9" s="422"/>
      <c r="P9" s="404" t="s">
        <v>147</v>
      </c>
      <c r="Q9" s="405"/>
      <c r="R9" s="405"/>
      <c r="S9" s="406"/>
      <c r="T9" s="418" t="s">
        <v>153</v>
      </c>
      <c r="U9" s="418" t="s">
        <v>154</v>
      </c>
      <c r="V9" s="418" t="s">
        <v>152</v>
      </c>
      <c r="W9" s="418" t="s">
        <v>155</v>
      </c>
    </row>
    <row r="10" spans="1:35" ht="28.5">
      <c r="A10" s="411"/>
      <c r="B10" s="411"/>
      <c r="C10" s="411"/>
      <c r="D10" s="411"/>
      <c r="E10" s="297" t="s">
        <v>8</v>
      </c>
      <c r="F10" s="166" t="s">
        <v>9</v>
      </c>
      <c r="G10" s="166" t="s">
        <v>142</v>
      </c>
      <c r="H10" s="166" t="s">
        <v>11</v>
      </c>
      <c r="I10" s="294" t="s">
        <v>12</v>
      </c>
      <c r="J10" s="294" t="s">
        <v>9</v>
      </c>
      <c r="K10" s="294" t="s">
        <v>138</v>
      </c>
      <c r="L10" s="294" t="s">
        <v>142</v>
      </c>
      <c r="M10" s="294" t="s">
        <v>143</v>
      </c>
      <c r="N10" s="294" t="s">
        <v>11</v>
      </c>
      <c r="O10" s="294" t="s">
        <v>139</v>
      </c>
      <c r="P10" s="294" t="s">
        <v>148</v>
      </c>
      <c r="Q10" s="294" t="s">
        <v>149</v>
      </c>
      <c r="R10" s="294" t="s">
        <v>150</v>
      </c>
      <c r="S10" s="294" t="s">
        <v>151</v>
      </c>
      <c r="T10" s="419"/>
      <c r="U10" s="419"/>
      <c r="V10" s="419"/>
      <c r="W10" s="419"/>
    </row>
    <row r="11" spans="1:35" s="170" customFormat="1">
      <c r="A11" s="167"/>
      <c r="B11" s="168" t="s">
        <v>13</v>
      </c>
      <c r="C11" s="168" t="s">
        <v>14</v>
      </c>
      <c r="D11" s="168" t="s">
        <v>15</v>
      </c>
      <c r="E11" s="168" t="s">
        <v>16</v>
      </c>
      <c r="F11" s="168" t="s">
        <v>130</v>
      </c>
      <c r="G11" s="168" t="s">
        <v>130</v>
      </c>
      <c r="H11" s="168" t="s">
        <v>134</v>
      </c>
      <c r="I11" s="168" t="s">
        <v>131</v>
      </c>
      <c r="J11" s="168" t="s">
        <v>135</v>
      </c>
      <c r="K11" s="168" t="s">
        <v>136</v>
      </c>
      <c r="L11" s="168" t="s">
        <v>135</v>
      </c>
      <c r="M11" s="168" t="s">
        <v>136</v>
      </c>
      <c r="N11" s="168" t="s">
        <v>137</v>
      </c>
      <c r="O11" s="168" t="s">
        <v>140</v>
      </c>
      <c r="P11" s="169"/>
      <c r="Q11" s="169"/>
      <c r="R11" s="169"/>
      <c r="S11" s="169"/>
      <c r="T11" s="169"/>
      <c r="U11" s="169"/>
      <c r="V11" s="169"/>
      <c r="W11" s="169"/>
    </row>
    <row r="12" spans="1:35" s="170" customFormat="1">
      <c r="A12" s="171"/>
      <c r="B12" s="172" t="s">
        <v>19</v>
      </c>
      <c r="C12" s="173"/>
      <c r="D12" s="173"/>
      <c r="E12" s="173"/>
      <c r="F12" s="173"/>
      <c r="G12" s="173"/>
      <c r="H12" s="173"/>
      <c r="I12" s="173">
        <v>65</v>
      </c>
      <c r="J12" s="173"/>
      <c r="K12" s="173"/>
      <c r="L12" s="173"/>
      <c r="M12" s="173"/>
      <c r="N12" s="173"/>
      <c r="O12" s="173"/>
      <c r="P12" s="173"/>
      <c r="Q12" s="173"/>
      <c r="R12" s="173"/>
      <c r="S12" s="173"/>
      <c r="T12" s="173"/>
      <c r="U12" s="173"/>
      <c r="V12" s="173"/>
      <c r="W12" s="173"/>
    </row>
    <row r="13" spans="1:35" s="176" customFormat="1">
      <c r="A13" s="174"/>
      <c r="B13" s="172" t="s">
        <v>20</v>
      </c>
      <c r="C13" s="175"/>
      <c r="D13" s="175"/>
      <c r="E13" s="175"/>
      <c r="F13" s="175"/>
      <c r="G13" s="175"/>
      <c r="H13" s="175"/>
      <c r="I13" s="175"/>
      <c r="J13" s="175"/>
      <c r="K13" s="175"/>
      <c r="L13" s="175"/>
      <c r="M13" s="175"/>
      <c r="N13" s="175"/>
      <c r="O13" s="175"/>
      <c r="P13" s="175"/>
      <c r="Q13" s="175"/>
      <c r="R13" s="175"/>
      <c r="S13" s="175"/>
      <c r="T13" s="175"/>
      <c r="U13" s="175"/>
      <c r="V13" s="175"/>
      <c r="W13" s="175"/>
    </row>
    <row r="14" spans="1:35">
      <c r="A14" s="177">
        <v>41915</v>
      </c>
      <c r="B14" s="172" t="s">
        <v>22</v>
      </c>
      <c r="C14" s="178">
        <v>4</v>
      </c>
      <c r="D14" s="178">
        <v>844</v>
      </c>
      <c r="E14" s="178"/>
      <c r="F14" s="180">
        <v>8002.3727416992187</v>
      </c>
      <c r="G14" s="180">
        <v>3.7838112870231271</v>
      </c>
      <c r="H14" s="180">
        <v>17347.831359863281</v>
      </c>
      <c r="I14" s="179">
        <v>0</v>
      </c>
      <c r="J14" s="180">
        <v>909.05042518615721</v>
      </c>
      <c r="K14" s="180"/>
      <c r="L14" s="180"/>
      <c r="M14" s="180"/>
      <c r="N14" s="180">
        <v>2044.307797348974</v>
      </c>
      <c r="O14" s="180"/>
      <c r="P14" s="181"/>
      <c r="Q14" s="181"/>
      <c r="R14" s="181"/>
      <c r="S14" s="181"/>
      <c r="T14" s="181"/>
      <c r="U14" s="181"/>
      <c r="V14" s="181"/>
      <c r="W14" s="181"/>
      <c r="Y14"/>
      <c r="Z14"/>
      <c r="AA14"/>
      <c r="AB14"/>
      <c r="AC14"/>
      <c r="AD14"/>
      <c r="AE14"/>
      <c r="AF14"/>
      <c r="AG14"/>
      <c r="AH14"/>
      <c r="AI14"/>
    </row>
    <row r="15" spans="1:35">
      <c r="A15" s="177">
        <v>41915</v>
      </c>
      <c r="B15" s="172" t="s">
        <v>182</v>
      </c>
      <c r="C15" s="178">
        <v>3</v>
      </c>
      <c r="D15" s="178">
        <v>650</v>
      </c>
      <c r="E15" s="178"/>
      <c r="F15" s="180">
        <v>6695.9202270507812</v>
      </c>
      <c r="G15" s="180">
        <v>2.5104001322761178</v>
      </c>
      <c r="H15" s="180">
        <v>11381.750305175781</v>
      </c>
      <c r="I15" s="179">
        <v>0</v>
      </c>
      <c r="J15" s="180">
        <v>809.41042518615723</v>
      </c>
      <c r="K15" s="180"/>
      <c r="L15" s="180"/>
      <c r="M15" s="180"/>
      <c r="N15" s="180">
        <v>1409.7243614196777</v>
      </c>
      <c r="O15" s="180"/>
      <c r="P15" s="181"/>
      <c r="Q15" s="181"/>
      <c r="R15" s="181"/>
      <c r="S15" s="181"/>
      <c r="T15" s="181"/>
      <c r="U15" s="181"/>
      <c r="V15" s="181"/>
      <c r="W15" s="181"/>
      <c r="Y15"/>
      <c r="Z15"/>
      <c r="AA15"/>
      <c r="AB15"/>
      <c r="AC15"/>
      <c r="AD15"/>
      <c r="AE15"/>
      <c r="AF15"/>
      <c r="AG15"/>
      <c r="AH15"/>
      <c r="AI15"/>
    </row>
    <row r="16" spans="1:35">
      <c r="A16" s="177">
        <v>41915</v>
      </c>
      <c r="B16" s="172" t="s">
        <v>181</v>
      </c>
      <c r="C16" s="178">
        <v>1</v>
      </c>
      <c r="D16" s="178">
        <v>194</v>
      </c>
      <c r="E16" s="178"/>
      <c r="F16" s="180">
        <v>1306.4525146484375</v>
      </c>
      <c r="G16" s="180">
        <v>1.2734111547470093</v>
      </c>
      <c r="H16" s="180">
        <v>5966.0810546875</v>
      </c>
      <c r="I16" s="179">
        <v>0</v>
      </c>
      <c r="J16" s="367">
        <v>99.640000000000029</v>
      </c>
      <c r="K16" s="180"/>
      <c r="L16" s="180"/>
      <c r="M16" s="180"/>
      <c r="N16" s="180">
        <v>634.58343592929634</v>
      </c>
      <c r="O16" s="180"/>
      <c r="P16" s="181"/>
      <c r="Q16" s="181"/>
      <c r="R16" s="181"/>
      <c r="S16" s="181"/>
      <c r="T16" s="181"/>
      <c r="U16" s="181"/>
      <c r="V16" s="181"/>
      <c r="W16" s="181"/>
      <c r="Y16"/>
      <c r="Z16"/>
      <c r="AA16"/>
      <c r="AB16"/>
      <c r="AC16"/>
      <c r="AD16"/>
      <c r="AE16"/>
      <c r="AF16"/>
      <c r="AG16"/>
      <c r="AH16"/>
      <c r="AI16"/>
    </row>
    <row r="17" spans="1:35">
      <c r="A17" s="177">
        <v>41915</v>
      </c>
      <c r="B17" s="172" t="s">
        <v>183</v>
      </c>
      <c r="C17" s="178">
        <v>2</v>
      </c>
      <c r="D17" s="178">
        <v>194</v>
      </c>
      <c r="E17" s="178"/>
      <c r="F17" s="180">
        <v>1306.4525146484375</v>
      </c>
      <c r="G17" s="180">
        <v>1.2734111547470093</v>
      </c>
      <c r="H17" s="180">
        <v>5966.0810546875</v>
      </c>
      <c r="I17" s="179">
        <v>65535</v>
      </c>
      <c r="J17" s="367">
        <v>99.640000000000029</v>
      </c>
      <c r="K17" s="180"/>
      <c r="L17" s="180"/>
      <c r="M17" s="180"/>
      <c r="N17" s="180">
        <v>634.58343592929634</v>
      </c>
      <c r="O17" s="180"/>
      <c r="P17" s="181"/>
      <c r="Q17" s="181"/>
      <c r="R17" s="181"/>
      <c r="S17" s="181"/>
      <c r="T17" s="181"/>
      <c r="U17" s="181"/>
      <c r="V17" s="181"/>
      <c r="W17" s="181"/>
      <c r="Y17"/>
      <c r="Z17"/>
      <c r="AA17"/>
      <c r="AB17"/>
      <c r="AC17"/>
      <c r="AD17"/>
      <c r="AE17"/>
      <c r="AF17"/>
      <c r="AG17"/>
      <c r="AH17"/>
      <c r="AI17"/>
    </row>
    <row r="18" spans="1:35">
      <c r="A18" s="183"/>
      <c r="B18" s="184"/>
      <c r="C18" s="185"/>
      <c r="D18" s="185"/>
      <c r="E18" s="185"/>
      <c r="F18" s="186"/>
      <c r="G18" s="186"/>
      <c r="H18" s="185"/>
      <c r="I18" s="185"/>
    </row>
    <row r="19" spans="1:35">
      <c r="A19" s="162" t="s">
        <v>23</v>
      </c>
    </row>
    <row r="20" spans="1:35">
      <c r="A20" s="162" t="s">
        <v>24</v>
      </c>
      <c r="B20" s="165"/>
      <c r="N20" s="185"/>
      <c r="O20" s="185"/>
    </row>
    <row r="21" spans="1:35" customFormat="1">
      <c r="A21" s="183"/>
      <c r="B21" s="184"/>
      <c r="C21" s="400" t="s">
        <v>32</v>
      </c>
      <c r="D21" s="402"/>
      <c r="E21" s="404" t="s">
        <v>33</v>
      </c>
      <c r="F21" s="406"/>
      <c r="G21" s="400" t="s">
        <v>32</v>
      </c>
      <c r="H21" s="401"/>
      <c r="I21" s="401"/>
      <c r="J21" s="402"/>
      <c r="K21" s="423" t="s">
        <v>33</v>
      </c>
      <c r="L21" s="423"/>
      <c r="M21" s="423"/>
      <c r="N21" s="423"/>
      <c r="O21" s="424" t="s">
        <v>33</v>
      </c>
      <c r="P21" s="424"/>
      <c r="Q21" s="163"/>
      <c r="R21" s="163"/>
      <c r="S21" s="163"/>
      <c r="T21" s="163"/>
      <c r="U21" s="163"/>
      <c r="V21" s="163"/>
      <c r="W21" s="163"/>
      <c r="X21" s="163"/>
    </row>
    <row r="22" spans="1:35" customFormat="1" ht="42.75">
      <c r="A22" s="188" t="s">
        <v>4</v>
      </c>
      <c r="B22" s="188" t="s">
        <v>5</v>
      </c>
      <c r="C22" s="166" t="s">
        <v>86</v>
      </c>
      <c r="D22" s="166" t="s">
        <v>164</v>
      </c>
      <c r="E22" s="294" t="s">
        <v>158</v>
      </c>
      <c r="F22" s="294" t="s">
        <v>157</v>
      </c>
      <c r="G22" s="166" t="s">
        <v>172</v>
      </c>
      <c r="H22" s="166" t="s">
        <v>173</v>
      </c>
      <c r="I22" s="166" t="s">
        <v>28</v>
      </c>
      <c r="J22" s="166" t="s">
        <v>29</v>
      </c>
      <c r="K22" s="294" t="s">
        <v>172</v>
      </c>
      <c r="L22" s="294" t="s">
        <v>173</v>
      </c>
      <c r="M22" s="294" t="s">
        <v>28</v>
      </c>
      <c r="N22" s="294" t="s">
        <v>29</v>
      </c>
      <c r="O22" s="294" t="s">
        <v>190</v>
      </c>
      <c r="P22" s="294" t="s">
        <v>191</v>
      </c>
      <c r="Q22" s="163"/>
      <c r="R22" s="163"/>
      <c r="S22" s="163"/>
      <c r="T22" s="163"/>
      <c r="U22" s="163"/>
      <c r="V22" s="163"/>
      <c r="W22" s="163"/>
      <c r="X22" s="163"/>
    </row>
    <row r="23" spans="1:35" customFormat="1">
      <c r="A23" s="167"/>
      <c r="B23" s="168" t="s">
        <v>13</v>
      </c>
      <c r="C23" s="168" t="s">
        <v>16</v>
      </c>
      <c r="D23" s="168"/>
      <c r="E23" s="168" t="s">
        <v>16</v>
      </c>
      <c r="F23" s="168" t="s">
        <v>16</v>
      </c>
      <c r="G23" s="168" t="s">
        <v>16</v>
      </c>
      <c r="H23" s="168" t="s">
        <v>16</v>
      </c>
      <c r="I23" s="168" t="s">
        <v>16</v>
      </c>
      <c r="J23" s="168" t="s">
        <v>16</v>
      </c>
      <c r="K23" s="168" t="s">
        <v>16</v>
      </c>
      <c r="L23" s="168" t="s">
        <v>16</v>
      </c>
      <c r="M23" s="168" t="s">
        <v>16</v>
      </c>
      <c r="N23" s="168" t="s">
        <v>16</v>
      </c>
      <c r="O23" s="314"/>
      <c r="P23" s="169"/>
      <c r="Q23" s="170"/>
      <c r="R23" s="170"/>
      <c r="S23" s="170"/>
      <c r="T23" s="170"/>
      <c r="U23" s="170"/>
      <c r="V23" s="170"/>
      <c r="W23" s="170"/>
      <c r="X23" s="170"/>
    </row>
    <row r="24" spans="1:35" customFormat="1">
      <c r="A24" s="171"/>
      <c r="B24" s="189" t="s">
        <v>19</v>
      </c>
      <c r="C24" s="173">
        <v>94.84</v>
      </c>
      <c r="D24" s="173"/>
      <c r="E24" s="173"/>
      <c r="F24" s="173"/>
      <c r="G24" s="173">
        <v>99.55</v>
      </c>
      <c r="H24" s="173">
        <v>99.74</v>
      </c>
      <c r="I24" s="173">
        <v>99.89</v>
      </c>
      <c r="J24" s="173"/>
      <c r="K24" s="173">
        <v>99.62</v>
      </c>
      <c r="L24" s="173">
        <v>99.36</v>
      </c>
      <c r="M24" s="173">
        <v>99.86</v>
      </c>
      <c r="N24" s="173"/>
      <c r="O24" s="314"/>
      <c r="P24" s="169"/>
      <c r="Q24" s="170"/>
      <c r="R24" s="170"/>
      <c r="S24" s="170"/>
      <c r="T24" s="170"/>
      <c r="U24" s="170"/>
      <c r="V24" s="170"/>
      <c r="W24" s="170"/>
      <c r="X24" s="170"/>
    </row>
    <row r="25" spans="1:35" customFormat="1">
      <c r="A25" s="174"/>
      <c r="B25" s="189" t="s">
        <v>20</v>
      </c>
      <c r="C25" s="173" t="s">
        <v>30</v>
      </c>
      <c r="D25" s="173"/>
      <c r="E25" s="173" t="s">
        <v>21</v>
      </c>
      <c r="F25" s="173" t="s">
        <v>21</v>
      </c>
      <c r="G25" s="173" t="s">
        <v>30</v>
      </c>
      <c r="H25" s="173" t="s">
        <v>30</v>
      </c>
      <c r="I25" s="173" t="s">
        <v>30</v>
      </c>
      <c r="J25" s="173" t="s">
        <v>30</v>
      </c>
      <c r="K25" s="173" t="s">
        <v>30</v>
      </c>
      <c r="L25" s="173" t="s">
        <v>30</v>
      </c>
      <c r="M25" s="173" t="s">
        <v>30</v>
      </c>
      <c r="N25" s="173" t="s">
        <v>30</v>
      </c>
      <c r="O25" s="314"/>
      <c r="P25" s="315"/>
      <c r="Q25" s="176"/>
      <c r="R25" s="176"/>
      <c r="S25" s="176"/>
      <c r="T25" s="176"/>
      <c r="U25" s="176"/>
      <c r="V25" s="176"/>
      <c r="W25" s="176"/>
      <c r="X25" s="176"/>
    </row>
    <row r="26" spans="1:35" customFormat="1">
      <c r="A26" s="177">
        <v>41915</v>
      </c>
      <c r="B26" s="172" t="s">
        <v>22</v>
      </c>
      <c r="C26" s="190">
        <v>96.990689911476323</v>
      </c>
      <c r="D26" s="190"/>
      <c r="E26" s="194">
        <v>4.3350188867619904E-5</v>
      </c>
      <c r="F26" s="194">
        <v>6.8562159536903183E-4</v>
      </c>
      <c r="G26" s="190">
        <v>99.714888205229798</v>
      </c>
      <c r="H26" s="190">
        <v>99.819314375048549</v>
      </c>
      <c r="I26" s="190">
        <v>99.861979957907224</v>
      </c>
      <c r="J26" s="190">
        <v>99.834877434483175</v>
      </c>
      <c r="K26" s="190">
        <v>99.679180097950649</v>
      </c>
      <c r="L26" s="190">
        <v>99.808566451275425</v>
      </c>
      <c r="M26" s="190">
        <v>99.857912173935347</v>
      </c>
      <c r="N26" s="190">
        <v>99.841346154282107</v>
      </c>
      <c r="O26" s="314"/>
      <c r="P26" s="314"/>
      <c r="Q26" s="163"/>
      <c r="R26" s="163"/>
      <c r="S26" s="163"/>
      <c r="T26" s="163"/>
      <c r="U26" s="163"/>
      <c r="V26" s="163"/>
      <c r="W26" s="163"/>
      <c r="X26" s="163"/>
    </row>
    <row r="27" spans="1:35" customFormat="1">
      <c r="A27" s="177">
        <v>41915</v>
      </c>
      <c r="B27" s="172" t="s">
        <v>182</v>
      </c>
      <c r="C27" s="190">
        <v>97.056637151487209</v>
      </c>
      <c r="D27" s="190"/>
      <c r="E27" s="194">
        <v>5.5430792117956124E-5</v>
      </c>
      <c r="F27" s="194">
        <v>6.0293265895757485E-4</v>
      </c>
      <c r="G27" s="190">
        <v>99.708938838402588</v>
      </c>
      <c r="H27" s="190">
        <v>99.804717481303996</v>
      </c>
      <c r="I27" s="190">
        <v>99.922023543488152</v>
      </c>
      <c r="J27" s="190">
        <v>99.85406860786459</v>
      </c>
      <c r="K27" s="190">
        <v>99.67437989864095</v>
      </c>
      <c r="L27" s="190">
        <v>99.781532711619036</v>
      </c>
      <c r="M27" s="190">
        <v>99.921934180388561</v>
      </c>
      <c r="N27" s="190">
        <v>99.864513244433397</v>
      </c>
      <c r="O27" s="314"/>
      <c r="P27" s="314"/>
      <c r="Q27" s="163"/>
      <c r="R27" s="163"/>
      <c r="S27" s="163"/>
      <c r="T27" s="163"/>
      <c r="U27" s="163"/>
      <c r="V27" s="163"/>
      <c r="W27" s="163"/>
      <c r="X27" s="163"/>
    </row>
    <row r="28" spans="1:35" customFormat="1">
      <c r="A28" s="177">
        <v>41915</v>
      </c>
      <c r="B28" s="172" t="s">
        <v>181</v>
      </c>
      <c r="C28" s="190">
        <v>96.522834803361178</v>
      </c>
      <c r="D28" s="190"/>
      <c r="E28" s="194">
        <v>0</v>
      </c>
      <c r="F28" s="194">
        <v>1.5580757753923535E-3</v>
      </c>
      <c r="G28" s="190">
        <v>99.771011352539063</v>
      </c>
      <c r="H28" s="190">
        <v>99.867347717285156</v>
      </c>
      <c r="I28" s="190">
        <v>99.785957336425781</v>
      </c>
      <c r="J28" s="190">
        <v>92.31201171875</v>
      </c>
      <c r="K28" s="367">
        <v>99.723555595808335</v>
      </c>
      <c r="L28" s="367">
        <v>99.883767211890628</v>
      </c>
      <c r="M28" s="366">
        <v>99.798081368037671</v>
      </c>
      <c r="N28" s="366">
        <v>91.40625</v>
      </c>
      <c r="O28" s="314"/>
      <c r="P28" s="314"/>
      <c r="Q28" s="163"/>
      <c r="R28" s="163"/>
      <c r="S28" s="163"/>
      <c r="T28" s="163"/>
      <c r="U28" s="163"/>
      <c r="V28" s="163"/>
      <c r="W28" s="163"/>
      <c r="X28" s="163"/>
    </row>
    <row r="29" spans="1:35" customFormat="1">
      <c r="A29" s="177">
        <v>41915</v>
      </c>
      <c r="B29" s="172" t="s">
        <v>183</v>
      </c>
      <c r="C29" s="190">
        <v>96.522834803361178</v>
      </c>
      <c r="D29" s="190"/>
      <c r="E29" s="194">
        <v>0</v>
      </c>
      <c r="F29" s="194">
        <v>1.5580757753923535E-3</v>
      </c>
      <c r="G29" s="190">
        <v>99.771011352539063</v>
      </c>
      <c r="H29" s="190">
        <v>99.867347717285156</v>
      </c>
      <c r="I29" s="190">
        <v>99.785957336425781</v>
      </c>
      <c r="J29" s="190">
        <v>92.31201171875</v>
      </c>
      <c r="K29" s="354">
        <v>99.723555595808335</v>
      </c>
      <c r="L29" s="354">
        <v>99.883767211890628</v>
      </c>
      <c r="M29" s="354">
        <v>99.798081368037671</v>
      </c>
      <c r="N29" s="354">
        <v>91.40625</v>
      </c>
      <c r="O29" s="314"/>
      <c r="P29" s="314"/>
      <c r="Q29" s="163"/>
      <c r="R29" s="163"/>
      <c r="S29" s="163"/>
      <c r="T29" s="163"/>
      <c r="U29" s="163"/>
      <c r="V29" s="163"/>
      <c r="W29" s="163"/>
      <c r="X29" s="163"/>
    </row>
    <row r="30" spans="1:35">
      <c r="A30" s="183"/>
      <c r="B30" s="184"/>
      <c r="C30" s="185"/>
      <c r="D30" s="185"/>
      <c r="E30" s="185"/>
      <c r="F30" s="186"/>
      <c r="G30" s="359"/>
      <c r="H30" s="358"/>
      <c r="I30" s="185"/>
    </row>
    <row r="31" spans="1:35">
      <c r="A31" s="191" t="s">
        <v>31</v>
      </c>
      <c r="F31" s="186"/>
    </row>
    <row r="32" spans="1:35">
      <c r="A32" s="410" t="s">
        <v>4</v>
      </c>
      <c r="B32" s="410" t="s">
        <v>5</v>
      </c>
      <c r="C32" s="429" t="s">
        <v>32</v>
      </c>
      <c r="D32" s="429"/>
      <c r="E32" s="423" t="s">
        <v>33</v>
      </c>
      <c r="F32" s="423"/>
      <c r="G32" s="423"/>
    </row>
    <row r="33" spans="1:10" ht="28.5">
      <c r="A33" s="411"/>
      <c r="B33" s="411"/>
      <c r="C33" s="166" t="s">
        <v>34</v>
      </c>
      <c r="D33" s="166" t="s">
        <v>35</v>
      </c>
      <c r="E33" s="351" t="s">
        <v>34</v>
      </c>
      <c r="F33" s="351" t="s">
        <v>35</v>
      </c>
      <c r="G33" s="351" t="s">
        <v>189</v>
      </c>
    </row>
    <row r="34" spans="1:10" s="170" customFormat="1">
      <c r="A34" s="167"/>
      <c r="B34" s="193" t="s">
        <v>13</v>
      </c>
      <c r="C34" s="168" t="s">
        <v>16</v>
      </c>
      <c r="D34" s="168" t="s">
        <v>16</v>
      </c>
      <c r="E34" s="168" t="s">
        <v>16</v>
      </c>
      <c r="F34" s="168" t="s">
        <v>16</v>
      </c>
      <c r="G34" s="312"/>
    </row>
    <row r="35" spans="1:10" s="170" customFormat="1">
      <c r="A35" s="171"/>
      <c r="B35" s="189" t="s">
        <v>19</v>
      </c>
      <c r="C35" s="173">
        <v>0.31</v>
      </c>
      <c r="D35" s="173">
        <v>98.54</v>
      </c>
      <c r="E35" s="173">
        <v>0.32</v>
      </c>
      <c r="F35" s="173">
        <v>98.52</v>
      </c>
      <c r="G35" s="312"/>
    </row>
    <row r="36" spans="1:10" s="176" customFormat="1">
      <c r="A36" s="174"/>
      <c r="B36" s="189" t="s">
        <v>20</v>
      </c>
      <c r="C36" s="173" t="s">
        <v>21</v>
      </c>
      <c r="D36" s="173" t="s">
        <v>30</v>
      </c>
      <c r="E36" s="173" t="s">
        <v>21</v>
      </c>
      <c r="F36" s="173" t="s">
        <v>30</v>
      </c>
      <c r="G36" s="313"/>
    </row>
    <row r="37" spans="1:10">
      <c r="A37" s="177">
        <v>41915</v>
      </c>
      <c r="B37" s="172" t="s">
        <v>22</v>
      </c>
      <c r="C37" s="194">
        <v>0.23730285594617798</v>
      </c>
      <c r="D37" s="194">
        <v>98.426025263606007</v>
      </c>
      <c r="E37" s="194">
        <v>0.2419971622251148</v>
      </c>
      <c r="F37" s="173">
        <v>97.652224180101783</v>
      </c>
      <c r="G37" s="314"/>
    </row>
    <row r="38" spans="1:10">
      <c r="A38" s="177">
        <v>41915</v>
      </c>
      <c r="B38" s="172" t="s">
        <v>182</v>
      </c>
      <c r="C38" s="194">
        <v>0.23846121332751793</v>
      </c>
      <c r="D38" s="194">
        <v>98.403305405669641</v>
      </c>
      <c r="E38" s="194">
        <v>0.2379447978670948</v>
      </c>
      <c r="F38" s="173">
        <v>97.601323920503148</v>
      </c>
      <c r="G38" s="314"/>
    </row>
    <row r="39" spans="1:10">
      <c r="A39" s="177">
        <v>41915</v>
      </c>
      <c r="B39" s="172" t="s">
        <v>181</v>
      </c>
      <c r="C39" s="194">
        <v>0.22416926920413971</v>
      </c>
      <c r="D39" s="194">
        <v>98.693168640136719</v>
      </c>
      <c r="E39" s="366">
        <v>0.29817368617219531</v>
      </c>
      <c r="F39" s="355">
        <v>98.263027295285355</v>
      </c>
      <c r="G39" s="314"/>
    </row>
    <row r="40" spans="1:10">
      <c r="A40" s="177">
        <v>41915</v>
      </c>
      <c r="B40" s="172" t="s">
        <v>183</v>
      </c>
      <c r="C40" s="194">
        <v>0.22416926920413971</v>
      </c>
      <c r="D40" s="194">
        <v>98.693168640136719</v>
      </c>
      <c r="E40" s="366">
        <v>0.29817368617219531</v>
      </c>
      <c r="F40" s="355">
        <v>98.263027295285355</v>
      </c>
      <c r="G40" s="314"/>
    </row>
    <row r="41" spans="1:10" s="195" customFormat="1">
      <c r="A41" s="183"/>
      <c r="B41" s="191"/>
      <c r="F41" s="192"/>
      <c r="G41" s="192"/>
    </row>
    <row r="42" spans="1:10">
      <c r="A42" s="191" t="s">
        <v>36</v>
      </c>
    </row>
    <row r="43" spans="1:10">
      <c r="A43" s="410" t="s">
        <v>4</v>
      </c>
      <c r="B43" s="410" t="s">
        <v>5</v>
      </c>
      <c r="C43" s="400" t="s">
        <v>32</v>
      </c>
      <c r="D43" s="401"/>
      <c r="E43" s="401"/>
      <c r="F43" s="402"/>
      <c r="G43" s="404" t="s">
        <v>33</v>
      </c>
      <c r="H43" s="405"/>
      <c r="I43" s="405"/>
      <c r="J43" s="406"/>
    </row>
    <row r="44" spans="1:10" ht="28.5">
      <c r="A44" s="411"/>
      <c r="B44" s="411"/>
      <c r="C44" s="166" t="s">
        <v>37</v>
      </c>
      <c r="D44" s="166" t="s">
        <v>38</v>
      </c>
      <c r="E44" s="166" t="s">
        <v>39</v>
      </c>
      <c r="F44" s="166" t="s">
        <v>40</v>
      </c>
      <c r="G44" s="294" t="s">
        <v>37</v>
      </c>
      <c r="H44" s="294" t="s">
        <v>38</v>
      </c>
      <c r="I44" s="294" t="s">
        <v>39</v>
      </c>
      <c r="J44" s="294" t="s">
        <v>40</v>
      </c>
    </row>
    <row r="45" spans="1:10" s="170" customFormat="1">
      <c r="A45" s="167"/>
      <c r="B45" s="193" t="s">
        <v>13</v>
      </c>
      <c r="C45" s="168" t="s">
        <v>16</v>
      </c>
      <c r="D45" s="168" t="s">
        <v>16</v>
      </c>
      <c r="E45" s="168" t="s">
        <v>41</v>
      </c>
      <c r="F45" s="168" t="s">
        <v>41</v>
      </c>
      <c r="G45" s="168" t="s">
        <v>16</v>
      </c>
      <c r="H45" s="168" t="s">
        <v>16</v>
      </c>
      <c r="I45" s="168" t="s">
        <v>41</v>
      </c>
      <c r="J45" s="168" t="s">
        <v>41</v>
      </c>
    </row>
    <row r="46" spans="1:10" s="170" customFormat="1">
      <c r="A46" s="171"/>
      <c r="B46" s="189" t="s">
        <v>19</v>
      </c>
      <c r="C46" s="173">
        <v>0.2</v>
      </c>
      <c r="D46" s="173"/>
      <c r="E46" s="173"/>
      <c r="F46" s="173"/>
      <c r="G46" s="173">
        <v>0.42</v>
      </c>
      <c r="H46" s="173"/>
      <c r="I46" s="173"/>
      <c r="J46" s="173"/>
    </row>
    <row r="47" spans="1:10" s="176" customFormat="1">
      <c r="A47" s="174"/>
      <c r="B47" s="189" t="s">
        <v>20</v>
      </c>
      <c r="C47" s="173" t="s">
        <v>21</v>
      </c>
      <c r="D47" s="173" t="s">
        <v>30</v>
      </c>
      <c r="E47" s="173" t="s">
        <v>30</v>
      </c>
      <c r="F47" s="173" t="s">
        <v>30</v>
      </c>
      <c r="G47" s="173" t="s">
        <v>21</v>
      </c>
      <c r="H47" s="173" t="s">
        <v>30</v>
      </c>
      <c r="I47" s="173" t="s">
        <v>30</v>
      </c>
      <c r="J47" s="173" t="s">
        <v>30</v>
      </c>
    </row>
    <row r="48" spans="1:10">
      <c r="A48" s="177">
        <v>41915</v>
      </c>
      <c r="B48" s="172" t="s">
        <v>22</v>
      </c>
      <c r="C48" s="194">
        <v>0.21017927133196729</v>
      </c>
      <c r="D48" s="194">
        <v>95.111205124699836</v>
      </c>
      <c r="E48" s="194">
        <v>0.8725350551057226</v>
      </c>
      <c r="F48" s="194" t="e">
        <v>#DIV/0!</v>
      </c>
      <c r="G48" s="194">
        <v>0.25439773158388163</v>
      </c>
      <c r="H48" s="194">
        <v>95.015713712969244</v>
      </c>
      <c r="I48" s="194">
        <v>1.7234755089222373</v>
      </c>
      <c r="J48" s="194">
        <v>7.4373842037641094E-2</v>
      </c>
    </row>
    <row r="49" spans="1:15">
      <c r="A49" s="177">
        <v>41915</v>
      </c>
      <c r="B49" s="172" t="s">
        <v>182</v>
      </c>
      <c r="C49" s="194">
        <v>0.23490961941378441</v>
      </c>
      <c r="D49" s="194">
        <v>94.997102782997359</v>
      </c>
      <c r="E49" s="194">
        <v>5.6778224967834938E-7</v>
      </c>
      <c r="F49" s="194" t="e">
        <v>#DIV/0!</v>
      </c>
      <c r="G49" s="194">
        <v>0.29265137976801225</v>
      </c>
      <c r="H49" s="194">
        <v>94.823568100197576</v>
      </c>
      <c r="I49" s="194">
        <v>1.5530431866645813</v>
      </c>
      <c r="J49" s="194">
        <v>6.8259162207444504E-2</v>
      </c>
    </row>
    <row r="50" spans="1:15">
      <c r="A50" s="177">
        <v>41915</v>
      </c>
      <c r="B50" s="172" t="s">
        <v>181</v>
      </c>
      <c r="C50" s="194">
        <v>0.12083078175783157</v>
      </c>
      <c r="D50" s="194">
        <v>96.766746520996094</v>
      </c>
      <c r="E50" s="194">
        <v>2.5371067523956299</v>
      </c>
      <c r="F50" s="194">
        <v>0.23555789887905121</v>
      </c>
      <c r="G50" s="354">
        <v>0.1469138427635267</v>
      </c>
      <c r="H50" s="367">
        <v>96.940418679549111</v>
      </c>
      <c r="I50" s="354">
        <v>3.7686633760141106</v>
      </c>
      <c r="J50" s="354">
        <v>0.14774999999999999</v>
      </c>
    </row>
    <row r="51" spans="1:15">
      <c r="A51" s="177">
        <v>41915</v>
      </c>
      <c r="B51" s="172" t="s">
        <v>183</v>
      </c>
      <c r="C51" s="194">
        <v>0.12083078175783157</v>
      </c>
      <c r="D51" s="194">
        <v>96.766746520996094</v>
      </c>
      <c r="E51" s="194">
        <v>2.5371067523956299</v>
      </c>
      <c r="F51" s="194">
        <v>0.23555789887905121</v>
      </c>
      <c r="G51" s="354">
        <v>0.1469138427635267</v>
      </c>
      <c r="H51" s="366">
        <v>96.940418679549111</v>
      </c>
      <c r="I51" s="354">
        <v>3.7686633760141106</v>
      </c>
      <c r="J51" s="354">
        <v>0.14774999999999999</v>
      </c>
    </row>
    <row r="53" spans="1:15" s="244" customFormat="1" ht="15.75">
      <c r="A53" s="243" t="s">
        <v>42</v>
      </c>
      <c r="F53" s="245"/>
      <c r="G53" s="245"/>
    </row>
    <row r="54" spans="1:15" s="244" customFormat="1" ht="15.75">
      <c r="A54" s="403" t="s">
        <v>184</v>
      </c>
      <c r="B54" s="403"/>
      <c r="C54" s="403"/>
      <c r="D54" s="403"/>
      <c r="E54" s="403"/>
      <c r="F54" s="403"/>
      <c r="G54" s="403"/>
      <c r="H54" s="403"/>
      <c r="I54" s="403"/>
      <c r="J54" s="403"/>
      <c r="K54" s="403"/>
      <c r="L54" s="403"/>
      <c r="M54" s="403"/>
    </row>
    <row r="55" spans="1:15" s="244" customFormat="1" ht="15.75">
      <c r="A55" s="407" t="s">
        <v>43</v>
      </c>
      <c r="B55" s="408"/>
      <c r="C55" s="408"/>
      <c r="D55" s="408"/>
      <c r="E55" s="408"/>
      <c r="F55" s="408"/>
      <c r="G55" s="408"/>
      <c r="H55" s="408"/>
      <c r="I55" s="408"/>
      <c r="J55" s="408"/>
      <c r="K55" s="408"/>
      <c r="L55" s="408"/>
      <c r="M55" s="409"/>
    </row>
    <row r="56" spans="1:15" ht="51" customHeight="1">
      <c r="A56" s="412" t="str">
        <f>Weekly_Data_Report!N4&amp;Weekly_Data_Report!N20</f>
        <v>Voice traffic today is 5612 Erl, compared with yesterday it decreased 10.65 % and it increased 1.31 % compared with last week. In Huawei zone and NOKIA zone voice traffic is 4849 Erl and 763 Erl respectively.The PS traffic today is 15904 GB, compared with yesterday it increased 16.15 % , but it's equivalent to last week. In Huawei zone and NOKIA zone PS traffic is 10544 GB and 5359 GB respectively.</v>
      </c>
      <c r="B56" s="413"/>
      <c r="C56" s="413"/>
      <c r="D56" s="413"/>
      <c r="E56" s="413"/>
      <c r="F56" s="413"/>
      <c r="G56" s="413"/>
      <c r="H56" s="413"/>
      <c r="I56" s="413"/>
      <c r="J56" s="413"/>
      <c r="K56" s="413"/>
      <c r="L56" s="413"/>
      <c r="M56" s="414"/>
    </row>
    <row r="57" spans="1:15" ht="51" customHeight="1">
      <c r="A57" s="415"/>
      <c r="B57" s="416"/>
      <c r="C57" s="416"/>
      <c r="D57" s="416"/>
      <c r="E57" s="416"/>
      <c r="F57" s="416"/>
      <c r="G57" s="416"/>
      <c r="H57" s="416"/>
      <c r="I57" s="416"/>
      <c r="J57" s="416"/>
      <c r="K57" s="416"/>
      <c r="L57" s="416"/>
      <c r="M57" s="417"/>
    </row>
    <row r="58" spans="1:15">
      <c r="A58" s="196"/>
      <c r="B58" s="197"/>
      <c r="C58" s="198"/>
      <c r="D58" s="198"/>
      <c r="E58" s="198"/>
      <c r="F58" s="198"/>
      <c r="G58" s="242"/>
      <c r="H58" s="198"/>
      <c r="I58" s="198"/>
      <c r="J58" s="198"/>
      <c r="K58" s="198"/>
      <c r="L58" s="198"/>
      <c r="M58" s="199"/>
    </row>
    <row r="59" spans="1:15" s="244" customFormat="1" ht="15.75">
      <c r="A59" s="407" t="s">
        <v>168</v>
      </c>
      <c r="B59" s="408"/>
      <c r="C59" s="408"/>
      <c r="D59" s="408"/>
      <c r="E59" s="408"/>
      <c r="F59" s="408"/>
      <c r="G59" s="408"/>
      <c r="H59" s="408"/>
      <c r="I59" s="408"/>
      <c r="J59" s="408"/>
      <c r="K59" s="408"/>
      <c r="L59" s="408"/>
      <c r="M59" s="409"/>
    </row>
    <row r="60" spans="1:15" ht="53.25" customHeight="1">
      <c r="A60" s="388"/>
      <c r="B60" s="389"/>
      <c r="C60" s="389"/>
      <c r="D60" s="389"/>
      <c r="E60" s="389"/>
      <c r="F60" s="389"/>
      <c r="G60" s="389"/>
      <c r="H60" s="389"/>
      <c r="I60" s="389"/>
      <c r="J60" s="389"/>
      <c r="K60" s="389"/>
      <c r="L60" s="389"/>
      <c r="M60" s="389"/>
      <c r="N60" s="299"/>
    </row>
    <row r="61" spans="1:15" ht="53.25" customHeight="1">
      <c r="A61" s="389"/>
      <c r="B61" s="389"/>
      <c r="C61" s="389"/>
      <c r="D61" s="389"/>
      <c r="E61" s="389"/>
      <c r="F61" s="389"/>
      <c r="G61" s="389"/>
      <c r="H61" s="389"/>
      <c r="I61" s="389"/>
      <c r="J61" s="389"/>
      <c r="K61" s="389"/>
      <c r="L61" s="389"/>
      <c r="M61" s="389"/>
      <c r="O61" s="291"/>
    </row>
    <row r="62" spans="1:15" ht="53.25" customHeight="1">
      <c r="A62" s="389"/>
      <c r="B62" s="389"/>
      <c r="C62" s="389"/>
      <c r="D62" s="389"/>
      <c r="E62" s="389"/>
      <c r="F62" s="389"/>
      <c r="G62" s="389"/>
      <c r="H62" s="389"/>
      <c r="I62" s="389"/>
      <c r="J62" s="389"/>
      <c r="K62" s="389"/>
      <c r="L62" s="389"/>
      <c r="M62" s="389"/>
    </row>
    <row r="63" spans="1:15">
      <c r="A63" s="290"/>
      <c r="B63" s="200"/>
      <c r="C63" s="200"/>
      <c r="D63" s="200"/>
      <c r="E63" s="241"/>
      <c r="F63" s="200"/>
      <c r="G63" s="200"/>
      <c r="H63" s="200"/>
      <c r="I63" s="200"/>
      <c r="J63" s="200"/>
      <c r="K63" s="200"/>
      <c r="L63" s="200"/>
      <c r="M63" s="200"/>
    </row>
    <row r="64" spans="1:15" s="244" customFormat="1" ht="15.75">
      <c r="A64" s="399" t="s">
        <v>169</v>
      </c>
      <c r="B64" s="399"/>
      <c r="C64" s="399"/>
      <c r="D64" s="399"/>
      <c r="E64" s="399"/>
      <c r="F64" s="399"/>
      <c r="G64" s="399"/>
      <c r="H64" s="399"/>
    </row>
    <row r="65" spans="1:21" s="244" customFormat="1" ht="15.75">
      <c r="A65" s="243" t="s">
        <v>44</v>
      </c>
      <c r="F65" s="245"/>
      <c r="G65" s="245"/>
      <c r="P65" s="246"/>
    </row>
    <row r="66" spans="1:21" ht="28.5">
      <c r="A66" s="188" t="s">
        <v>45</v>
      </c>
      <c r="B66" s="188" t="s">
        <v>5</v>
      </c>
      <c r="C66" s="188" t="s">
        <v>46</v>
      </c>
      <c r="D66" s="188" t="s">
        <v>47</v>
      </c>
      <c r="E66" s="188" t="s">
        <v>48</v>
      </c>
      <c r="F66" s="188" t="s">
        <v>49</v>
      </c>
      <c r="G66" s="396" t="s">
        <v>50</v>
      </c>
      <c r="H66" s="397"/>
      <c r="I66" s="397"/>
      <c r="J66" s="397"/>
      <c r="K66" s="397"/>
      <c r="L66" s="397"/>
      <c r="M66" s="398"/>
    </row>
    <row r="67" spans="1:21" ht="56.25" customHeight="1">
      <c r="A67" s="182">
        <v>1</v>
      </c>
      <c r="B67" s="201" t="s">
        <v>132</v>
      </c>
      <c r="C67" s="202">
        <f>F14</f>
        <v>8002.3727416992187</v>
      </c>
      <c r="D67" s="202">
        <f>Weekly_Data_Report!L5</f>
        <v>0.21930250212031568</v>
      </c>
      <c r="E67" s="202">
        <f>Weekly_Data_Report!K5</f>
        <v>1.3510481507646419</v>
      </c>
      <c r="F67" s="180"/>
      <c r="G67" s="393" t="str">
        <f>Weekly_Data_Report!N4</f>
        <v>Voice traffic today is 5612 Erl, compared with yesterday it decreased 10.65 % and it increased 1.31 % compared with last week. In Huawei zone and NOKIA zone voice traffic is 4849 Erl and 763 Erl respectively.</v>
      </c>
      <c r="H67" s="394"/>
      <c r="I67" s="394"/>
      <c r="J67" s="394"/>
      <c r="K67" s="394"/>
      <c r="L67" s="394"/>
      <c r="M67" s="395"/>
      <c r="N67" s="170"/>
      <c r="O67" s="200"/>
      <c r="P67" s="170"/>
    </row>
    <row r="68" spans="1:21" ht="56.25" customHeight="1">
      <c r="A68" s="182">
        <v>2</v>
      </c>
      <c r="B68" s="201" t="s">
        <v>141</v>
      </c>
      <c r="C68" s="202">
        <f>G14</f>
        <v>3.7838112870231271</v>
      </c>
      <c r="D68" s="202">
        <f>Weekly_Data_Report!L13</f>
        <v>-7.4176732327137538</v>
      </c>
      <c r="E68" s="202">
        <f>Weekly_Data_Report!K13</f>
        <v>-12.149273371452866</v>
      </c>
      <c r="F68" s="180"/>
      <c r="G68" s="393"/>
      <c r="H68" s="394"/>
      <c r="I68" s="394"/>
      <c r="J68" s="394"/>
      <c r="K68" s="394"/>
      <c r="L68" s="394"/>
      <c r="M68" s="395"/>
      <c r="N68" s="170"/>
      <c r="O68" s="195"/>
      <c r="P68" s="170"/>
    </row>
    <row r="69" spans="1:21" ht="56.25" customHeight="1">
      <c r="A69" s="182">
        <v>3</v>
      </c>
      <c r="B69" s="201" t="s">
        <v>133</v>
      </c>
      <c r="C69" s="202">
        <f>H14</f>
        <v>17347.831359863281</v>
      </c>
      <c r="D69" s="202">
        <f>Weekly_Data_Report!L21</f>
        <v>-3.7145937137681324</v>
      </c>
      <c r="E69" s="202">
        <f>Weekly_Data_Report!K21</f>
        <v>0.79634457779661627</v>
      </c>
      <c r="F69" s="180"/>
      <c r="G69" s="390" t="str">
        <f>Weekly_Data_Report!N20</f>
        <v>The PS traffic today is 15904 GB, compared with yesterday it increased 16.15 % , but it's equivalent to last week. In Huawei zone and NOKIA zone PS traffic is 10544 GB and 5359 GB respectively.</v>
      </c>
      <c r="H69" s="391"/>
      <c r="I69" s="391"/>
      <c r="J69" s="391"/>
      <c r="K69" s="391"/>
      <c r="L69" s="391"/>
      <c r="M69" s="392"/>
      <c r="N69" s="170"/>
      <c r="O69" s="203"/>
      <c r="P69" s="204"/>
    </row>
    <row r="70" spans="1:21">
      <c r="A70" s="185"/>
      <c r="B70" s="185"/>
      <c r="C70" s="205"/>
      <c r="D70" s="205"/>
      <c r="E70" s="205"/>
      <c r="F70" s="186"/>
      <c r="G70" s="206"/>
      <c r="H70" s="206"/>
      <c r="I70" s="206"/>
      <c r="J70" s="206"/>
      <c r="K70" s="206"/>
      <c r="L70" s="206"/>
      <c r="M70" s="206"/>
    </row>
    <row r="71" spans="1:21">
      <c r="A71" s="185"/>
      <c r="B71" s="185"/>
      <c r="C71" s="205"/>
      <c r="D71" s="205"/>
      <c r="E71" s="205"/>
      <c r="F71" s="186"/>
      <c r="G71" s="206"/>
      <c r="H71" s="207"/>
      <c r="I71" s="206"/>
      <c r="J71" s="206"/>
      <c r="K71" s="206"/>
      <c r="L71" s="206"/>
      <c r="M71" s="206"/>
    </row>
    <row r="72" spans="1:21" s="244" customFormat="1" ht="15.75">
      <c r="A72" s="247" t="s">
        <v>51</v>
      </c>
      <c r="B72" s="248"/>
      <c r="C72" s="249"/>
      <c r="D72" s="248"/>
      <c r="E72" s="248"/>
      <c r="F72" s="250"/>
      <c r="G72" s="251"/>
      <c r="H72" s="251"/>
      <c r="I72" s="251"/>
      <c r="J72" s="251"/>
      <c r="K72" s="251"/>
      <c r="L72" s="251"/>
      <c r="M72" s="251"/>
    </row>
    <row r="73" spans="1:21" s="253" customFormat="1" ht="15.75">
      <c r="A73" s="252" t="s">
        <v>52</v>
      </c>
      <c r="F73" s="254"/>
      <c r="G73" s="254"/>
    </row>
    <row r="74" spans="1:21" ht="28.5">
      <c r="A74" s="188" t="s">
        <v>45</v>
      </c>
      <c r="B74" s="188" t="s">
        <v>5</v>
      </c>
      <c r="C74" s="188" t="s">
        <v>46</v>
      </c>
      <c r="D74" s="188" t="s">
        <v>47</v>
      </c>
      <c r="E74" s="188" t="s">
        <v>48</v>
      </c>
      <c r="F74" s="188" t="s">
        <v>49</v>
      </c>
      <c r="G74" s="396" t="s">
        <v>50</v>
      </c>
      <c r="H74" s="397"/>
      <c r="I74" s="397"/>
      <c r="J74" s="397"/>
      <c r="K74" s="397"/>
      <c r="L74" s="397"/>
      <c r="M74" s="398"/>
    </row>
    <row r="75" spans="1:21" ht="60.75" customHeight="1">
      <c r="A75" s="208">
        <v>1</v>
      </c>
      <c r="B75" s="209" t="s">
        <v>86</v>
      </c>
      <c r="C75" s="210">
        <f>C26</f>
        <v>96.990689911476323</v>
      </c>
      <c r="D75" s="210">
        <f>Weekly_Data_Report!L38</f>
        <v>3.2624666846556614</v>
      </c>
      <c r="E75" s="210">
        <f>Weekly_Data_Report!K38</f>
        <v>4.6521366557988459</v>
      </c>
      <c r="F75" s="210">
        <f>Weekly_Data_Report!M38</f>
        <v>-41.680037044114762</v>
      </c>
      <c r="G75" s="393">
        <f>Weekly_Data_Report!Q37</f>
        <v>0</v>
      </c>
      <c r="H75" s="394"/>
      <c r="I75" s="394"/>
      <c r="J75" s="394"/>
      <c r="K75" s="394"/>
      <c r="L75" s="394"/>
      <c r="M75" s="395"/>
    </row>
    <row r="76" spans="1:21" ht="60.75" customHeight="1">
      <c r="A76" s="208">
        <v>2</v>
      </c>
      <c r="B76" s="211" t="s">
        <v>172</v>
      </c>
      <c r="C76" s="210">
        <f>G26</f>
        <v>99.714888205229798</v>
      </c>
      <c r="D76" s="210">
        <f>Weekly_Data_Report!L54</f>
        <v>-18.672650397032502</v>
      </c>
      <c r="E76" s="210">
        <f>Weekly_Data_Report!K54</f>
        <v>-16.280108865383173</v>
      </c>
      <c r="F76" s="210">
        <f>Weekly_Data_Report!M54</f>
        <v>-36.641823384399906</v>
      </c>
      <c r="G76" s="393" t="str">
        <f>Weekly_Data_Report!Q53</f>
        <v>CS CSSR today is 99.71%. It's worse 5.15% than yesterday and it's also worse 6% than last week. In Huawei zone and NOKIA zone CS CSSR is 99.71% and 99.7% respectively.</v>
      </c>
      <c r="H76" s="394"/>
      <c r="I76" s="394"/>
      <c r="J76" s="394"/>
      <c r="K76" s="394"/>
      <c r="L76" s="394"/>
      <c r="M76" s="395"/>
      <c r="N76" s="261"/>
      <c r="O76" s="185"/>
      <c r="P76" s="185"/>
      <c r="Q76" s="185"/>
      <c r="R76" s="185"/>
      <c r="S76" s="185"/>
      <c r="T76" s="185"/>
      <c r="U76" s="185"/>
    </row>
    <row r="77" spans="1:21" ht="60.75" customHeight="1">
      <c r="A77" s="208">
        <v>3</v>
      </c>
      <c r="B77" s="211" t="s">
        <v>173</v>
      </c>
      <c r="C77" s="210">
        <f>H26</f>
        <v>99.819314375048549</v>
      </c>
      <c r="D77" s="210">
        <f>Weekly_Data_Report!L62</f>
        <v>-16.274602576533852</v>
      </c>
      <c r="E77" s="210">
        <f>Weekly_Data_Report!K62</f>
        <v>-21.314687238657591</v>
      </c>
      <c r="F77" s="210">
        <f>Weekly_Data_Report!M62</f>
        <v>-30.505528864827898</v>
      </c>
      <c r="G77" s="393" t="str">
        <f>Weekly_Data_Report!Q61</f>
        <v>PS CSSR today is 99.79%. It's better 1.08% than yesterday and it's also better 2.02% than last week. In Huawei zone and NOKIA zone the PS CSSR is 99.77% and 99.88% respectively.</v>
      </c>
      <c r="H77" s="394"/>
      <c r="I77" s="394"/>
      <c r="J77" s="394"/>
      <c r="K77" s="394"/>
      <c r="L77" s="394"/>
      <c r="M77" s="395"/>
      <c r="N77" s="261"/>
      <c r="O77" s="185"/>
      <c r="P77" s="185"/>
      <c r="Q77" s="185"/>
      <c r="R77" s="185"/>
      <c r="S77" s="185"/>
      <c r="T77" s="185"/>
      <c r="U77" s="185"/>
    </row>
    <row r="78" spans="1:21" ht="60.75" customHeight="1">
      <c r="A78" s="208">
        <v>4</v>
      </c>
      <c r="B78" s="209" t="s">
        <v>28</v>
      </c>
      <c r="C78" s="210">
        <f>I26</f>
        <v>99.861979957907224</v>
      </c>
      <c r="D78" s="210">
        <f>Weekly_Data_Report!L89</f>
        <v>33.905029170638841</v>
      </c>
      <c r="E78" s="210">
        <f>Weekly_Data_Report!K89</f>
        <v>-8.8918672907637308</v>
      </c>
      <c r="F78" s="210">
        <f>Weekly_Data_Report!M89</f>
        <v>-30.989978953612781</v>
      </c>
      <c r="G78" s="390" t="str">
        <f>Weekly_Data_Report!Q88</f>
        <v>The SHOSR today is 99.91%. It's better 7.73% than yesterday and it's worse 2.5% than last week. In Huawei zone and NOKIA zone the SHOSR is 99.91% and 99.91% respectively.</v>
      </c>
      <c r="H78" s="391"/>
      <c r="I78" s="391"/>
      <c r="J78" s="391"/>
      <c r="K78" s="391"/>
      <c r="L78" s="391"/>
      <c r="M78" s="392"/>
      <c r="N78" s="262"/>
      <c r="O78" s="262"/>
      <c r="P78" s="262"/>
      <c r="Q78" s="262"/>
      <c r="R78" s="262"/>
      <c r="S78" s="262"/>
      <c r="T78" s="262"/>
      <c r="U78" s="185"/>
    </row>
    <row r="79" spans="1:21" ht="60.75" customHeight="1">
      <c r="A79" s="208">
        <v>5</v>
      </c>
      <c r="B79" s="209" t="s">
        <v>34</v>
      </c>
      <c r="C79" s="210">
        <f>C37</f>
        <v>0.23730285594617798</v>
      </c>
      <c r="D79" s="210">
        <f>Weekly_Data_Report!L72</f>
        <v>-9.8307879883265716</v>
      </c>
      <c r="E79" s="210">
        <f>Weekly_Data_Report!K72</f>
        <v>-8.2681201853513144</v>
      </c>
      <c r="F79" s="210">
        <f>Weekly_Data_Report!M72</f>
        <v>-23.450691630265169</v>
      </c>
      <c r="G79" s="393" t="str">
        <f>Weekly_Data_Report!Q71</f>
        <v>The CS CDR today is 0.26%, it's similar to yesterday, compared with last week it's  better 2.71%. In Huawei zone and NOKIA zone the CS CDR is 0.27% and 0.21 % respectively.</v>
      </c>
      <c r="H79" s="394"/>
      <c r="I79" s="394"/>
      <c r="J79" s="394"/>
      <c r="K79" s="394"/>
      <c r="L79" s="394"/>
      <c r="M79" s="395"/>
      <c r="N79" s="185"/>
      <c r="O79" s="185"/>
      <c r="P79" s="185"/>
      <c r="Q79" s="185"/>
      <c r="R79" s="185"/>
      <c r="S79" s="185"/>
      <c r="T79" s="185"/>
      <c r="U79" s="185"/>
    </row>
    <row r="80" spans="1:21" ht="60.75" customHeight="1">
      <c r="A80" s="208">
        <v>6</v>
      </c>
      <c r="B80" s="209" t="s">
        <v>37</v>
      </c>
      <c r="C80" s="210">
        <f>C48</f>
        <v>0.21017927133196729</v>
      </c>
      <c r="D80" s="210">
        <f>Weekly_Data_Report!L80</f>
        <v>40.231296934897237</v>
      </c>
      <c r="E80" s="210">
        <f>Weekly_Data_Report!K80</f>
        <v>3.3704173161240418</v>
      </c>
      <c r="F80" s="210">
        <f>Weekly_Data_Report!M80</f>
        <v>5.0896356659836384</v>
      </c>
      <c r="G80" s="393" t="str">
        <f>Weekly_Data_Report!Q79</f>
        <v>The PS CDR today is 0.14%. It's better 7.48% than yesterday and it's also better 5.58% than last week. In Huawei zone and NOKIA zone the PS CDR is 0.14% and 0.12% respectively.</v>
      </c>
      <c r="H80" s="394"/>
      <c r="I80" s="394"/>
      <c r="J80" s="394"/>
      <c r="K80" s="394"/>
      <c r="L80" s="394"/>
      <c r="M80" s="395"/>
    </row>
    <row r="81" spans="1:16" ht="60.75" customHeight="1">
      <c r="A81" s="208">
        <v>7</v>
      </c>
      <c r="B81" s="209" t="s">
        <v>35</v>
      </c>
      <c r="C81" s="210">
        <f>D37</f>
        <v>98.426025263606007</v>
      </c>
      <c r="D81" s="210">
        <f>Weekly_Data_Report!L105</f>
        <v>-10.54297478658216</v>
      </c>
      <c r="E81" s="210">
        <f>Weekly_Data_Report!K105</f>
        <v>-13.810965193238339</v>
      </c>
      <c r="F81" s="210">
        <f>Weekly_Data_Report!M105</f>
        <v>-11.074873650056711</v>
      </c>
      <c r="G81" s="390" t="str">
        <f>Weekly_Data_Report!Q104</f>
        <v>CS InRAT HOSR today is 98.47%. It's better 8.39% than yesterday and it's also better 5.45% than last week. In Huawei zone and NOKIA zone the CS InRAT HOSR is 98.38% and 99.21% respectively.</v>
      </c>
      <c r="H81" s="391"/>
      <c r="I81" s="391"/>
      <c r="J81" s="391"/>
      <c r="K81" s="391"/>
      <c r="L81" s="391"/>
      <c r="M81" s="392"/>
    </row>
    <row r="82" spans="1:16">
      <c r="A82" s="186"/>
      <c r="B82" s="184"/>
      <c r="C82" s="185"/>
      <c r="D82" s="185"/>
      <c r="E82" s="185"/>
      <c r="F82" s="205"/>
      <c r="G82" s="206"/>
      <c r="H82" s="206"/>
      <c r="I82" s="206"/>
      <c r="J82" s="206"/>
      <c r="K82" s="206"/>
      <c r="L82" s="206"/>
      <c r="M82" s="206"/>
    </row>
    <row r="83" spans="1:16" s="244" customFormat="1" ht="15.75">
      <c r="A83" s="252" t="s">
        <v>170</v>
      </c>
      <c r="C83" s="255"/>
      <c r="F83" s="245"/>
      <c r="G83" s="245"/>
    </row>
    <row r="84" spans="1:16" ht="28.5">
      <c r="A84" s="188" t="s">
        <v>45</v>
      </c>
      <c r="B84" s="188" t="s">
        <v>5</v>
      </c>
      <c r="C84" s="188" t="s">
        <v>46</v>
      </c>
      <c r="D84" s="188" t="s">
        <v>47</v>
      </c>
      <c r="E84" s="188" t="s">
        <v>48</v>
      </c>
      <c r="F84" s="188" t="s">
        <v>49</v>
      </c>
      <c r="G84" s="396" t="s">
        <v>50</v>
      </c>
      <c r="H84" s="397"/>
      <c r="I84" s="397"/>
      <c r="J84" s="397"/>
      <c r="K84" s="397"/>
      <c r="L84" s="397"/>
      <c r="M84" s="398"/>
    </row>
    <row r="85" spans="1:16" ht="49.5" customHeight="1">
      <c r="A85" s="208">
        <v>1</v>
      </c>
      <c r="B85" s="209" t="s">
        <v>157</v>
      </c>
      <c r="C85" s="212">
        <f>F26</f>
        <v>6.8562159536903183E-4</v>
      </c>
      <c r="D85" s="210">
        <f>Weekly_Data_Peak_Report!L76</f>
        <v>31.41284722587238</v>
      </c>
      <c r="E85" s="210">
        <f>Weekly_Data_Peak_Report!K76</f>
        <v>143.54950553037386</v>
      </c>
      <c r="F85" s="210">
        <f>Weekly_Data_Peak_Report!M76</f>
        <v>-99.472598772793049</v>
      </c>
      <c r="G85" s="390">
        <f>Weekly_Data_Peak_Report!P75</f>
        <v>0</v>
      </c>
      <c r="H85" s="391"/>
      <c r="I85" s="391"/>
      <c r="J85" s="391"/>
      <c r="K85" s="391"/>
      <c r="L85" s="391"/>
      <c r="M85" s="392"/>
      <c r="N85" s="291"/>
    </row>
    <row r="86" spans="1:16" ht="60" customHeight="1">
      <c r="A86" s="208">
        <v>2</v>
      </c>
      <c r="B86" s="209" t="s">
        <v>161</v>
      </c>
      <c r="C86" s="212">
        <f>E26</f>
        <v>4.3350188867619904E-5</v>
      </c>
      <c r="D86" s="210">
        <f>Weekly_Data_Peak_Report!L67</f>
        <v>85.522253964079312</v>
      </c>
      <c r="E86" s="210">
        <f>Weekly_Data_Peak_Report!K67</f>
        <v>276.46761578087643</v>
      </c>
      <c r="F86" s="210">
        <f>Weekly_Data_Peak_Report!M67</f>
        <v>-99.986453065978864</v>
      </c>
      <c r="G86" s="390">
        <f>Weekly_Data_Peak_Report!P66</f>
        <v>0</v>
      </c>
      <c r="H86" s="391"/>
      <c r="I86" s="391"/>
      <c r="J86" s="391"/>
      <c r="K86" s="391"/>
      <c r="L86" s="391"/>
      <c r="M86" s="392"/>
      <c r="O86" s="291"/>
    </row>
    <row r="88" spans="1:16" s="244" customFormat="1" ht="15.75">
      <c r="A88" s="255" t="s">
        <v>53</v>
      </c>
      <c r="B88" s="263"/>
      <c r="F88" s="245"/>
    </row>
    <row r="89" spans="1:16" s="244" customFormat="1" ht="15.75">
      <c r="A89" s="255" t="s">
        <v>54</v>
      </c>
      <c r="F89" s="245"/>
    </row>
    <row r="90" spans="1:16">
      <c r="A90" s="165" t="s">
        <v>44</v>
      </c>
    </row>
    <row r="91" spans="1:16" s="214" customFormat="1">
      <c r="B91" s="215"/>
      <c r="C91" s="215"/>
      <c r="D91" s="215"/>
      <c r="E91" s="215"/>
      <c r="F91" s="216"/>
      <c r="G91" s="216"/>
    </row>
    <row r="92" spans="1:16" s="214" customFormat="1">
      <c r="B92" s="215"/>
      <c r="C92" s="215"/>
      <c r="D92" s="215"/>
      <c r="E92" s="215"/>
      <c r="F92" s="216"/>
      <c r="G92" s="216"/>
    </row>
    <row r="93" spans="1:16" s="214" customFormat="1">
      <c r="B93" s="215"/>
      <c r="C93" s="215"/>
      <c r="D93" s="215"/>
      <c r="E93" s="215"/>
      <c r="F93" s="216"/>
      <c r="G93" s="216"/>
    </row>
    <row r="94" spans="1:16" s="214" customFormat="1">
      <c r="B94" s="215"/>
      <c r="C94" s="215"/>
      <c r="D94" s="215"/>
      <c r="E94" s="215"/>
      <c r="F94" s="216"/>
      <c r="G94" s="216"/>
    </row>
    <row r="95" spans="1:16" s="214" customFormat="1">
      <c r="B95" s="215"/>
      <c r="C95" s="215"/>
      <c r="D95" s="215"/>
      <c r="E95" s="215"/>
      <c r="F95" s="216"/>
      <c r="G95" s="216"/>
    </row>
    <row r="96" spans="1:16" s="214" customFormat="1">
      <c r="B96" s="215"/>
      <c r="C96" s="215"/>
      <c r="D96" s="215"/>
      <c r="E96" s="215"/>
      <c r="F96" s="216"/>
      <c r="G96" s="216"/>
      <c r="P96" s="217"/>
    </row>
    <row r="97" spans="1:16" s="214" customFormat="1">
      <c r="B97" s="215"/>
      <c r="C97" s="215"/>
      <c r="D97" s="215"/>
      <c r="E97" s="215"/>
      <c r="F97" s="216"/>
      <c r="G97" s="216"/>
    </row>
    <row r="98" spans="1:16" s="214" customFormat="1">
      <c r="A98" s="160"/>
      <c r="B98" s="160"/>
      <c r="C98" s="215"/>
      <c r="D98" s="215"/>
      <c r="E98" s="215"/>
      <c r="F98" s="216"/>
      <c r="G98" s="216"/>
    </row>
    <row r="99" spans="1:16" s="214" customFormat="1">
      <c r="A99" s="218"/>
      <c r="B99" s="218"/>
      <c r="C99" s="218"/>
      <c r="D99" s="218"/>
      <c r="E99" s="218"/>
      <c r="F99" s="219"/>
      <c r="G99" s="219"/>
    </row>
    <row r="100" spans="1:16" s="214" customFormat="1">
      <c r="A100" s="218"/>
      <c r="B100" s="218"/>
      <c r="C100" s="218"/>
      <c r="D100" s="218"/>
      <c r="E100" s="218"/>
      <c r="F100" s="219"/>
      <c r="G100" s="219"/>
    </row>
    <row r="101" spans="1:16" s="214" customFormat="1">
      <c r="A101" s="218"/>
      <c r="B101" s="218"/>
      <c r="C101" s="218"/>
      <c r="D101" s="218"/>
      <c r="E101" s="218"/>
      <c r="F101" s="219"/>
      <c r="G101" s="219"/>
    </row>
    <row r="102" spans="1:16" s="214" customFormat="1">
      <c r="A102" s="218"/>
      <c r="B102" s="218"/>
      <c r="C102" s="218"/>
      <c r="D102" s="218"/>
      <c r="E102" s="218"/>
      <c r="F102" s="219"/>
      <c r="G102" s="219"/>
    </row>
    <row r="103" spans="1:16" s="214" customFormat="1">
      <c r="A103" s="218"/>
      <c r="B103" s="218"/>
      <c r="C103" s="218"/>
      <c r="D103" s="218"/>
      <c r="E103" s="218"/>
      <c r="F103" s="219"/>
      <c r="G103" s="219"/>
    </row>
    <row r="104" spans="1:16" s="214" customFormat="1">
      <c r="A104" s="160"/>
      <c r="F104" s="220"/>
      <c r="G104" s="220"/>
    </row>
    <row r="105" spans="1:16" s="214" customFormat="1">
      <c r="A105" s="221"/>
      <c r="B105" s="221"/>
      <c r="C105" s="221"/>
      <c r="D105" s="221"/>
      <c r="E105" s="221"/>
      <c r="F105" s="222"/>
      <c r="G105" s="222"/>
    </row>
    <row r="106" spans="1:16" s="214" customFormat="1">
      <c r="A106" s="221"/>
      <c r="B106" s="221"/>
      <c r="C106" s="221"/>
      <c r="D106" s="221"/>
      <c r="E106" s="221"/>
      <c r="F106" s="222"/>
      <c r="G106" s="222"/>
    </row>
    <row r="107" spans="1:16" s="214" customFormat="1">
      <c r="A107" s="221"/>
      <c r="B107" s="221"/>
      <c r="C107" s="221"/>
      <c r="D107" s="221"/>
      <c r="E107" s="221"/>
      <c r="F107" s="222"/>
      <c r="G107" s="222"/>
    </row>
    <row r="108" spans="1:16" s="214" customFormat="1">
      <c r="A108" s="221"/>
      <c r="B108" s="221"/>
      <c r="C108" s="221"/>
      <c r="D108" s="221"/>
      <c r="E108" s="221"/>
      <c r="F108" s="222"/>
      <c r="G108" s="222"/>
    </row>
    <row r="109" spans="1:16" s="214" customFormat="1">
      <c r="F109" s="220"/>
      <c r="G109" s="220"/>
      <c r="I109" s="223"/>
    </row>
    <row r="110" spans="1:16" s="214" customFormat="1">
      <c r="A110" s="375" t="s">
        <v>55</v>
      </c>
      <c r="B110" s="376"/>
      <c r="C110" s="376"/>
      <c r="D110" s="376"/>
      <c r="E110" s="376"/>
      <c r="F110" s="376"/>
      <c r="G110" s="377"/>
      <c r="H110" s="375" t="s">
        <v>56</v>
      </c>
      <c r="I110" s="376"/>
      <c r="J110" s="376"/>
      <c r="K110" s="376"/>
      <c r="L110" s="376"/>
      <c r="M110" s="377"/>
      <c r="N110" s="224"/>
      <c r="O110" s="224"/>
    </row>
    <row r="111" spans="1:16" s="214" customFormat="1">
      <c r="A111" s="378"/>
      <c r="B111" s="379"/>
      <c r="C111" s="379"/>
      <c r="D111" s="379"/>
      <c r="E111" s="379"/>
      <c r="F111" s="379"/>
      <c r="G111" s="380"/>
      <c r="H111" s="378"/>
      <c r="I111" s="379"/>
      <c r="J111" s="379"/>
      <c r="K111" s="379"/>
      <c r="L111" s="379"/>
      <c r="M111" s="380"/>
      <c r="N111" s="225"/>
      <c r="O111" s="225"/>
      <c r="P111" s="217"/>
    </row>
    <row r="112" spans="1:16" s="214" customFormat="1">
      <c r="A112" s="381"/>
      <c r="B112" s="382"/>
      <c r="C112" s="382"/>
      <c r="D112" s="382"/>
      <c r="E112" s="382"/>
      <c r="F112" s="382"/>
      <c r="G112" s="383"/>
      <c r="H112" s="381"/>
      <c r="I112" s="382"/>
      <c r="J112" s="382"/>
      <c r="K112" s="382"/>
      <c r="L112" s="382"/>
      <c r="M112" s="383"/>
      <c r="N112" s="225"/>
      <c r="O112" s="225"/>
    </row>
    <row r="113" spans="1:15" s="214" customFormat="1">
      <c r="A113" s="381"/>
      <c r="B113" s="382"/>
      <c r="C113" s="382"/>
      <c r="D113" s="382"/>
      <c r="E113" s="382"/>
      <c r="F113" s="382"/>
      <c r="G113" s="383"/>
      <c r="H113" s="381"/>
      <c r="I113" s="382"/>
      <c r="J113" s="382"/>
      <c r="K113" s="382"/>
      <c r="L113" s="382"/>
      <c r="M113" s="383"/>
      <c r="N113" s="225"/>
      <c r="O113" s="225"/>
    </row>
    <row r="114" spans="1:15" s="214" customFormat="1">
      <c r="A114" s="384"/>
      <c r="B114" s="385"/>
      <c r="C114" s="385"/>
      <c r="D114" s="385"/>
      <c r="E114" s="385"/>
      <c r="F114" s="385"/>
      <c r="G114" s="386"/>
      <c r="H114" s="384"/>
      <c r="I114" s="385"/>
      <c r="J114" s="385"/>
      <c r="K114" s="385"/>
      <c r="L114" s="385"/>
      <c r="M114" s="386"/>
      <c r="N114" s="225"/>
      <c r="O114" s="225"/>
    </row>
    <row r="115" spans="1:15" s="214" customFormat="1">
      <c r="A115" s="187"/>
      <c r="B115" s="187"/>
      <c r="C115" s="187"/>
      <c r="D115" s="187"/>
      <c r="E115" s="187"/>
      <c r="F115" s="187"/>
      <c r="G115" s="187"/>
      <c r="H115" s="213"/>
      <c r="I115" s="213"/>
      <c r="J115" s="213"/>
      <c r="K115" s="213"/>
      <c r="L115" s="213"/>
      <c r="M115" s="213"/>
      <c r="N115" s="225"/>
      <c r="O115" s="225"/>
    </row>
    <row r="116" spans="1:15" s="214" customFormat="1">
      <c r="A116" s="165" t="s">
        <v>156</v>
      </c>
      <c r="B116" s="226"/>
      <c r="C116" s="187"/>
      <c r="D116" s="187"/>
      <c r="E116" s="187"/>
      <c r="F116" s="187"/>
      <c r="G116" s="187"/>
      <c r="H116" s="213"/>
      <c r="I116" s="213"/>
      <c r="J116" s="213"/>
      <c r="K116" s="213"/>
      <c r="L116" s="213"/>
      <c r="M116" s="213"/>
      <c r="N116" s="225"/>
      <c r="O116" s="225"/>
    </row>
    <row r="117" spans="1:15" s="214" customFormat="1">
      <c r="A117" s="187"/>
      <c r="B117" s="187"/>
      <c r="C117" s="187"/>
      <c r="D117" s="187"/>
      <c r="E117" s="187"/>
      <c r="F117" s="187"/>
      <c r="G117" s="187"/>
      <c r="H117" s="213"/>
      <c r="I117" s="213"/>
      <c r="J117" s="213"/>
      <c r="K117" s="213"/>
      <c r="L117" s="213"/>
      <c r="M117" s="213"/>
      <c r="N117" s="225"/>
      <c r="O117" s="225"/>
    </row>
    <row r="118" spans="1:15" s="214" customFormat="1">
      <c r="B118" s="215"/>
      <c r="C118" s="215"/>
      <c r="D118" s="215"/>
      <c r="E118" s="215"/>
      <c r="F118" s="216"/>
      <c r="G118" s="216"/>
    </row>
    <row r="119" spans="1:15" s="214" customFormat="1">
      <c r="B119" s="215"/>
      <c r="C119" s="215"/>
      <c r="D119" s="215"/>
      <c r="E119" s="215"/>
      <c r="F119" s="216"/>
      <c r="G119" s="216"/>
    </row>
    <row r="120" spans="1:15" s="214" customFormat="1">
      <c r="B120" s="215"/>
      <c r="C120" s="215"/>
      <c r="D120" s="215"/>
      <c r="E120" s="215"/>
      <c r="F120" s="216"/>
      <c r="G120" s="216"/>
    </row>
    <row r="121" spans="1:15" s="214" customFormat="1">
      <c r="B121" s="215"/>
      <c r="C121" s="215"/>
      <c r="D121" s="215"/>
      <c r="E121" s="215"/>
      <c r="F121" s="216"/>
      <c r="G121" s="216"/>
    </row>
    <row r="122" spans="1:15" s="214" customFormat="1">
      <c r="B122" s="215"/>
      <c r="C122" s="215"/>
      <c r="D122" s="215"/>
      <c r="E122" s="215"/>
      <c r="F122" s="216"/>
      <c r="G122" s="216"/>
    </row>
    <row r="123" spans="1:15" s="214" customFormat="1">
      <c r="B123" s="215"/>
      <c r="C123" s="215"/>
      <c r="D123" s="215"/>
      <c r="E123" s="215"/>
      <c r="F123" s="216"/>
      <c r="G123" s="216"/>
    </row>
    <row r="124" spans="1:15" s="214" customFormat="1">
      <c r="B124" s="215"/>
      <c r="C124" s="215"/>
      <c r="D124" s="215"/>
      <c r="E124" s="215"/>
      <c r="F124" s="216"/>
      <c r="G124" s="216"/>
    </row>
    <row r="125" spans="1:15" s="214" customFormat="1">
      <c r="A125" s="160"/>
      <c r="B125" s="160"/>
      <c r="C125" s="215"/>
      <c r="D125" s="215"/>
      <c r="E125" s="215"/>
      <c r="F125" s="216"/>
      <c r="G125" s="216"/>
    </row>
    <row r="126" spans="1:15" s="214" customFormat="1">
      <c r="A126" s="218"/>
      <c r="B126" s="218"/>
      <c r="C126" s="218"/>
      <c r="D126" s="218"/>
      <c r="E126" s="218"/>
      <c r="F126" s="219"/>
      <c r="G126" s="219"/>
    </row>
    <row r="127" spans="1:15" s="214" customFormat="1">
      <c r="A127" s="218"/>
      <c r="B127" s="218"/>
      <c r="C127" s="218"/>
      <c r="D127" s="218"/>
      <c r="E127" s="218"/>
      <c r="F127" s="219"/>
      <c r="G127" s="219"/>
    </row>
    <row r="128" spans="1:15" s="214" customFormat="1">
      <c r="A128" s="218"/>
      <c r="B128" s="218"/>
      <c r="C128" s="218"/>
      <c r="D128" s="218"/>
      <c r="E128" s="218"/>
      <c r="F128" s="219"/>
      <c r="G128" s="219"/>
    </row>
    <row r="129" spans="1:16" s="214" customFormat="1">
      <c r="A129" s="218"/>
      <c r="B129" s="218"/>
      <c r="C129" s="218"/>
      <c r="D129" s="218"/>
      <c r="E129" s="218"/>
      <c r="F129" s="219"/>
      <c r="G129" s="219"/>
    </row>
    <row r="130" spans="1:16" s="214" customFormat="1">
      <c r="A130" s="218"/>
      <c r="B130" s="218"/>
      <c r="C130" s="218"/>
      <c r="D130" s="218"/>
      <c r="E130" s="218"/>
      <c r="F130" s="219"/>
      <c r="G130" s="219"/>
    </row>
    <row r="131" spans="1:16" s="214" customFormat="1">
      <c r="A131" s="160"/>
      <c r="F131" s="220"/>
      <c r="G131" s="220"/>
    </row>
    <row r="132" spans="1:16" s="214" customFormat="1">
      <c r="A132" s="160"/>
      <c r="F132" s="220"/>
      <c r="G132" s="220"/>
    </row>
    <row r="133" spans="1:16" s="214" customFormat="1">
      <c r="A133" s="160"/>
      <c r="F133" s="220"/>
      <c r="G133" s="220"/>
    </row>
    <row r="134" spans="1:16" s="214" customFormat="1">
      <c r="A134" s="160"/>
      <c r="F134" s="220"/>
      <c r="G134" s="220"/>
    </row>
    <row r="135" spans="1:16" s="214" customFormat="1">
      <c r="A135" s="160"/>
      <c r="F135" s="220"/>
      <c r="G135" s="220"/>
    </row>
    <row r="136" spans="1:16" s="214" customFormat="1">
      <c r="A136" s="221"/>
      <c r="B136" s="221"/>
      <c r="C136" s="221"/>
      <c r="D136" s="221"/>
      <c r="E136" s="221"/>
      <c r="F136" s="222"/>
      <c r="G136" s="222"/>
    </row>
    <row r="137" spans="1:16" s="214" customFormat="1">
      <c r="A137" s="375" t="s">
        <v>55</v>
      </c>
      <c r="B137" s="376"/>
      <c r="C137" s="376"/>
      <c r="D137" s="376"/>
      <c r="E137" s="376"/>
      <c r="F137" s="376"/>
      <c r="G137" s="377"/>
      <c r="H137" s="375" t="s">
        <v>56</v>
      </c>
      <c r="I137" s="376"/>
      <c r="J137" s="376"/>
      <c r="K137" s="376"/>
      <c r="L137" s="376"/>
      <c r="M137" s="377"/>
      <c r="N137" s="224"/>
      <c r="O137" s="224"/>
    </row>
    <row r="138" spans="1:16" s="214" customFormat="1">
      <c r="A138" s="378"/>
      <c r="B138" s="379"/>
      <c r="C138" s="379"/>
      <c r="D138" s="379"/>
      <c r="E138" s="379"/>
      <c r="F138" s="379"/>
      <c r="G138" s="380"/>
      <c r="H138" s="378"/>
      <c r="I138" s="379"/>
      <c r="J138" s="379"/>
      <c r="K138" s="379"/>
      <c r="L138" s="379"/>
      <c r="M138" s="380"/>
      <c r="N138" s="225"/>
      <c r="O138" s="225"/>
      <c r="P138" s="217"/>
    </row>
    <row r="139" spans="1:16" s="214" customFormat="1">
      <c r="A139" s="381"/>
      <c r="B139" s="382"/>
      <c r="C139" s="382"/>
      <c r="D139" s="382"/>
      <c r="E139" s="382"/>
      <c r="F139" s="382"/>
      <c r="G139" s="383"/>
      <c r="H139" s="381"/>
      <c r="I139" s="382"/>
      <c r="J139" s="382"/>
      <c r="K139" s="382"/>
      <c r="L139" s="382"/>
      <c r="M139" s="383"/>
      <c r="N139" s="225"/>
      <c r="O139" s="225"/>
    </row>
    <row r="140" spans="1:16" s="214" customFormat="1">
      <c r="A140" s="381"/>
      <c r="B140" s="382"/>
      <c r="C140" s="382"/>
      <c r="D140" s="382"/>
      <c r="E140" s="382"/>
      <c r="F140" s="382"/>
      <c r="G140" s="383"/>
      <c r="H140" s="381"/>
      <c r="I140" s="382"/>
      <c r="J140" s="382"/>
      <c r="K140" s="382"/>
      <c r="L140" s="382"/>
      <c r="M140" s="383"/>
      <c r="N140" s="225"/>
      <c r="O140" s="225"/>
    </row>
    <row r="141" spans="1:16" s="214" customFormat="1">
      <c r="A141" s="384"/>
      <c r="B141" s="385"/>
      <c r="C141" s="385"/>
      <c r="D141" s="385"/>
      <c r="E141" s="385"/>
      <c r="F141" s="385"/>
      <c r="G141" s="386"/>
      <c r="H141" s="384"/>
      <c r="I141" s="385"/>
      <c r="J141" s="385"/>
      <c r="K141" s="385"/>
      <c r="L141" s="385"/>
      <c r="M141" s="386"/>
      <c r="N141" s="225"/>
      <c r="O141" s="225"/>
    </row>
    <row r="142" spans="1:16" s="214" customFormat="1">
      <c r="A142" s="187"/>
      <c r="B142" s="187"/>
      <c r="C142" s="187"/>
      <c r="D142" s="187"/>
      <c r="E142" s="187"/>
      <c r="F142" s="187"/>
      <c r="G142" s="187"/>
      <c r="H142" s="213"/>
      <c r="I142" s="213"/>
      <c r="J142" s="213"/>
      <c r="K142" s="213"/>
      <c r="L142" s="213"/>
      <c r="M142" s="213"/>
      <c r="N142" s="225"/>
      <c r="O142" s="225"/>
    </row>
    <row r="143" spans="1:16" s="214" customFormat="1">
      <c r="A143" s="165" t="s">
        <v>122</v>
      </c>
      <c r="B143" s="226"/>
      <c r="C143" s="187"/>
      <c r="D143" s="187"/>
      <c r="E143" s="187"/>
      <c r="F143" s="187"/>
      <c r="G143" s="187"/>
      <c r="H143" s="213"/>
      <c r="I143" s="213"/>
      <c r="J143" s="213"/>
      <c r="K143" s="213"/>
      <c r="L143" s="213"/>
      <c r="M143" s="213"/>
      <c r="N143" s="225"/>
      <c r="O143" s="225"/>
    </row>
    <row r="144" spans="1:16" s="214" customFormat="1">
      <c r="A144" s="187"/>
      <c r="B144" s="187"/>
      <c r="C144" s="187"/>
      <c r="D144" s="187"/>
      <c r="E144" s="187"/>
      <c r="F144" s="187"/>
      <c r="G144" s="187"/>
      <c r="H144" s="213"/>
      <c r="I144" s="213"/>
      <c r="J144" s="213"/>
      <c r="K144" s="213"/>
      <c r="L144" s="213"/>
      <c r="M144" s="213"/>
      <c r="N144" s="225"/>
      <c r="O144" s="225"/>
    </row>
    <row r="145" spans="1:15" s="214" customFormat="1">
      <c r="B145" s="215"/>
      <c r="C145" s="215"/>
      <c r="D145" s="215"/>
      <c r="E145" s="215"/>
      <c r="F145" s="216"/>
      <c r="G145" s="216"/>
      <c r="O145" s="225"/>
    </row>
    <row r="146" spans="1:15" s="214" customFormat="1">
      <c r="B146" s="215"/>
      <c r="C146" s="215"/>
      <c r="D146" s="215"/>
      <c r="E146" s="215"/>
      <c r="F146" s="216"/>
      <c r="G146" s="216"/>
      <c r="O146" s="225"/>
    </row>
    <row r="147" spans="1:15" s="214" customFormat="1">
      <c r="B147" s="215"/>
      <c r="C147" s="215"/>
      <c r="D147" s="215"/>
      <c r="E147" s="215"/>
      <c r="F147" s="216"/>
      <c r="G147" s="216"/>
      <c r="O147" s="225"/>
    </row>
    <row r="148" spans="1:15" s="214" customFormat="1">
      <c r="B148" s="215"/>
      <c r="C148" s="215"/>
      <c r="D148" s="215"/>
      <c r="E148" s="215"/>
      <c r="F148" s="216"/>
      <c r="G148" s="216"/>
      <c r="O148" s="225"/>
    </row>
    <row r="149" spans="1:15" s="214" customFormat="1">
      <c r="B149" s="215"/>
      <c r="C149" s="215"/>
      <c r="D149" s="215"/>
      <c r="E149" s="215"/>
      <c r="F149" s="216"/>
      <c r="G149" s="216"/>
      <c r="O149" s="225"/>
    </row>
    <row r="150" spans="1:15" s="214" customFormat="1">
      <c r="B150" s="215"/>
      <c r="C150" s="215"/>
      <c r="D150" s="215"/>
      <c r="E150" s="215"/>
      <c r="F150" s="216"/>
      <c r="G150" s="216"/>
      <c r="O150" s="225"/>
    </row>
    <row r="151" spans="1:15" s="214" customFormat="1">
      <c r="B151" s="215"/>
      <c r="C151" s="215"/>
      <c r="D151" s="215"/>
      <c r="E151" s="215"/>
      <c r="F151" s="216"/>
      <c r="G151" s="216"/>
      <c r="O151" s="225"/>
    </row>
    <row r="152" spans="1:15" s="214" customFormat="1">
      <c r="A152" s="160"/>
      <c r="B152" s="160"/>
      <c r="C152" s="215"/>
      <c r="D152" s="215"/>
      <c r="E152" s="215"/>
      <c r="F152" s="216"/>
      <c r="G152" s="216"/>
      <c r="O152" s="225"/>
    </row>
    <row r="153" spans="1:15" s="214" customFormat="1">
      <c r="A153" s="218"/>
      <c r="B153" s="218"/>
      <c r="C153" s="218"/>
      <c r="D153" s="218"/>
      <c r="E153" s="218"/>
      <c r="F153" s="219"/>
      <c r="G153" s="219"/>
      <c r="O153" s="225"/>
    </row>
    <row r="154" spans="1:15" s="214" customFormat="1">
      <c r="A154" s="218"/>
      <c r="B154" s="218"/>
      <c r="C154" s="218"/>
      <c r="D154" s="218"/>
      <c r="E154" s="218"/>
      <c r="F154" s="219"/>
      <c r="G154" s="219"/>
      <c r="O154" s="225"/>
    </row>
    <row r="155" spans="1:15" s="214" customFormat="1">
      <c r="A155" s="218"/>
      <c r="B155" s="218"/>
      <c r="C155" s="218"/>
      <c r="D155" s="218"/>
      <c r="E155" s="218"/>
      <c r="F155" s="219"/>
      <c r="G155" s="219"/>
      <c r="O155" s="225"/>
    </row>
    <row r="156" spans="1:15" s="214" customFormat="1">
      <c r="A156" s="218"/>
      <c r="B156" s="218"/>
      <c r="C156" s="218"/>
      <c r="D156" s="218"/>
      <c r="E156" s="218"/>
      <c r="F156" s="219"/>
      <c r="G156" s="219"/>
      <c r="O156" s="225"/>
    </row>
    <row r="157" spans="1:15" s="214" customFormat="1">
      <c r="A157" s="218"/>
      <c r="B157" s="218"/>
      <c r="C157" s="218"/>
      <c r="D157" s="218"/>
      <c r="E157" s="218"/>
      <c r="F157" s="219"/>
      <c r="G157" s="219"/>
      <c r="O157" s="225"/>
    </row>
    <row r="158" spans="1:15" s="214" customFormat="1">
      <c r="A158" s="160"/>
      <c r="F158" s="220"/>
      <c r="G158" s="220"/>
      <c r="O158" s="225"/>
    </row>
    <row r="159" spans="1:15" s="214" customFormat="1">
      <c r="A159" s="160"/>
      <c r="F159" s="220"/>
      <c r="G159" s="220"/>
      <c r="O159" s="225"/>
    </row>
    <row r="160" spans="1:15" s="214" customFormat="1">
      <c r="A160" s="160"/>
      <c r="F160" s="220"/>
      <c r="G160" s="220"/>
      <c r="O160" s="225"/>
    </row>
    <row r="161" spans="1:16" s="214" customFormat="1">
      <c r="A161" s="160"/>
      <c r="F161" s="220"/>
      <c r="G161" s="220"/>
      <c r="O161" s="225"/>
    </row>
    <row r="162" spans="1:16" s="214" customFormat="1">
      <c r="A162" s="160"/>
      <c r="F162" s="220"/>
      <c r="G162" s="220"/>
      <c r="O162" s="225"/>
    </row>
    <row r="163" spans="1:16" s="214" customFormat="1">
      <c r="A163" s="221"/>
      <c r="B163" s="221"/>
      <c r="C163" s="221"/>
      <c r="D163" s="221"/>
      <c r="E163" s="221"/>
      <c r="F163" s="222"/>
      <c r="G163" s="222"/>
      <c r="N163" s="225"/>
      <c r="O163" s="225"/>
    </row>
    <row r="164" spans="1:16" s="214" customFormat="1">
      <c r="A164" s="375" t="s">
        <v>55</v>
      </c>
      <c r="B164" s="376"/>
      <c r="C164" s="376"/>
      <c r="D164" s="376"/>
      <c r="E164" s="376"/>
      <c r="F164" s="376"/>
      <c r="G164" s="377"/>
      <c r="H164" s="375" t="s">
        <v>56</v>
      </c>
      <c r="I164" s="376"/>
      <c r="J164" s="376"/>
      <c r="K164" s="376"/>
      <c r="L164" s="376"/>
      <c r="M164" s="377"/>
      <c r="N164" s="224"/>
      <c r="O164" s="224"/>
    </row>
    <row r="165" spans="1:16" s="214" customFormat="1">
      <c r="A165" s="378"/>
      <c r="B165" s="379"/>
      <c r="C165" s="379"/>
      <c r="D165" s="379"/>
      <c r="E165" s="379"/>
      <c r="F165" s="379"/>
      <c r="G165" s="380"/>
      <c r="H165" s="378"/>
      <c r="I165" s="379"/>
      <c r="J165" s="379"/>
      <c r="K165" s="379"/>
      <c r="L165" s="379"/>
      <c r="M165" s="380"/>
      <c r="N165" s="225"/>
      <c r="O165" s="225"/>
      <c r="P165" s="217"/>
    </row>
    <row r="166" spans="1:16" s="214" customFormat="1">
      <c r="A166" s="381"/>
      <c r="B166" s="382"/>
      <c r="C166" s="382"/>
      <c r="D166" s="382"/>
      <c r="E166" s="382"/>
      <c r="F166" s="382"/>
      <c r="G166" s="383"/>
      <c r="H166" s="381"/>
      <c r="I166" s="382"/>
      <c r="J166" s="382"/>
      <c r="K166" s="382"/>
      <c r="L166" s="382"/>
      <c r="M166" s="383"/>
      <c r="N166" s="225"/>
      <c r="O166" s="225"/>
    </row>
    <row r="167" spans="1:16" s="214" customFormat="1">
      <c r="A167" s="381"/>
      <c r="B167" s="382"/>
      <c r="C167" s="382"/>
      <c r="D167" s="382"/>
      <c r="E167" s="382"/>
      <c r="F167" s="382"/>
      <c r="G167" s="383"/>
      <c r="H167" s="381"/>
      <c r="I167" s="382"/>
      <c r="J167" s="382"/>
      <c r="K167" s="382"/>
      <c r="L167" s="382"/>
      <c r="M167" s="383"/>
      <c r="N167" s="225"/>
      <c r="O167" s="225"/>
    </row>
    <row r="168" spans="1:16" s="214" customFormat="1">
      <c r="A168" s="384"/>
      <c r="B168" s="385"/>
      <c r="C168" s="385"/>
      <c r="D168" s="385"/>
      <c r="E168" s="385"/>
      <c r="F168" s="385"/>
      <c r="G168" s="386"/>
      <c r="H168" s="384"/>
      <c r="I168" s="385"/>
      <c r="J168" s="385"/>
      <c r="K168" s="385"/>
      <c r="L168" s="385"/>
      <c r="M168" s="386"/>
      <c r="N168" s="225"/>
      <c r="O168" s="225"/>
    </row>
    <row r="169" spans="1:16" s="214" customFormat="1">
      <c r="A169" s="187"/>
      <c r="B169" s="187"/>
      <c r="C169" s="187"/>
      <c r="D169" s="187"/>
      <c r="E169" s="187"/>
      <c r="F169" s="187"/>
      <c r="G169" s="187"/>
      <c r="H169" s="213"/>
      <c r="I169" s="213"/>
      <c r="J169" s="213"/>
      <c r="K169" s="213"/>
      <c r="L169" s="213"/>
      <c r="M169" s="213"/>
      <c r="N169" s="225"/>
      <c r="O169" s="225"/>
    </row>
    <row r="170" spans="1:16" s="160" customFormat="1" ht="14.25">
      <c r="A170" s="160" t="s">
        <v>57</v>
      </c>
      <c r="B170" s="215"/>
      <c r="C170" s="215"/>
      <c r="D170" s="215"/>
      <c r="E170" s="215"/>
      <c r="F170" s="216"/>
      <c r="G170" s="216"/>
    </row>
    <row r="171" spans="1:16" s="214" customFormat="1">
      <c r="A171" s="229" t="s">
        <v>186</v>
      </c>
      <c r="B171" s="227"/>
      <c r="C171" s="227"/>
      <c r="D171" s="227"/>
      <c r="E171" s="227"/>
      <c r="F171" s="228"/>
      <c r="G171" s="228"/>
    </row>
    <row r="172" spans="1:16" s="214" customFormat="1">
      <c r="B172" s="215"/>
      <c r="C172" s="215"/>
      <c r="D172" s="215"/>
      <c r="E172" s="215"/>
      <c r="F172" s="216"/>
      <c r="G172" s="216"/>
    </row>
    <row r="173" spans="1:16" s="214" customFormat="1">
      <c r="B173" s="215"/>
      <c r="C173" s="215"/>
      <c r="D173" s="215"/>
      <c r="E173" s="215"/>
      <c r="F173" s="216"/>
      <c r="G173" s="216"/>
    </row>
    <row r="174" spans="1:16" s="214" customFormat="1">
      <c r="B174" s="215"/>
      <c r="C174" s="215"/>
      <c r="D174" s="215"/>
      <c r="E174" s="215"/>
      <c r="F174" s="216"/>
      <c r="G174" s="216"/>
    </row>
    <row r="175" spans="1:16" s="214" customFormat="1">
      <c r="B175" s="215"/>
      <c r="C175" s="215"/>
      <c r="D175" s="215"/>
      <c r="E175" s="215"/>
      <c r="F175" s="216"/>
      <c r="G175" s="216"/>
    </row>
    <row r="176" spans="1:16" s="214" customFormat="1">
      <c r="B176" s="215"/>
      <c r="C176" s="215"/>
      <c r="D176" s="215"/>
      <c r="E176" s="215"/>
      <c r="F176" s="216"/>
      <c r="G176" s="216"/>
    </row>
    <row r="177" spans="1:9" s="214" customFormat="1">
      <c r="B177" s="215"/>
      <c r="C177" s="215"/>
      <c r="D177" s="215"/>
      <c r="E177" s="215"/>
      <c r="F177" s="216"/>
      <c r="G177" s="216"/>
    </row>
    <row r="178" spans="1:9" s="214" customFormat="1">
      <c r="B178" s="215"/>
      <c r="C178" s="215"/>
      <c r="D178" s="215"/>
      <c r="E178" s="215"/>
      <c r="F178" s="216"/>
      <c r="G178" s="216"/>
    </row>
    <row r="179" spans="1:9" s="214" customFormat="1">
      <c r="A179" s="160"/>
      <c r="B179" s="160"/>
      <c r="C179" s="215"/>
      <c r="D179" s="215"/>
      <c r="E179" s="215"/>
      <c r="F179" s="216"/>
      <c r="G179" s="216"/>
    </row>
    <row r="180" spans="1:9" s="214" customFormat="1">
      <c r="A180" s="218"/>
      <c r="B180" s="218"/>
      <c r="C180" s="218"/>
      <c r="D180" s="218"/>
      <c r="E180" s="218"/>
      <c r="F180" s="219"/>
      <c r="G180" s="219"/>
    </row>
    <row r="181" spans="1:9" s="214" customFormat="1">
      <c r="A181" s="218"/>
      <c r="B181" s="218"/>
      <c r="C181" s="218"/>
      <c r="D181" s="218"/>
      <c r="E181" s="218"/>
      <c r="F181" s="219"/>
      <c r="G181" s="219"/>
    </row>
    <row r="182" spans="1:9" s="214" customFormat="1">
      <c r="A182" s="218"/>
      <c r="B182" s="218"/>
      <c r="C182" s="218"/>
      <c r="D182" s="218"/>
      <c r="E182" s="218"/>
      <c r="F182" s="219"/>
      <c r="G182" s="219"/>
    </row>
    <row r="183" spans="1:9" s="214" customFormat="1">
      <c r="A183" s="218"/>
      <c r="B183" s="218"/>
      <c r="C183" s="218"/>
      <c r="D183" s="218"/>
      <c r="E183" s="218"/>
      <c r="F183" s="219"/>
      <c r="G183" s="219"/>
    </row>
    <row r="184" spans="1:9" s="214" customFormat="1">
      <c r="A184" s="218"/>
      <c r="B184" s="218"/>
      <c r="C184" s="218"/>
      <c r="D184" s="218"/>
      <c r="E184" s="218"/>
      <c r="F184" s="219"/>
      <c r="G184" s="219"/>
    </row>
    <row r="185" spans="1:9" s="214" customFormat="1">
      <c r="A185" s="160"/>
      <c r="F185" s="220"/>
      <c r="G185" s="220"/>
    </row>
    <row r="186" spans="1:9" s="214" customFormat="1">
      <c r="A186" s="221"/>
      <c r="B186" s="221"/>
      <c r="C186" s="221"/>
      <c r="D186" s="221"/>
      <c r="E186" s="221"/>
      <c r="F186" s="222"/>
      <c r="G186" s="222"/>
    </row>
    <row r="187" spans="1:9" s="214" customFormat="1">
      <c r="F187" s="220"/>
      <c r="G187" s="220"/>
      <c r="I187" s="223"/>
    </row>
    <row r="188" spans="1:9" s="214" customFormat="1">
      <c r="F188" s="220"/>
      <c r="G188" s="220"/>
      <c r="I188" s="223"/>
    </row>
    <row r="189" spans="1:9" s="214" customFormat="1">
      <c r="F189" s="220"/>
      <c r="G189" s="220"/>
      <c r="I189" s="223"/>
    </row>
    <row r="190" spans="1:9" s="214" customFormat="1">
      <c r="F190" s="220"/>
      <c r="G190" s="220"/>
      <c r="I190" s="223"/>
    </row>
    <row r="191" spans="1:9" s="214" customFormat="1">
      <c r="F191" s="220"/>
      <c r="G191" s="220"/>
      <c r="I191" s="223"/>
    </row>
    <row r="192" spans="1:9" s="214" customFormat="1">
      <c r="F192" s="220"/>
      <c r="G192" s="220"/>
      <c r="I192" s="223"/>
    </row>
    <row r="193" spans="1:16" s="214" customFormat="1">
      <c r="F193" s="220"/>
      <c r="G193" s="220"/>
      <c r="I193" s="223"/>
    </row>
    <row r="194" spans="1:16" s="214" customFormat="1">
      <c r="A194" s="375" t="s">
        <v>55</v>
      </c>
      <c r="B194" s="376"/>
      <c r="C194" s="376"/>
      <c r="D194" s="376"/>
      <c r="E194" s="376"/>
      <c r="F194" s="376"/>
      <c r="G194" s="377"/>
      <c r="H194" s="375" t="s">
        <v>56</v>
      </c>
      <c r="I194" s="376"/>
      <c r="J194" s="376"/>
      <c r="K194" s="376"/>
      <c r="L194" s="376"/>
      <c r="M194" s="377"/>
      <c r="N194" s="224"/>
      <c r="O194" s="224"/>
    </row>
    <row r="195" spans="1:16" s="214" customFormat="1">
      <c r="A195" s="378"/>
      <c r="B195" s="379"/>
      <c r="C195" s="379"/>
      <c r="D195" s="379"/>
      <c r="E195" s="379"/>
      <c r="F195" s="379"/>
      <c r="G195" s="380"/>
      <c r="H195" s="378"/>
      <c r="I195" s="379"/>
      <c r="J195" s="379"/>
      <c r="K195" s="379"/>
      <c r="L195" s="379"/>
      <c r="M195" s="380"/>
      <c r="N195" s="225"/>
      <c r="O195" s="225"/>
      <c r="P195" s="217"/>
    </row>
    <row r="196" spans="1:16" s="214" customFormat="1">
      <c r="A196" s="381"/>
      <c r="B196" s="382"/>
      <c r="C196" s="382"/>
      <c r="D196" s="382"/>
      <c r="E196" s="382"/>
      <c r="F196" s="382"/>
      <c r="G196" s="383"/>
      <c r="H196" s="381"/>
      <c r="I196" s="382"/>
      <c r="J196" s="382"/>
      <c r="K196" s="382"/>
      <c r="L196" s="382"/>
      <c r="M196" s="383"/>
      <c r="N196" s="225"/>
      <c r="O196" s="225"/>
    </row>
    <row r="197" spans="1:16" s="214" customFormat="1">
      <c r="A197" s="381"/>
      <c r="B197" s="382"/>
      <c r="C197" s="382"/>
      <c r="D197" s="382"/>
      <c r="E197" s="382"/>
      <c r="F197" s="382"/>
      <c r="G197" s="383"/>
      <c r="H197" s="381"/>
      <c r="I197" s="382"/>
      <c r="J197" s="382"/>
      <c r="K197" s="382"/>
      <c r="L197" s="382"/>
      <c r="M197" s="383"/>
      <c r="N197" s="225"/>
      <c r="O197" s="225"/>
    </row>
    <row r="198" spans="1:16" s="214" customFormat="1">
      <c r="A198" s="384"/>
      <c r="B198" s="385"/>
      <c r="C198" s="385"/>
      <c r="D198" s="385"/>
      <c r="E198" s="385"/>
      <c r="F198" s="385"/>
      <c r="G198" s="386"/>
      <c r="H198" s="384"/>
      <c r="I198" s="385"/>
      <c r="J198" s="385"/>
      <c r="K198" s="385"/>
      <c r="L198" s="385"/>
      <c r="M198" s="386"/>
      <c r="N198" s="225"/>
      <c r="O198" s="225"/>
    </row>
    <row r="199" spans="1:16" s="214" customFormat="1">
      <c r="A199" s="160"/>
      <c r="F199" s="220"/>
      <c r="G199" s="220"/>
    </row>
    <row r="200" spans="1:16" s="214" customFormat="1">
      <c r="A200" s="229" t="s">
        <v>187</v>
      </c>
      <c r="F200" s="220"/>
      <c r="G200" s="220"/>
    </row>
    <row r="201" spans="1:16" s="214" customFormat="1">
      <c r="A201" s="160"/>
      <c r="F201" s="220"/>
      <c r="G201" s="220"/>
    </row>
    <row r="202" spans="1:16" s="214" customFormat="1">
      <c r="A202" s="160"/>
      <c r="F202" s="220"/>
      <c r="G202" s="220"/>
    </row>
    <row r="203" spans="1:16" s="214" customFormat="1">
      <c r="A203" s="160"/>
      <c r="F203" s="220"/>
      <c r="G203" s="220"/>
    </row>
    <row r="204" spans="1:16" s="214" customFormat="1">
      <c r="A204" s="160"/>
      <c r="F204" s="220"/>
      <c r="G204" s="220"/>
    </row>
    <row r="205" spans="1:16" s="214" customFormat="1">
      <c r="A205" s="160"/>
      <c r="F205" s="220"/>
      <c r="G205" s="220"/>
    </row>
    <row r="206" spans="1:16" s="214" customFormat="1">
      <c r="A206" s="160"/>
      <c r="F206" s="220"/>
      <c r="G206" s="220"/>
    </row>
    <row r="207" spans="1:16" s="214" customFormat="1">
      <c r="A207" s="160"/>
      <c r="F207" s="220"/>
      <c r="G207" s="220"/>
    </row>
    <row r="208" spans="1:16" s="214" customFormat="1">
      <c r="A208" s="160"/>
      <c r="F208" s="220"/>
      <c r="G208" s="220"/>
    </row>
    <row r="209" spans="1:16" s="214" customFormat="1">
      <c r="A209" s="160"/>
      <c r="F209" s="220"/>
      <c r="G209" s="220"/>
    </row>
    <row r="210" spans="1:16" s="214" customFormat="1">
      <c r="A210" s="160"/>
      <c r="F210" s="220"/>
      <c r="G210" s="220"/>
    </row>
    <row r="211" spans="1:16" s="214" customFormat="1">
      <c r="A211" s="160"/>
      <c r="F211" s="220"/>
      <c r="G211" s="220"/>
    </row>
    <row r="212" spans="1:16" s="214" customFormat="1">
      <c r="A212" s="160"/>
      <c r="F212" s="220"/>
      <c r="G212" s="220"/>
    </row>
    <row r="213" spans="1:16" s="214" customFormat="1">
      <c r="A213" s="160"/>
      <c r="F213" s="220"/>
      <c r="G213" s="220"/>
    </row>
    <row r="214" spans="1:16" s="214" customFormat="1">
      <c r="A214" s="160"/>
      <c r="F214" s="220"/>
      <c r="G214" s="220"/>
    </row>
    <row r="215" spans="1:16" s="214" customFormat="1">
      <c r="A215" s="160"/>
      <c r="F215" s="220"/>
      <c r="G215" s="220"/>
    </row>
    <row r="216" spans="1:16" s="214" customFormat="1">
      <c r="A216" s="160"/>
      <c r="F216" s="220"/>
      <c r="G216" s="220"/>
    </row>
    <row r="217" spans="1:16" s="214" customFormat="1">
      <c r="A217" s="160"/>
      <c r="F217" s="220"/>
      <c r="G217" s="220"/>
    </row>
    <row r="218" spans="1:16" s="214" customFormat="1">
      <c r="A218" s="160"/>
      <c r="F218" s="220"/>
      <c r="G218" s="220"/>
    </row>
    <row r="219" spans="1:16" s="214" customFormat="1">
      <c r="A219" s="160"/>
      <c r="F219" s="220"/>
      <c r="G219" s="220"/>
    </row>
    <row r="220" spans="1:16" s="214" customFormat="1">
      <c r="A220" s="160"/>
      <c r="F220" s="220"/>
      <c r="G220" s="220"/>
    </row>
    <row r="221" spans="1:16" s="214" customFormat="1">
      <c r="A221" s="160"/>
      <c r="F221" s="220"/>
      <c r="G221" s="220"/>
    </row>
    <row r="222" spans="1:16" s="214" customFormat="1">
      <c r="A222" s="375" t="s">
        <v>55</v>
      </c>
      <c r="B222" s="376"/>
      <c r="C222" s="376"/>
      <c r="D222" s="376"/>
      <c r="E222" s="376"/>
      <c r="F222" s="376"/>
      <c r="G222" s="377"/>
      <c r="H222" s="375" t="s">
        <v>56</v>
      </c>
      <c r="I222" s="376"/>
      <c r="J222" s="376"/>
      <c r="K222" s="376"/>
      <c r="L222" s="376"/>
      <c r="M222" s="377"/>
      <c r="N222" s="224"/>
      <c r="O222" s="224"/>
    </row>
    <row r="223" spans="1:16" s="214" customFormat="1">
      <c r="A223" s="378"/>
      <c r="B223" s="379"/>
      <c r="C223" s="379"/>
      <c r="D223" s="379"/>
      <c r="E223" s="379"/>
      <c r="F223" s="379"/>
      <c r="G223" s="380"/>
      <c r="H223" s="378"/>
      <c r="I223" s="379"/>
      <c r="J223" s="379"/>
      <c r="K223" s="379"/>
      <c r="L223" s="379"/>
      <c r="M223" s="380"/>
      <c r="N223" s="225"/>
      <c r="O223" s="225"/>
      <c r="P223" s="217"/>
    </row>
    <row r="224" spans="1:16" s="214" customFormat="1">
      <c r="A224" s="381"/>
      <c r="B224" s="382"/>
      <c r="C224" s="382"/>
      <c r="D224" s="382"/>
      <c r="E224" s="382"/>
      <c r="F224" s="382"/>
      <c r="G224" s="383"/>
      <c r="H224" s="381"/>
      <c r="I224" s="382"/>
      <c r="J224" s="382"/>
      <c r="K224" s="382"/>
      <c r="L224" s="382"/>
      <c r="M224" s="383"/>
      <c r="N224" s="225"/>
      <c r="O224" s="225"/>
    </row>
    <row r="225" spans="1:15" s="214" customFormat="1">
      <c r="A225" s="381"/>
      <c r="B225" s="382"/>
      <c r="C225" s="382"/>
      <c r="D225" s="382"/>
      <c r="E225" s="382"/>
      <c r="F225" s="382"/>
      <c r="G225" s="383"/>
      <c r="H225" s="381"/>
      <c r="I225" s="382"/>
      <c r="J225" s="382"/>
      <c r="K225" s="382"/>
      <c r="L225" s="382"/>
      <c r="M225" s="383"/>
      <c r="N225" s="225"/>
      <c r="O225" s="225"/>
    </row>
    <row r="226" spans="1:15" s="214" customFormat="1">
      <c r="A226" s="384"/>
      <c r="B226" s="385"/>
      <c r="C226" s="385"/>
      <c r="D226" s="385"/>
      <c r="E226" s="385"/>
      <c r="F226" s="385"/>
      <c r="G226" s="386"/>
      <c r="H226" s="384"/>
      <c r="I226" s="385"/>
      <c r="J226" s="385"/>
      <c r="K226" s="385"/>
      <c r="L226" s="385"/>
      <c r="M226" s="386"/>
      <c r="N226" s="225"/>
      <c r="O226" s="225"/>
    </row>
    <row r="227" spans="1:15" s="214" customFormat="1">
      <c r="A227" s="160"/>
      <c r="F227" s="220"/>
      <c r="G227" s="220"/>
    </row>
    <row r="228" spans="1:15" s="214" customFormat="1">
      <c r="A228" s="160"/>
      <c r="F228" s="220"/>
      <c r="G228" s="220"/>
    </row>
    <row r="229" spans="1:15" s="231" customFormat="1">
      <c r="A229" s="230" t="s">
        <v>176</v>
      </c>
      <c r="F229" s="232"/>
      <c r="G229" s="232"/>
    </row>
    <row r="230" spans="1:15" s="214" customFormat="1">
      <c r="B230" s="215"/>
      <c r="C230" s="215"/>
      <c r="D230" s="215"/>
      <c r="E230" s="215"/>
      <c r="F230" s="216"/>
      <c r="G230" s="216"/>
    </row>
    <row r="231" spans="1:15" s="214" customFormat="1">
      <c r="B231" s="215"/>
      <c r="C231" s="215"/>
      <c r="D231" s="215"/>
      <c r="E231" s="215"/>
      <c r="F231" s="216"/>
      <c r="G231" s="216"/>
    </row>
    <row r="232" spans="1:15" s="214" customFormat="1">
      <c r="B232" s="215"/>
      <c r="C232" s="215"/>
      <c r="D232" s="215"/>
      <c r="E232" s="215"/>
      <c r="F232" s="216"/>
      <c r="G232" s="216"/>
    </row>
    <row r="233" spans="1:15" s="214" customFormat="1">
      <c r="B233" s="215"/>
      <c r="C233" s="215"/>
      <c r="D233" s="215"/>
      <c r="E233" s="215"/>
      <c r="F233" s="216"/>
      <c r="G233" s="216"/>
    </row>
    <row r="234" spans="1:15" s="214" customFormat="1">
      <c r="B234" s="215"/>
      <c r="C234" s="215"/>
      <c r="D234" s="215"/>
      <c r="E234" s="215"/>
      <c r="F234" s="216"/>
      <c r="G234" s="216"/>
    </row>
    <row r="235" spans="1:15" s="214" customFormat="1">
      <c r="B235" s="215"/>
      <c r="C235" s="215"/>
      <c r="D235" s="215"/>
      <c r="E235" s="215"/>
      <c r="F235" s="216"/>
      <c r="G235" s="216"/>
    </row>
    <row r="236" spans="1:15" s="214" customFormat="1">
      <c r="B236" s="215"/>
      <c r="C236" s="215"/>
      <c r="D236" s="215"/>
      <c r="E236" s="215"/>
      <c r="F236" s="216"/>
      <c r="G236" s="216"/>
    </row>
    <row r="237" spans="1:15" s="214" customFormat="1">
      <c r="A237" s="160"/>
      <c r="B237" s="160"/>
      <c r="C237" s="215"/>
      <c r="D237" s="215"/>
      <c r="E237" s="215"/>
      <c r="F237" s="216"/>
      <c r="G237" s="216"/>
    </row>
    <row r="238" spans="1:15" s="214" customFormat="1">
      <c r="A238" s="218"/>
      <c r="B238" s="218"/>
      <c r="C238" s="218"/>
      <c r="D238" s="218"/>
      <c r="E238" s="218"/>
      <c r="F238" s="219"/>
      <c r="G238" s="219"/>
    </row>
    <row r="239" spans="1:15" s="214" customFormat="1">
      <c r="A239" s="218"/>
      <c r="B239" s="218"/>
      <c r="C239" s="218"/>
      <c r="D239" s="218"/>
      <c r="E239" s="218"/>
      <c r="F239" s="219"/>
      <c r="G239" s="219"/>
    </row>
    <row r="240" spans="1:15" s="214" customFormat="1">
      <c r="A240" s="218"/>
      <c r="B240" s="218"/>
      <c r="C240" s="218"/>
      <c r="D240" s="218"/>
      <c r="E240" s="218"/>
      <c r="F240" s="219"/>
      <c r="G240" s="219"/>
    </row>
    <row r="241" spans="1:16" s="214" customFormat="1">
      <c r="A241" s="218"/>
      <c r="B241" s="218"/>
      <c r="C241" s="218"/>
      <c r="D241" s="218"/>
      <c r="E241" s="218"/>
      <c r="F241" s="219"/>
      <c r="G241" s="219"/>
    </row>
    <row r="242" spans="1:16" s="214" customFormat="1">
      <c r="A242" s="218"/>
      <c r="B242" s="218"/>
      <c r="C242" s="218"/>
      <c r="D242" s="218"/>
      <c r="E242" s="218"/>
      <c r="F242" s="219"/>
      <c r="G242" s="219"/>
    </row>
    <row r="243" spans="1:16" s="214" customFormat="1">
      <c r="A243" s="160"/>
      <c r="F243" s="220"/>
      <c r="G243" s="220"/>
    </row>
    <row r="244" spans="1:16" s="214" customFormat="1">
      <c r="A244" s="221"/>
      <c r="B244" s="221"/>
      <c r="C244" s="221"/>
      <c r="D244" s="221"/>
      <c r="E244" s="221"/>
      <c r="F244" s="222"/>
      <c r="G244" s="222"/>
    </row>
    <row r="245" spans="1:16" s="214" customFormat="1">
      <c r="F245" s="220"/>
      <c r="G245" s="220"/>
      <c r="I245" s="223"/>
    </row>
    <row r="246" spans="1:16" s="214" customFormat="1">
      <c r="F246" s="220"/>
      <c r="G246" s="220"/>
      <c r="I246" s="223"/>
    </row>
    <row r="247" spans="1:16" s="214" customFormat="1">
      <c r="F247" s="220"/>
      <c r="G247" s="220"/>
      <c r="I247" s="223"/>
    </row>
    <row r="248" spans="1:16" s="214" customFormat="1">
      <c r="F248" s="220"/>
      <c r="G248" s="220"/>
      <c r="I248" s="223"/>
    </row>
    <row r="249" spans="1:16" s="214" customFormat="1">
      <c r="F249" s="220"/>
      <c r="G249" s="220"/>
      <c r="I249" s="223"/>
    </row>
    <row r="250" spans="1:16" s="214" customFormat="1">
      <c r="F250" s="220"/>
      <c r="G250" s="220"/>
      <c r="I250" s="223"/>
    </row>
    <row r="251" spans="1:16" s="214" customFormat="1">
      <c r="A251" s="375" t="s">
        <v>55</v>
      </c>
      <c r="B251" s="376"/>
      <c r="C251" s="376"/>
      <c r="D251" s="376"/>
      <c r="E251" s="376"/>
      <c r="F251" s="376"/>
      <c r="G251" s="377"/>
      <c r="H251" s="375" t="s">
        <v>56</v>
      </c>
      <c r="I251" s="376"/>
      <c r="J251" s="376"/>
      <c r="K251" s="376"/>
      <c r="L251" s="376"/>
      <c r="M251" s="377"/>
      <c r="N251" s="224"/>
      <c r="O251" s="224"/>
    </row>
    <row r="252" spans="1:16" s="214" customFormat="1">
      <c r="A252" s="378"/>
      <c r="B252" s="379"/>
      <c r="C252" s="379"/>
      <c r="D252" s="379"/>
      <c r="E252" s="379"/>
      <c r="F252" s="379"/>
      <c r="G252" s="380"/>
      <c r="H252" s="378"/>
      <c r="I252" s="379"/>
      <c r="J252" s="379"/>
      <c r="K252" s="379"/>
      <c r="L252" s="379"/>
      <c r="M252" s="380"/>
      <c r="N252" s="225"/>
      <c r="O252" s="225"/>
      <c r="P252" s="217"/>
    </row>
    <row r="253" spans="1:16" s="214" customFormat="1">
      <c r="A253" s="381"/>
      <c r="B253" s="382"/>
      <c r="C253" s="382"/>
      <c r="D253" s="382"/>
      <c r="E253" s="382"/>
      <c r="F253" s="382"/>
      <c r="G253" s="383"/>
      <c r="H253" s="381"/>
      <c r="I253" s="382"/>
      <c r="J253" s="382"/>
      <c r="K253" s="382"/>
      <c r="L253" s="382"/>
      <c r="M253" s="383"/>
      <c r="N253" s="225"/>
      <c r="O253" s="225"/>
    </row>
    <row r="254" spans="1:16" s="214" customFormat="1">
      <c r="A254" s="381"/>
      <c r="B254" s="382"/>
      <c r="C254" s="382"/>
      <c r="D254" s="382"/>
      <c r="E254" s="382"/>
      <c r="F254" s="382"/>
      <c r="G254" s="383"/>
      <c r="H254" s="381"/>
      <c r="I254" s="382"/>
      <c r="J254" s="382"/>
      <c r="K254" s="382"/>
      <c r="L254" s="382"/>
      <c r="M254" s="383"/>
      <c r="N254" s="225"/>
      <c r="O254" s="225"/>
    </row>
    <row r="255" spans="1:16" s="214" customFormat="1">
      <c r="A255" s="384"/>
      <c r="B255" s="385"/>
      <c r="C255" s="385"/>
      <c r="D255" s="385"/>
      <c r="E255" s="385"/>
      <c r="F255" s="385"/>
      <c r="G255" s="386"/>
      <c r="H255" s="384"/>
      <c r="I255" s="385"/>
      <c r="J255" s="385"/>
      <c r="K255" s="385"/>
      <c r="L255" s="385"/>
      <c r="M255" s="386"/>
      <c r="N255" s="225"/>
      <c r="O255" s="225"/>
    </row>
    <row r="256" spans="1:16" s="214" customFormat="1">
      <c r="A256" s="233"/>
      <c r="B256" s="233"/>
      <c r="C256" s="233"/>
      <c r="D256" s="233"/>
      <c r="E256" s="233"/>
      <c r="F256" s="233"/>
      <c r="G256" s="233"/>
      <c r="H256" s="233"/>
      <c r="I256" s="233"/>
      <c r="J256" s="233"/>
      <c r="K256" s="233"/>
      <c r="L256" s="233"/>
      <c r="M256" s="233"/>
    </row>
    <row r="257" spans="1:7" s="231" customFormat="1">
      <c r="A257" s="230" t="s">
        <v>177</v>
      </c>
      <c r="F257" s="232"/>
      <c r="G257" s="232"/>
    </row>
    <row r="258" spans="1:7" s="214" customFormat="1">
      <c r="B258" s="215"/>
      <c r="C258" s="215"/>
      <c r="D258" s="215"/>
      <c r="E258" s="215"/>
      <c r="F258" s="216"/>
      <c r="G258" s="216"/>
    </row>
    <row r="259" spans="1:7" s="214" customFormat="1">
      <c r="B259" s="215"/>
      <c r="C259" s="215"/>
      <c r="D259" s="215"/>
      <c r="E259" s="215"/>
      <c r="F259" s="216"/>
      <c r="G259" s="216"/>
    </row>
    <row r="260" spans="1:7" s="214" customFormat="1">
      <c r="B260" s="215"/>
      <c r="C260" s="215"/>
      <c r="D260" s="215"/>
      <c r="E260" s="215"/>
      <c r="F260" s="216"/>
      <c r="G260" s="216"/>
    </row>
    <row r="261" spans="1:7" s="214" customFormat="1">
      <c r="B261" s="215"/>
      <c r="C261" s="215"/>
      <c r="D261" s="215"/>
      <c r="E261" s="215"/>
      <c r="F261" s="216"/>
      <c r="G261" s="216"/>
    </row>
    <row r="262" spans="1:7" s="214" customFormat="1">
      <c r="B262" s="215"/>
      <c r="C262" s="215"/>
      <c r="D262" s="215"/>
      <c r="E262" s="215"/>
      <c r="F262" s="216"/>
      <c r="G262" s="216"/>
    </row>
    <row r="263" spans="1:7" s="214" customFormat="1">
      <c r="B263" s="215"/>
      <c r="C263" s="215"/>
      <c r="D263" s="215"/>
      <c r="E263" s="215"/>
      <c r="F263" s="216"/>
      <c r="G263" s="216"/>
    </row>
    <row r="264" spans="1:7" s="214" customFormat="1">
      <c r="B264" s="215"/>
      <c r="C264" s="215"/>
      <c r="D264" s="215"/>
      <c r="E264" s="215"/>
      <c r="F264" s="216"/>
      <c r="G264" s="216"/>
    </row>
    <row r="265" spans="1:7" s="214" customFormat="1">
      <c r="A265" s="160"/>
      <c r="B265" s="160"/>
      <c r="C265" s="215"/>
      <c r="D265" s="215"/>
      <c r="E265" s="215"/>
      <c r="F265" s="216"/>
      <c r="G265" s="216"/>
    </row>
    <row r="266" spans="1:7" s="214" customFormat="1">
      <c r="A266" s="218"/>
      <c r="B266" s="218"/>
      <c r="C266" s="218"/>
      <c r="D266" s="218"/>
      <c r="E266" s="218"/>
      <c r="F266" s="219"/>
      <c r="G266" s="219"/>
    </row>
    <row r="267" spans="1:7" s="214" customFormat="1">
      <c r="A267" s="218"/>
      <c r="B267" s="218"/>
      <c r="C267" s="218"/>
      <c r="D267" s="218"/>
      <c r="E267" s="218"/>
      <c r="F267" s="219"/>
      <c r="G267" s="219"/>
    </row>
    <row r="268" spans="1:7" s="214" customFormat="1">
      <c r="A268" s="218"/>
      <c r="B268" s="218"/>
      <c r="C268" s="218"/>
      <c r="D268" s="218"/>
      <c r="E268" s="218"/>
      <c r="F268" s="219"/>
      <c r="G268" s="219"/>
    </row>
    <row r="269" spans="1:7" s="214" customFormat="1">
      <c r="A269" s="218"/>
      <c r="B269" s="218"/>
      <c r="C269" s="218"/>
      <c r="D269" s="218"/>
      <c r="E269" s="218"/>
      <c r="F269" s="219"/>
      <c r="G269" s="219"/>
    </row>
    <row r="270" spans="1:7" s="214" customFormat="1">
      <c r="A270" s="218"/>
      <c r="B270" s="218"/>
      <c r="C270" s="218"/>
      <c r="D270" s="218"/>
      <c r="E270" s="218"/>
      <c r="F270" s="219"/>
      <c r="G270" s="219"/>
    </row>
    <row r="271" spans="1:7" s="214" customFormat="1">
      <c r="A271" s="160"/>
      <c r="F271" s="220"/>
      <c r="G271" s="220"/>
    </row>
    <row r="272" spans="1:7" s="214" customFormat="1">
      <c r="A272" s="221"/>
      <c r="B272" s="221"/>
      <c r="C272" s="221"/>
      <c r="D272" s="221"/>
      <c r="E272" s="221"/>
      <c r="F272" s="222"/>
      <c r="G272" s="222"/>
    </row>
    <row r="273" spans="1:16" s="214" customFormat="1">
      <c r="F273" s="220"/>
      <c r="G273" s="220"/>
      <c r="I273" s="223"/>
    </row>
    <row r="274" spans="1:16" s="214" customFormat="1">
      <c r="F274" s="220"/>
      <c r="G274" s="220"/>
      <c r="I274" s="223"/>
    </row>
    <row r="275" spans="1:16" s="214" customFormat="1">
      <c r="F275" s="220"/>
      <c r="G275" s="220"/>
      <c r="I275" s="223"/>
    </row>
    <row r="276" spans="1:16" s="214" customFormat="1">
      <c r="F276" s="220"/>
      <c r="G276" s="220"/>
      <c r="I276" s="223"/>
    </row>
    <row r="277" spans="1:16" s="214" customFormat="1">
      <c r="F277" s="220"/>
      <c r="G277" s="220"/>
      <c r="I277" s="223"/>
    </row>
    <row r="278" spans="1:16" s="214" customFormat="1">
      <c r="F278" s="220"/>
      <c r="G278" s="220"/>
      <c r="I278" s="223"/>
    </row>
    <row r="279" spans="1:16" s="214" customFormat="1">
      <c r="A279" s="375" t="s">
        <v>55</v>
      </c>
      <c r="B279" s="376"/>
      <c r="C279" s="376"/>
      <c r="D279" s="376"/>
      <c r="E279" s="376"/>
      <c r="F279" s="376"/>
      <c r="G279" s="377"/>
      <c r="H279" s="375" t="s">
        <v>56</v>
      </c>
      <c r="I279" s="376"/>
      <c r="J279" s="376"/>
      <c r="K279" s="376"/>
      <c r="L279" s="376"/>
      <c r="M279" s="377"/>
      <c r="N279" s="224"/>
      <c r="O279" s="224"/>
    </row>
    <row r="280" spans="1:16" s="214" customFormat="1">
      <c r="A280" s="378"/>
      <c r="B280" s="379"/>
      <c r="C280" s="379"/>
      <c r="D280" s="379"/>
      <c r="E280" s="379"/>
      <c r="F280" s="379"/>
      <c r="G280" s="380"/>
      <c r="H280" s="378"/>
      <c r="I280" s="379"/>
      <c r="J280" s="379"/>
      <c r="K280" s="379"/>
      <c r="L280" s="379"/>
      <c r="M280" s="380"/>
      <c r="N280" s="225"/>
      <c r="O280" s="225"/>
      <c r="P280" s="217"/>
    </row>
    <row r="281" spans="1:16" s="214" customFormat="1">
      <c r="A281" s="381"/>
      <c r="B281" s="382"/>
      <c r="C281" s="382"/>
      <c r="D281" s="382"/>
      <c r="E281" s="382"/>
      <c r="F281" s="382"/>
      <c r="G281" s="383"/>
      <c r="H281" s="381"/>
      <c r="I281" s="382"/>
      <c r="J281" s="382"/>
      <c r="K281" s="382"/>
      <c r="L281" s="382"/>
      <c r="M281" s="383"/>
      <c r="N281" s="225"/>
      <c r="O281" s="225"/>
    </row>
    <row r="282" spans="1:16" s="214" customFormat="1">
      <c r="A282" s="381"/>
      <c r="B282" s="382"/>
      <c r="C282" s="382"/>
      <c r="D282" s="382"/>
      <c r="E282" s="382"/>
      <c r="F282" s="382"/>
      <c r="G282" s="383"/>
      <c r="H282" s="381"/>
      <c r="I282" s="382"/>
      <c r="J282" s="382"/>
      <c r="K282" s="382"/>
      <c r="L282" s="382"/>
      <c r="M282" s="383"/>
      <c r="N282" s="225"/>
      <c r="O282" s="225"/>
    </row>
    <row r="283" spans="1:16" s="214" customFormat="1">
      <c r="A283" s="384"/>
      <c r="B283" s="385"/>
      <c r="C283" s="385"/>
      <c r="D283" s="385"/>
      <c r="E283" s="385"/>
      <c r="F283" s="385"/>
      <c r="G283" s="386"/>
      <c r="H283" s="384"/>
      <c r="I283" s="385"/>
      <c r="J283" s="385"/>
      <c r="K283" s="385"/>
      <c r="L283" s="385"/>
      <c r="M283" s="386"/>
      <c r="N283" s="225"/>
      <c r="O283" s="225"/>
    </row>
    <row r="284" spans="1:16" s="214" customFormat="1">
      <c r="A284" s="233"/>
      <c r="B284" s="233"/>
      <c r="C284" s="233"/>
      <c r="D284" s="233"/>
      <c r="E284" s="233"/>
      <c r="F284" s="233"/>
      <c r="G284" s="233"/>
      <c r="H284" s="233"/>
      <c r="I284" s="233"/>
      <c r="J284" s="233"/>
      <c r="K284" s="233"/>
      <c r="L284" s="233"/>
      <c r="M284" s="233"/>
    </row>
    <row r="285" spans="1:16" s="214" customFormat="1">
      <c r="A285" s="233"/>
      <c r="B285" s="233"/>
      <c r="C285" s="233"/>
      <c r="D285" s="233"/>
      <c r="E285" s="233"/>
      <c r="F285" s="233"/>
      <c r="G285" s="233"/>
      <c r="H285" s="233"/>
      <c r="I285" s="233"/>
      <c r="J285" s="233"/>
      <c r="K285" s="233"/>
      <c r="L285" s="233"/>
      <c r="M285" s="233"/>
    </row>
    <row r="286" spans="1:16" s="160" customFormat="1" ht="14.25">
      <c r="A286" s="234" t="s">
        <v>58</v>
      </c>
      <c r="B286" s="234"/>
      <c r="C286" s="234"/>
      <c r="D286" s="234"/>
      <c r="E286" s="234"/>
      <c r="F286" s="235"/>
      <c r="G286" s="235"/>
      <c r="H286" s="236"/>
      <c r="I286" s="236"/>
      <c r="J286" s="236"/>
      <c r="K286" s="236"/>
      <c r="L286" s="236"/>
      <c r="M286" s="236"/>
    </row>
    <row r="287" spans="1:16" s="214" customFormat="1">
      <c r="B287" s="215"/>
      <c r="C287" s="215"/>
      <c r="D287" s="215"/>
      <c r="E287" s="215"/>
      <c r="F287" s="216"/>
      <c r="G287" s="216"/>
    </row>
    <row r="288" spans="1:16" s="231" customFormat="1">
      <c r="A288" s="387" t="s">
        <v>59</v>
      </c>
      <c r="B288" s="387"/>
      <c r="F288" s="232"/>
      <c r="G288" s="232"/>
    </row>
    <row r="289" spans="1:9" s="231" customFormat="1">
      <c r="A289" s="298"/>
      <c r="B289" s="298"/>
      <c r="F289" s="232"/>
      <c r="G289" s="232"/>
    </row>
    <row r="290" spans="1:9" s="214" customFormat="1">
      <c r="B290" s="215"/>
      <c r="C290" s="215"/>
      <c r="D290" s="215"/>
      <c r="E290" s="215"/>
      <c r="F290" s="216"/>
      <c r="G290" s="216"/>
    </row>
    <row r="291" spans="1:9" s="214" customFormat="1">
      <c r="B291" s="215"/>
      <c r="C291" s="215"/>
      <c r="D291" s="215"/>
      <c r="E291" s="215"/>
      <c r="F291" s="216"/>
      <c r="G291" s="216"/>
    </row>
    <row r="292" spans="1:9" s="214" customFormat="1">
      <c r="B292" s="215"/>
      <c r="C292" s="215"/>
      <c r="D292" s="215"/>
      <c r="E292" s="215"/>
      <c r="F292" s="216"/>
      <c r="G292" s="216"/>
    </row>
    <row r="293" spans="1:9" s="214" customFormat="1">
      <c r="B293" s="215"/>
      <c r="C293" s="215"/>
      <c r="D293" s="215"/>
      <c r="E293" s="215"/>
      <c r="F293" s="216"/>
      <c r="G293" s="216"/>
    </row>
    <row r="294" spans="1:9" s="214" customFormat="1">
      <c r="B294" s="215"/>
      <c r="C294" s="215"/>
      <c r="D294" s="215"/>
      <c r="E294" s="215"/>
      <c r="F294" s="216"/>
      <c r="G294" s="216"/>
    </row>
    <row r="295" spans="1:9" s="214" customFormat="1">
      <c r="B295" s="215"/>
      <c r="C295" s="215"/>
      <c r="D295" s="215"/>
      <c r="E295" s="215"/>
      <c r="F295" s="216"/>
      <c r="G295" s="216"/>
    </row>
    <row r="296" spans="1:9" s="214" customFormat="1">
      <c r="A296" s="160"/>
      <c r="B296" s="160"/>
      <c r="C296" s="215"/>
      <c r="D296" s="215"/>
      <c r="E296" s="215"/>
      <c r="F296" s="216"/>
      <c r="G296" s="216"/>
    </row>
    <row r="297" spans="1:9" s="214" customFormat="1">
      <c r="A297" s="218"/>
      <c r="B297" s="218"/>
      <c r="C297" s="218"/>
      <c r="D297" s="218"/>
      <c r="E297" s="218"/>
      <c r="F297" s="219"/>
      <c r="G297" s="219"/>
    </row>
    <row r="298" spans="1:9" s="214" customFormat="1">
      <c r="A298" s="218"/>
      <c r="B298" s="218"/>
      <c r="C298" s="218"/>
      <c r="D298" s="218"/>
      <c r="E298" s="218"/>
      <c r="F298" s="219"/>
      <c r="G298" s="219"/>
    </row>
    <row r="299" spans="1:9" s="214" customFormat="1">
      <c r="A299" s="218"/>
      <c r="B299" s="218"/>
      <c r="C299" s="218"/>
      <c r="D299" s="218"/>
      <c r="E299" s="218"/>
      <c r="F299" s="219"/>
      <c r="G299" s="219"/>
    </row>
    <row r="300" spans="1:9" s="214" customFormat="1">
      <c r="A300" s="218"/>
      <c r="B300" s="218"/>
      <c r="C300" s="218"/>
      <c r="D300" s="218"/>
      <c r="E300" s="218"/>
      <c r="F300" s="219"/>
      <c r="G300" s="219"/>
    </row>
    <row r="301" spans="1:9" s="214" customFormat="1">
      <c r="A301" s="218"/>
      <c r="B301" s="218"/>
      <c r="C301" s="218"/>
      <c r="D301" s="218"/>
      <c r="E301" s="218"/>
      <c r="F301" s="219"/>
      <c r="G301" s="219"/>
    </row>
    <row r="302" spans="1:9" s="214" customFormat="1">
      <c r="A302" s="160"/>
      <c r="F302" s="220"/>
      <c r="G302" s="220"/>
    </row>
    <row r="303" spans="1:9" s="214" customFormat="1">
      <c r="A303" s="221"/>
      <c r="B303" s="221"/>
      <c r="C303" s="221"/>
      <c r="D303" s="221"/>
      <c r="E303" s="221"/>
      <c r="F303" s="222"/>
      <c r="G303" s="222"/>
    </row>
    <row r="304" spans="1:9" s="214" customFormat="1">
      <c r="F304" s="220"/>
      <c r="G304" s="220"/>
      <c r="I304" s="223"/>
    </row>
    <row r="305" spans="1:16" s="214" customFormat="1">
      <c r="F305" s="220"/>
      <c r="G305" s="220"/>
      <c r="I305" s="223"/>
    </row>
    <row r="306" spans="1:16" s="214" customFormat="1">
      <c r="F306" s="220"/>
      <c r="G306" s="220"/>
      <c r="I306" s="223"/>
    </row>
    <row r="307" spans="1:16" s="214" customFormat="1">
      <c r="F307" s="220"/>
      <c r="G307" s="220"/>
      <c r="I307" s="223"/>
    </row>
    <row r="308" spans="1:16" s="214" customFormat="1">
      <c r="F308" s="220"/>
      <c r="G308" s="220"/>
      <c r="I308" s="223"/>
    </row>
    <row r="309" spans="1:16" s="214" customFormat="1">
      <c r="F309" s="220"/>
      <c r="G309" s="220"/>
      <c r="I309" s="223"/>
    </row>
    <row r="310" spans="1:16" s="214" customFormat="1">
      <c r="A310" s="375" t="s">
        <v>55</v>
      </c>
      <c r="B310" s="376"/>
      <c r="C310" s="376"/>
      <c r="D310" s="376"/>
      <c r="E310" s="376"/>
      <c r="F310" s="376"/>
      <c r="G310" s="377"/>
      <c r="H310" s="375" t="s">
        <v>56</v>
      </c>
      <c r="I310" s="376"/>
      <c r="J310" s="376"/>
      <c r="K310" s="376"/>
      <c r="L310" s="376"/>
      <c r="M310" s="377"/>
      <c r="N310" s="224"/>
      <c r="O310" s="224"/>
    </row>
    <row r="311" spans="1:16" s="214" customFormat="1">
      <c r="A311" s="378"/>
      <c r="B311" s="379"/>
      <c r="C311" s="379"/>
      <c r="D311" s="379"/>
      <c r="E311" s="379"/>
      <c r="F311" s="379"/>
      <c r="G311" s="380"/>
      <c r="H311" s="378"/>
      <c r="I311" s="379"/>
      <c r="J311" s="379"/>
      <c r="K311" s="379"/>
      <c r="L311" s="379"/>
      <c r="M311" s="380"/>
      <c r="N311" s="225"/>
      <c r="O311" s="225"/>
      <c r="P311" s="217"/>
    </row>
    <row r="312" spans="1:16" s="214" customFormat="1">
      <c r="A312" s="381"/>
      <c r="B312" s="382"/>
      <c r="C312" s="382"/>
      <c r="D312" s="382"/>
      <c r="E312" s="382"/>
      <c r="F312" s="382"/>
      <c r="G312" s="383"/>
      <c r="H312" s="381"/>
      <c r="I312" s="382"/>
      <c r="J312" s="382"/>
      <c r="K312" s="382"/>
      <c r="L312" s="382"/>
      <c r="M312" s="383"/>
      <c r="N312" s="225"/>
      <c r="O312" s="225"/>
    </row>
    <row r="313" spans="1:16" s="214" customFormat="1">
      <c r="A313" s="381"/>
      <c r="B313" s="382"/>
      <c r="C313" s="382"/>
      <c r="D313" s="382"/>
      <c r="E313" s="382"/>
      <c r="F313" s="382"/>
      <c r="G313" s="383"/>
      <c r="H313" s="381"/>
      <c r="I313" s="382"/>
      <c r="J313" s="382"/>
      <c r="K313" s="382"/>
      <c r="L313" s="382"/>
      <c r="M313" s="383"/>
      <c r="N313" s="225"/>
      <c r="O313" s="225"/>
    </row>
    <row r="314" spans="1:16" s="214" customFormat="1">
      <c r="A314" s="384"/>
      <c r="B314" s="385"/>
      <c r="C314" s="385"/>
      <c r="D314" s="385"/>
      <c r="E314" s="385"/>
      <c r="F314" s="385"/>
      <c r="G314" s="386"/>
      <c r="H314" s="384"/>
      <c r="I314" s="385"/>
      <c r="J314" s="385"/>
      <c r="K314" s="385"/>
      <c r="L314" s="385"/>
      <c r="M314" s="386"/>
      <c r="N314" s="225"/>
      <c r="O314" s="225"/>
    </row>
    <row r="315" spans="1:16" s="214" customFormat="1">
      <c r="A315" s="187"/>
      <c r="B315" s="187"/>
      <c r="C315" s="187"/>
      <c r="D315" s="187"/>
      <c r="E315" s="187"/>
      <c r="F315" s="187"/>
      <c r="G315" s="187"/>
      <c r="H315" s="213"/>
      <c r="I315" s="213"/>
      <c r="J315" s="213"/>
      <c r="K315" s="213"/>
      <c r="L315" s="213"/>
      <c r="M315" s="213"/>
    </row>
    <row r="316" spans="1:16" s="231" customFormat="1">
      <c r="A316" s="230" t="s">
        <v>60</v>
      </c>
      <c r="B316" s="230"/>
      <c r="F316" s="232"/>
      <c r="G316" s="232"/>
    </row>
    <row r="317" spans="1:16" s="214" customFormat="1">
      <c r="B317" s="215"/>
      <c r="C317" s="215"/>
      <c r="D317" s="215"/>
      <c r="E317" s="215"/>
      <c r="F317" s="216"/>
      <c r="G317" s="216"/>
    </row>
    <row r="318" spans="1:16" s="214" customFormat="1">
      <c r="B318" s="215"/>
      <c r="C318" s="215"/>
      <c r="D318" s="215"/>
      <c r="E318" s="215"/>
      <c r="F318" s="216"/>
      <c r="G318" s="216"/>
    </row>
    <row r="319" spans="1:16" s="214" customFormat="1">
      <c r="B319" s="215"/>
      <c r="C319" s="215"/>
      <c r="D319" s="215"/>
      <c r="E319" s="215"/>
      <c r="F319" s="216"/>
      <c r="G319" s="216"/>
    </row>
    <row r="320" spans="1:16" s="214" customFormat="1">
      <c r="B320" s="215"/>
      <c r="C320" s="215"/>
      <c r="D320" s="215"/>
      <c r="E320" s="215"/>
      <c r="F320" s="216"/>
      <c r="G320" s="216"/>
    </row>
    <row r="321" spans="1:16" s="214" customFormat="1">
      <c r="B321" s="215"/>
      <c r="C321" s="215"/>
      <c r="D321" s="215"/>
      <c r="E321" s="215"/>
      <c r="F321" s="216"/>
      <c r="G321" s="216"/>
    </row>
    <row r="322" spans="1:16" s="214" customFormat="1">
      <c r="B322" s="215"/>
      <c r="C322" s="215"/>
      <c r="D322" s="215"/>
      <c r="E322" s="215"/>
      <c r="F322" s="216"/>
      <c r="G322" s="216"/>
    </row>
    <row r="323" spans="1:16" s="214" customFormat="1">
      <c r="B323" s="215"/>
      <c r="C323" s="215"/>
      <c r="D323" s="215"/>
      <c r="E323" s="215"/>
      <c r="F323" s="216"/>
      <c r="G323" s="216"/>
    </row>
    <row r="324" spans="1:16" s="214" customFormat="1">
      <c r="A324" s="160"/>
      <c r="B324" s="160"/>
      <c r="C324" s="215"/>
      <c r="D324" s="215"/>
      <c r="E324" s="215"/>
      <c r="F324" s="216"/>
      <c r="G324" s="216"/>
    </row>
    <row r="325" spans="1:16" s="214" customFormat="1">
      <c r="A325" s="218"/>
      <c r="B325" s="218"/>
      <c r="C325" s="218"/>
      <c r="D325" s="218"/>
      <c r="E325" s="218"/>
      <c r="F325" s="219"/>
      <c r="G325" s="219"/>
    </row>
    <row r="326" spans="1:16" s="214" customFormat="1">
      <c r="A326" s="218"/>
      <c r="B326" s="218"/>
      <c r="C326" s="218"/>
      <c r="D326" s="218"/>
      <c r="E326" s="218"/>
      <c r="F326" s="219"/>
      <c r="G326" s="219"/>
    </row>
    <row r="327" spans="1:16" s="214" customFormat="1">
      <c r="A327" s="218"/>
      <c r="B327" s="218"/>
      <c r="C327" s="218"/>
      <c r="D327" s="218"/>
      <c r="E327" s="218"/>
      <c r="F327" s="219"/>
      <c r="G327" s="219"/>
    </row>
    <row r="328" spans="1:16" s="214" customFormat="1">
      <c r="A328" s="218"/>
      <c r="B328" s="218"/>
      <c r="C328" s="218"/>
      <c r="D328" s="218"/>
      <c r="E328" s="218"/>
      <c r="F328" s="219"/>
      <c r="G328" s="219"/>
    </row>
    <row r="329" spans="1:16" s="214" customFormat="1">
      <c r="A329" s="218"/>
      <c r="B329" s="218"/>
      <c r="C329" s="218"/>
      <c r="D329" s="218"/>
      <c r="E329" s="218"/>
      <c r="F329" s="219"/>
      <c r="G329" s="219"/>
    </row>
    <row r="330" spans="1:16" s="214" customFormat="1">
      <c r="A330" s="218"/>
      <c r="B330" s="218"/>
      <c r="C330" s="218"/>
      <c r="D330" s="218"/>
      <c r="E330" s="218"/>
      <c r="F330" s="219"/>
      <c r="G330" s="219"/>
    </row>
    <row r="331" spans="1:16" s="214" customFormat="1">
      <c r="A331" s="160"/>
      <c r="F331" s="220"/>
      <c r="G331" s="220"/>
    </row>
    <row r="332" spans="1:16" s="214" customFormat="1">
      <c r="A332" s="221"/>
      <c r="B332" s="221"/>
      <c r="C332" s="221"/>
      <c r="D332" s="221"/>
      <c r="E332" s="221"/>
      <c r="F332" s="222"/>
      <c r="G332" s="222"/>
    </row>
    <row r="333" spans="1:16" s="214" customFormat="1">
      <c r="F333" s="220"/>
      <c r="G333" s="220"/>
      <c r="I333" s="223"/>
    </row>
    <row r="334" spans="1:16" s="214" customFormat="1">
      <c r="A334" s="375" t="s">
        <v>55</v>
      </c>
      <c r="B334" s="376"/>
      <c r="C334" s="376"/>
      <c r="D334" s="376"/>
      <c r="E334" s="376"/>
      <c r="F334" s="376"/>
      <c r="G334" s="377"/>
      <c r="H334" s="375" t="s">
        <v>56</v>
      </c>
      <c r="I334" s="376"/>
      <c r="J334" s="376"/>
      <c r="K334" s="376"/>
      <c r="L334" s="376"/>
      <c r="M334" s="377"/>
      <c r="N334" s="224"/>
      <c r="O334" s="224"/>
    </row>
    <row r="335" spans="1:16" s="214" customFormat="1">
      <c r="A335" s="378"/>
      <c r="B335" s="379"/>
      <c r="C335" s="379"/>
      <c r="D335" s="379"/>
      <c r="E335" s="379"/>
      <c r="F335" s="379"/>
      <c r="G335" s="380"/>
      <c r="H335" s="378"/>
      <c r="I335" s="379"/>
      <c r="J335" s="379"/>
      <c r="K335" s="379"/>
      <c r="L335" s="379"/>
      <c r="M335" s="380"/>
      <c r="N335" s="225"/>
      <c r="O335" s="225"/>
      <c r="P335" s="217"/>
    </row>
    <row r="336" spans="1:16" s="214" customFormat="1">
      <c r="A336" s="381"/>
      <c r="B336" s="382"/>
      <c r="C336" s="382"/>
      <c r="D336" s="382"/>
      <c r="E336" s="382"/>
      <c r="F336" s="382"/>
      <c r="G336" s="383"/>
      <c r="H336" s="381"/>
      <c r="I336" s="382"/>
      <c r="J336" s="382"/>
      <c r="K336" s="382"/>
      <c r="L336" s="382"/>
      <c r="M336" s="383"/>
      <c r="N336" s="225"/>
      <c r="O336" s="225"/>
    </row>
    <row r="337" spans="1:15" s="214" customFormat="1">
      <c r="A337" s="381"/>
      <c r="B337" s="382"/>
      <c r="C337" s="382"/>
      <c r="D337" s="382"/>
      <c r="E337" s="382"/>
      <c r="F337" s="382"/>
      <c r="G337" s="383"/>
      <c r="H337" s="381"/>
      <c r="I337" s="382"/>
      <c r="J337" s="382"/>
      <c r="K337" s="382"/>
      <c r="L337" s="382"/>
      <c r="M337" s="383"/>
      <c r="N337" s="225"/>
      <c r="O337" s="225"/>
    </row>
    <row r="338" spans="1:15" s="214" customFormat="1">
      <c r="A338" s="384"/>
      <c r="B338" s="385"/>
      <c r="C338" s="385"/>
      <c r="D338" s="385"/>
      <c r="E338" s="385"/>
      <c r="F338" s="385"/>
      <c r="G338" s="386"/>
      <c r="H338" s="384"/>
      <c r="I338" s="385"/>
      <c r="J338" s="385"/>
      <c r="K338" s="385"/>
      <c r="L338" s="385"/>
      <c r="M338" s="386"/>
      <c r="N338" s="225"/>
      <c r="O338" s="225"/>
    </row>
    <row r="339" spans="1:15" s="214" customFormat="1">
      <c r="F339" s="220"/>
      <c r="G339" s="220"/>
      <c r="I339" s="223"/>
    </row>
    <row r="340" spans="1:15" s="160" customFormat="1">
      <c r="A340" s="160" t="s">
        <v>61</v>
      </c>
      <c r="F340" s="237"/>
      <c r="G340" s="237"/>
      <c r="I340" s="238"/>
    </row>
    <row r="341" spans="1:15" s="160" customFormat="1">
      <c r="A341" s="230" t="s">
        <v>162</v>
      </c>
      <c r="F341" s="237"/>
      <c r="G341" s="237"/>
      <c r="I341" s="238"/>
    </row>
    <row r="342" spans="1:15" s="160" customFormat="1">
      <c r="F342" s="237"/>
      <c r="G342" s="237"/>
      <c r="I342" s="238"/>
    </row>
    <row r="343" spans="1:15" s="160" customFormat="1">
      <c r="F343" s="237"/>
      <c r="G343" s="237"/>
      <c r="I343" s="238"/>
    </row>
    <row r="344" spans="1:15" s="160" customFormat="1">
      <c r="F344" s="237"/>
      <c r="G344" s="237"/>
      <c r="I344" s="238"/>
    </row>
    <row r="345" spans="1:15" s="160" customFormat="1">
      <c r="F345" s="237"/>
      <c r="G345" s="237"/>
      <c r="I345" s="238"/>
    </row>
    <row r="346" spans="1:15" s="160" customFormat="1">
      <c r="F346" s="237"/>
      <c r="G346" s="237"/>
      <c r="I346" s="238"/>
    </row>
    <row r="347" spans="1:15" s="160" customFormat="1">
      <c r="F347" s="237"/>
      <c r="G347" s="237"/>
      <c r="I347" s="238"/>
    </row>
    <row r="348" spans="1:15" s="160" customFormat="1">
      <c r="F348" s="237"/>
      <c r="G348" s="237"/>
      <c r="I348" s="238"/>
    </row>
    <row r="349" spans="1:15" s="160" customFormat="1">
      <c r="F349" s="237"/>
      <c r="G349" s="237"/>
      <c r="I349" s="238"/>
    </row>
    <row r="350" spans="1:15" s="160" customFormat="1">
      <c r="F350" s="237"/>
      <c r="G350" s="237"/>
      <c r="I350" s="238"/>
    </row>
    <row r="351" spans="1:15" s="160" customFormat="1">
      <c r="F351" s="237"/>
      <c r="G351" s="237"/>
      <c r="I351" s="238"/>
    </row>
    <row r="352" spans="1:15" s="160" customFormat="1">
      <c r="F352" s="237"/>
      <c r="G352" s="237"/>
      <c r="I352" s="238"/>
    </row>
    <row r="353" spans="1:16" s="160" customFormat="1">
      <c r="F353" s="237"/>
      <c r="G353" s="237"/>
      <c r="I353" s="238"/>
    </row>
    <row r="354" spans="1:16" s="160" customFormat="1">
      <c r="F354" s="237"/>
      <c r="G354" s="237"/>
      <c r="I354" s="238"/>
    </row>
    <row r="355" spans="1:16" s="160" customFormat="1">
      <c r="F355" s="237"/>
      <c r="G355" s="237"/>
      <c r="I355" s="238"/>
    </row>
    <row r="356" spans="1:16" s="160" customFormat="1">
      <c r="F356" s="237"/>
      <c r="G356" s="237"/>
      <c r="I356" s="238"/>
    </row>
    <row r="357" spans="1:16" s="160" customFormat="1">
      <c r="F357" s="237"/>
      <c r="G357" s="237"/>
      <c r="I357" s="238"/>
    </row>
    <row r="358" spans="1:16" s="160" customFormat="1">
      <c r="F358" s="237"/>
      <c r="G358" s="237"/>
      <c r="I358" s="238"/>
    </row>
    <row r="359" spans="1:16" s="160" customFormat="1">
      <c r="F359" s="237"/>
      <c r="G359" s="237"/>
      <c r="I359" s="238"/>
    </row>
    <row r="360" spans="1:16" s="160" customFormat="1">
      <c r="F360" s="237"/>
      <c r="G360" s="237"/>
      <c r="I360" s="238"/>
    </row>
    <row r="361" spans="1:16" s="160" customFormat="1">
      <c r="F361" s="237"/>
      <c r="G361" s="237"/>
      <c r="I361" s="238"/>
    </row>
    <row r="362" spans="1:16" s="214" customFormat="1">
      <c r="A362" s="375" t="s">
        <v>55</v>
      </c>
      <c r="B362" s="376"/>
      <c r="C362" s="376"/>
      <c r="D362" s="376"/>
      <c r="E362" s="376"/>
      <c r="F362" s="376"/>
      <c r="G362" s="377"/>
      <c r="H362" s="375" t="s">
        <v>56</v>
      </c>
      <c r="I362" s="376"/>
      <c r="J362" s="376"/>
      <c r="K362" s="376"/>
      <c r="L362" s="376"/>
      <c r="M362" s="377"/>
      <c r="N362" s="224"/>
      <c r="O362" s="224"/>
    </row>
    <row r="363" spans="1:16" s="214" customFormat="1">
      <c r="A363" s="378"/>
      <c r="B363" s="379"/>
      <c r="C363" s="379"/>
      <c r="D363" s="379"/>
      <c r="E363" s="379"/>
      <c r="F363" s="379"/>
      <c r="G363" s="380"/>
      <c r="H363" s="378"/>
      <c r="I363" s="379"/>
      <c r="J363" s="379"/>
      <c r="K363" s="379"/>
      <c r="L363" s="379"/>
      <c r="M363" s="380"/>
      <c r="N363" s="225"/>
      <c r="O363" s="225"/>
      <c r="P363" s="217"/>
    </row>
    <row r="364" spans="1:16" s="214" customFormat="1">
      <c r="A364" s="381"/>
      <c r="B364" s="382"/>
      <c r="C364" s="382"/>
      <c r="D364" s="382"/>
      <c r="E364" s="382"/>
      <c r="F364" s="382"/>
      <c r="G364" s="383"/>
      <c r="H364" s="381"/>
      <c r="I364" s="382"/>
      <c r="J364" s="382"/>
      <c r="K364" s="382"/>
      <c r="L364" s="382"/>
      <c r="M364" s="383"/>
      <c r="N364" s="225"/>
      <c r="O364" s="225"/>
    </row>
    <row r="365" spans="1:16" s="214" customFormat="1">
      <c r="A365" s="381"/>
      <c r="B365" s="382"/>
      <c r="C365" s="382"/>
      <c r="D365" s="382"/>
      <c r="E365" s="382"/>
      <c r="F365" s="382"/>
      <c r="G365" s="383"/>
      <c r="H365" s="381"/>
      <c r="I365" s="382"/>
      <c r="J365" s="382"/>
      <c r="K365" s="382"/>
      <c r="L365" s="382"/>
      <c r="M365" s="383"/>
      <c r="N365" s="225"/>
      <c r="O365" s="225"/>
    </row>
    <row r="366" spans="1:16" s="214" customFormat="1">
      <c r="A366" s="384"/>
      <c r="B366" s="385"/>
      <c r="C366" s="385"/>
      <c r="D366" s="385"/>
      <c r="E366" s="385"/>
      <c r="F366" s="385"/>
      <c r="G366" s="386"/>
      <c r="H366" s="384"/>
      <c r="I366" s="385"/>
      <c r="J366" s="385"/>
      <c r="K366" s="385"/>
      <c r="L366" s="385"/>
      <c r="M366" s="386"/>
      <c r="N366" s="225"/>
      <c r="O366" s="225"/>
    </row>
    <row r="367" spans="1:16" s="160" customFormat="1">
      <c r="F367" s="237"/>
      <c r="G367" s="237"/>
      <c r="I367" s="238"/>
    </row>
    <row r="368" spans="1:16" s="230" customFormat="1" ht="14.25">
      <c r="A368" s="230" t="s">
        <v>144</v>
      </c>
      <c r="F368" s="239"/>
      <c r="G368" s="239"/>
    </row>
    <row r="369" spans="1:7" s="230" customFormat="1" ht="14.25">
      <c r="F369" s="239"/>
      <c r="G369" s="239"/>
    </row>
    <row r="370" spans="1:7" s="214" customFormat="1">
      <c r="B370" s="215"/>
      <c r="C370" s="215"/>
      <c r="D370" s="215"/>
      <c r="E370" s="215"/>
      <c r="F370" s="216"/>
      <c r="G370" s="216"/>
    </row>
    <row r="371" spans="1:7" s="214" customFormat="1">
      <c r="B371" s="215"/>
      <c r="C371" s="215"/>
      <c r="D371" s="215"/>
      <c r="E371" s="215"/>
      <c r="F371" s="216"/>
      <c r="G371" s="216"/>
    </row>
    <row r="372" spans="1:7" s="214" customFormat="1">
      <c r="B372" s="215"/>
      <c r="C372" s="215"/>
      <c r="D372" s="215"/>
      <c r="E372" s="215"/>
      <c r="F372" s="216"/>
      <c r="G372" s="216"/>
    </row>
    <row r="373" spans="1:7" s="214" customFormat="1">
      <c r="B373" s="215"/>
      <c r="C373" s="215"/>
      <c r="D373" s="215"/>
      <c r="E373" s="215"/>
      <c r="F373" s="216"/>
      <c r="G373" s="216"/>
    </row>
    <row r="374" spans="1:7" s="214" customFormat="1">
      <c r="B374" s="215"/>
      <c r="C374" s="215"/>
      <c r="D374" s="215"/>
      <c r="E374" s="215"/>
      <c r="F374" s="216"/>
      <c r="G374" s="216"/>
    </row>
    <row r="375" spans="1:7" s="214" customFormat="1">
      <c r="B375" s="215"/>
      <c r="C375" s="215"/>
      <c r="D375" s="215"/>
      <c r="E375" s="215"/>
      <c r="F375" s="216"/>
      <c r="G375" s="216"/>
    </row>
    <row r="376" spans="1:7" s="214" customFormat="1">
      <c r="B376" s="215"/>
      <c r="C376" s="215"/>
      <c r="D376" s="215"/>
      <c r="E376" s="215"/>
      <c r="F376" s="216"/>
      <c r="G376" s="216"/>
    </row>
    <row r="377" spans="1:7" s="214" customFormat="1">
      <c r="A377" s="160"/>
      <c r="B377" s="160"/>
      <c r="C377" s="215"/>
      <c r="D377" s="215"/>
      <c r="E377" s="215"/>
      <c r="F377" s="216"/>
      <c r="G377" s="216"/>
    </row>
    <row r="378" spans="1:7" s="214" customFormat="1">
      <c r="A378" s="218"/>
      <c r="B378" s="218"/>
      <c r="C378" s="218"/>
      <c r="D378" s="218"/>
      <c r="E378" s="218"/>
      <c r="F378" s="219"/>
      <c r="G378" s="219"/>
    </row>
    <row r="379" spans="1:7" s="214" customFormat="1">
      <c r="A379" s="218"/>
      <c r="B379" s="218"/>
      <c r="C379" s="218"/>
      <c r="D379" s="218"/>
      <c r="E379" s="218"/>
      <c r="F379" s="219"/>
      <c r="G379" s="219"/>
    </row>
    <row r="380" spans="1:7" s="214" customFormat="1">
      <c r="A380" s="218"/>
      <c r="B380" s="218"/>
      <c r="C380" s="218"/>
      <c r="D380" s="218"/>
      <c r="E380" s="218"/>
      <c r="F380" s="219"/>
      <c r="G380" s="219"/>
    </row>
    <row r="381" spans="1:7" s="214" customFormat="1">
      <c r="A381" s="218"/>
      <c r="B381" s="218"/>
      <c r="C381" s="218"/>
      <c r="D381" s="218"/>
      <c r="E381" s="218"/>
      <c r="F381" s="219"/>
      <c r="G381" s="219"/>
    </row>
    <row r="382" spans="1:7" s="214" customFormat="1">
      <c r="A382" s="218"/>
      <c r="B382" s="218"/>
      <c r="C382" s="218"/>
      <c r="D382" s="218"/>
      <c r="E382" s="218"/>
      <c r="F382" s="219"/>
      <c r="G382" s="219"/>
    </row>
    <row r="383" spans="1:7" s="214" customFormat="1">
      <c r="A383" s="160"/>
      <c r="F383" s="220"/>
      <c r="G383" s="220"/>
    </row>
    <row r="384" spans="1:7" s="214" customFormat="1">
      <c r="A384" s="160"/>
      <c r="F384" s="220"/>
      <c r="G384" s="220"/>
    </row>
    <row r="385" spans="1:16" s="214" customFormat="1">
      <c r="A385" s="160"/>
      <c r="F385" s="220"/>
      <c r="G385" s="220"/>
    </row>
    <row r="386" spans="1:16" s="214" customFormat="1">
      <c r="A386" s="160"/>
      <c r="F386" s="220"/>
      <c r="G386" s="220"/>
    </row>
    <row r="387" spans="1:16" s="214" customFormat="1">
      <c r="A387" s="160"/>
      <c r="F387" s="220"/>
      <c r="G387" s="220"/>
    </row>
    <row r="388" spans="1:16" s="214" customFormat="1">
      <c r="A388" s="221"/>
      <c r="B388" s="221"/>
      <c r="C388" s="221"/>
      <c r="D388" s="221"/>
      <c r="E388" s="221"/>
      <c r="F388" s="222"/>
      <c r="G388" s="222"/>
    </row>
    <row r="389" spans="1:16" s="214" customFormat="1">
      <c r="F389" s="220"/>
      <c r="G389" s="220"/>
      <c r="I389" s="223"/>
    </row>
    <row r="390" spans="1:16" s="214" customFormat="1">
      <c r="A390" s="375" t="s">
        <v>55</v>
      </c>
      <c r="B390" s="376"/>
      <c r="C390" s="376"/>
      <c r="D390" s="376"/>
      <c r="E390" s="376"/>
      <c r="F390" s="376"/>
      <c r="G390" s="377"/>
      <c r="H390" s="375" t="s">
        <v>56</v>
      </c>
      <c r="I390" s="376"/>
      <c r="J390" s="376"/>
      <c r="K390" s="376"/>
      <c r="L390" s="376"/>
      <c r="M390" s="377"/>
      <c r="N390" s="224"/>
      <c r="O390" s="224"/>
    </row>
    <row r="391" spans="1:16" s="214" customFormat="1">
      <c r="A391" s="378"/>
      <c r="B391" s="379"/>
      <c r="C391" s="379"/>
      <c r="D391" s="379"/>
      <c r="E391" s="379"/>
      <c r="F391" s="379"/>
      <c r="G391" s="380"/>
      <c r="H391" s="378"/>
      <c r="I391" s="379"/>
      <c r="J391" s="379"/>
      <c r="K391" s="379"/>
      <c r="L391" s="379"/>
      <c r="M391" s="380"/>
      <c r="N391" s="225"/>
      <c r="O391" s="225"/>
      <c r="P391" s="217"/>
    </row>
    <row r="392" spans="1:16" s="214" customFormat="1">
      <c r="A392" s="381"/>
      <c r="B392" s="382"/>
      <c r="C392" s="382"/>
      <c r="D392" s="382"/>
      <c r="E392" s="382"/>
      <c r="F392" s="382"/>
      <c r="G392" s="383"/>
      <c r="H392" s="381"/>
      <c r="I392" s="382"/>
      <c r="J392" s="382"/>
      <c r="K392" s="382"/>
      <c r="L392" s="382"/>
      <c r="M392" s="383"/>
      <c r="N392" s="225"/>
      <c r="O392" s="225"/>
    </row>
    <row r="393" spans="1:16" s="214" customFormat="1">
      <c r="A393" s="381"/>
      <c r="B393" s="382"/>
      <c r="C393" s="382"/>
      <c r="D393" s="382"/>
      <c r="E393" s="382"/>
      <c r="F393" s="382"/>
      <c r="G393" s="383"/>
      <c r="H393" s="381"/>
      <c r="I393" s="382"/>
      <c r="J393" s="382"/>
      <c r="K393" s="382"/>
      <c r="L393" s="382"/>
      <c r="M393" s="383"/>
      <c r="N393" s="225"/>
      <c r="O393" s="225"/>
    </row>
    <row r="394" spans="1:16" s="214" customFormat="1">
      <c r="A394" s="384"/>
      <c r="B394" s="385"/>
      <c r="C394" s="385"/>
      <c r="D394" s="385"/>
      <c r="E394" s="385"/>
      <c r="F394" s="385"/>
      <c r="G394" s="386"/>
      <c r="H394" s="384"/>
      <c r="I394" s="385"/>
      <c r="J394" s="385"/>
      <c r="K394" s="385"/>
      <c r="L394" s="385"/>
      <c r="M394" s="386"/>
      <c r="N394" s="225"/>
      <c r="O394" s="225"/>
    </row>
    <row r="395" spans="1:16" s="214" customFormat="1">
      <c r="F395" s="220"/>
      <c r="G395" s="220"/>
      <c r="I395" s="223"/>
    </row>
    <row r="396" spans="1:16" s="231" customFormat="1">
      <c r="A396" s="230" t="s">
        <v>145</v>
      </c>
      <c r="B396" s="230"/>
      <c r="C396" s="230"/>
      <c r="D396" s="230"/>
      <c r="E396" s="230"/>
      <c r="F396" s="239"/>
      <c r="G396" s="239"/>
    </row>
    <row r="397" spans="1:16" s="214" customFormat="1">
      <c r="B397" s="215"/>
      <c r="C397" s="215"/>
      <c r="D397" s="215"/>
      <c r="E397" s="215"/>
      <c r="F397" s="216"/>
      <c r="G397" s="216"/>
    </row>
    <row r="398" spans="1:16" s="214" customFormat="1">
      <c r="B398" s="215"/>
      <c r="C398" s="215"/>
      <c r="D398" s="215"/>
      <c r="E398" s="215"/>
      <c r="F398" s="216"/>
      <c r="G398" s="216"/>
    </row>
    <row r="399" spans="1:16" s="214" customFormat="1">
      <c r="B399" s="215"/>
      <c r="C399" s="215"/>
      <c r="D399" s="215"/>
      <c r="E399" s="215"/>
      <c r="F399" s="216"/>
      <c r="G399" s="216"/>
    </row>
    <row r="400" spans="1:16" s="214" customFormat="1">
      <c r="B400" s="215"/>
      <c r="C400" s="215"/>
      <c r="D400" s="215"/>
      <c r="E400" s="215"/>
      <c r="F400" s="216"/>
      <c r="G400" s="216"/>
    </row>
    <row r="401" spans="1:9" s="214" customFormat="1">
      <c r="B401" s="215"/>
      <c r="C401" s="215"/>
      <c r="D401" s="215"/>
      <c r="E401" s="215"/>
      <c r="F401" s="216"/>
      <c r="G401" s="216"/>
    </row>
    <row r="402" spans="1:9" s="214" customFormat="1">
      <c r="B402" s="215"/>
      <c r="C402" s="215"/>
      <c r="D402" s="215"/>
      <c r="E402" s="215"/>
      <c r="F402" s="216"/>
      <c r="G402" s="216"/>
    </row>
    <row r="403" spans="1:9" s="214" customFormat="1">
      <c r="B403" s="215"/>
      <c r="C403" s="215"/>
      <c r="D403" s="215"/>
      <c r="E403" s="215"/>
      <c r="F403" s="216"/>
      <c r="G403" s="216"/>
    </row>
    <row r="404" spans="1:9" s="214" customFormat="1">
      <c r="A404" s="160"/>
      <c r="B404" s="160"/>
      <c r="C404" s="215"/>
      <c r="D404" s="215"/>
      <c r="E404" s="215"/>
      <c r="F404" s="216"/>
      <c r="G404" s="216"/>
    </row>
    <row r="405" spans="1:9" s="214" customFormat="1">
      <c r="A405" s="218"/>
      <c r="B405" s="218"/>
      <c r="C405" s="218"/>
      <c r="D405" s="218"/>
      <c r="E405" s="218"/>
      <c r="F405" s="219"/>
      <c r="G405" s="219"/>
    </row>
    <row r="406" spans="1:9" s="214" customFormat="1">
      <c r="A406" s="218"/>
      <c r="B406" s="218"/>
      <c r="C406" s="218"/>
      <c r="D406" s="218"/>
      <c r="E406" s="218"/>
      <c r="F406" s="219"/>
      <c r="G406" s="219"/>
    </row>
    <row r="407" spans="1:9" s="214" customFormat="1">
      <c r="A407" s="218"/>
      <c r="B407" s="218"/>
      <c r="C407" s="218"/>
      <c r="D407" s="218"/>
      <c r="E407" s="218"/>
      <c r="F407" s="219"/>
      <c r="G407" s="219"/>
    </row>
    <row r="408" spans="1:9" s="214" customFormat="1">
      <c r="A408" s="218"/>
      <c r="B408" s="218"/>
      <c r="C408" s="218"/>
      <c r="D408" s="218"/>
      <c r="E408" s="218"/>
      <c r="F408" s="219"/>
      <c r="G408" s="219"/>
    </row>
    <row r="409" spans="1:9" s="214" customFormat="1">
      <c r="A409" s="218"/>
      <c r="B409" s="218"/>
      <c r="C409" s="218"/>
      <c r="D409" s="218"/>
      <c r="E409" s="218"/>
      <c r="F409" s="219"/>
      <c r="G409" s="219"/>
    </row>
    <row r="410" spans="1:9" s="214" customFormat="1">
      <c r="A410" s="160"/>
      <c r="F410" s="220"/>
      <c r="G410" s="220"/>
    </row>
    <row r="411" spans="1:9" s="214" customFormat="1">
      <c r="A411" s="221"/>
      <c r="B411" s="221"/>
      <c r="C411" s="221"/>
      <c r="D411" s="221"/>
      <c r="E411" s="221"/>
      <c r="F411" s="222"/>
      <c r="G411" s="222"/>
    </row>
    <row r="412" spans="1:9" s="214" customFormat="1">
      <c r="F412" s="220"/>
      <c r="G412" s="220"/>
      <c r="I412" s="223"/>
    </row>
    <row r="413" spans="1:9" s="214" customFormat="1">
      <c r="F413" s="220"/>
      <c r="G413" s="220"/>
      <c r="I413" s="223"/>
    </row>
    <row r="414" spans="1:9" s="214" customFormat="1">
      <c r="F414" s="220"/>
      <c r="G414" s="220"/>
      <c r="I414" s="223"/>
    </row>
    <row r="415" spans="1:9" s="214" customFormat="1">
      <c r="F415" s="220"/>
      <c r="G415" s="220"/>
      <c r="I415" s="223"/>
    </row>
    <row r="416" spans="1:9" s="214" customFormat="1">
      <c r="F416" s="220"/>
      <c r="G416" s="220"/>
      <c r="I416" s="223"/>
    </row>
    <row r="417" spans="1:16" s="214" customFormat="1">
      <c r="F417" s="220"/>
      <c r="G417" s="220"/>
      <c r="I417" s="223"/>
    </row>
    <row r="418" spans="1:16" s="214" customFormat="1">
      <c r="A418" s="375" t="s">
        <v>55</v>
      </c>
      <c r="B418" s="376"/>
      <c r="C418" s="376"/>
      <c r="D418" s="376"/>
      <c r="E418" s="376"/>
      <c r="F418" s="376"/>
      <c r="G418" s="377"/>
      <c r="H418" s="375" t="s">
        <v>56</v>
      </c>
      <c r="I418" s="376"/>
      <c r="J418" s="376"/>
      <c r="K418" s="376"/>
      <c r="L418" s="376"/>
      <c r="M418" s="377"/>
      <c r="N418" s="224"/>
      <c r="O418" s="224"/>
    </row>
    <row r="419" spans="1:16" s="214" customFormat="1">
      <c r="A419" s="378"/>
      <c r="B419" s="379"/>
      <c r="C419" s="379"/>
      <c r="D419" s="379"/>
      <c r="E419" s="379"/>
      <c r="F419" s="379"/>
      <c r="G419" s="380"/>
      <c r="H419" s="378"/>
      <c r="I419" s="379"/>
      <c r="J419" s="379"/>
      <c r="K419" s="379"/>
      <c r="L419" s="379"/>
      <c r="M419" s="380"/>
      <c r="N419" s="225"/>
      <c r="O419" s="225"/>
      <c r="P419" s="217"/>
    </row>
    <row r="420" spans="1:16" s="214" customFormat="1">
      <c r="A420" s="381"/>
      <c r="B420" s="382"/>
      <c r="C420" s="382"/>
      <c r="D420" s="382"/>
      <c r="E420" s="382"/>
      <c r="F420" s="382"/>
      <c r="G420" s="383"/>
      <c r="H420" s="381"/>
      <c r="I420" s="382"/>
      <c r="J420" s="382"/>
      <c r="K420" s="382"/>
      <c r="L420" s="382"/>
      <c r="M420" s="383"/>
      <c r="N420" s="225"/>
      <c r="O420" s="225"/>
    </row>
    <row r="421" spans="1:16" s="214" customFormat="1">
      <c r="A421" s="381"/>
      <c r="B421" s="382"/>
      <c r="C421" s="382"/>
      <c r="D421" s="382"/>
      <c r="E421" s="382"/>
      <c r="F421" s="382"/>
      <c r="G421" s="383"/>
      <c r="H421" s="381"/>
      <c r="I421" s="382"/>
      <c r="J421" s="382"/>
      <c r="K421" s="382"/>
      <c r="L421" s="382"/>
      <c r="M421" s="383"/>
      <c r="N421" s="225"/>
      <c r="O421" s="225"/>
    </row>
    <row r="422" spans="1:16" s="214" customFormat="1">
      <c r="A422" s="384"/>
      <c r="B422" s="385"/>
      <c r="C422" s="385"/>
      <c r="D422" s="385"/>
      <c r="E422" s="385"/>
      <c r="F422" s="385"/>
      <c r="G422" s="386"/>
      <c r="H422" s="384"/>
      <c r="I422" s="385"/>
      <c r="J422" s="385"/>
      <c r="K422" s="385"/>
      <c r="L422" s="385"/>
      <c r="M422" s="386"/>
      <c r="N422" s="225"/>
      <c r="O422" s="225"/>
    </row>
    <row r="423" spans="1:16" s="214" customFormat="1">
      <c r="A423" s="233"/>
      <c r="B423" s="233"/>
      <c r="C423" s="233"/>
      <c r="D423" s="233"/>
      <c r="E423" s="233"/>
      <c r="F423" s="233"/>
      <c r="G423" s="233"/>
      <c r="H423" s="233"/>
      <c r="I423" s="233"/>
      <c r="J423" s="233"/>
      <c r="K423" s="233"/>
      <c r="L423" s="233"/>
      <c r="M423" s="233"/>
    </row>
    <row r="424" spans="1:16" s="231" customFormat="1">
      <c r="A424" s="230" t="s">
        <v>178</v>
      </c>
      <c r="B424" s="230"/>
      <c r="F424" s="232"/>
      <c r="G424" s="232"/>
    </row>
    <row r="425" spans="1:16" s="214" customFormat="1">
      <c r="B425" s="215"/>
      <c r="C425" s="215"/>
      <c r="D425" s="215"/>
      <c r="E425" s="215"/>
      <c r="F425" s="216"/>
      <c r="G425" s="216"/>
    </row>
    <row r="426" spans="1:16" s="214" customFormat="1">
      <c r="B426" s="215"/>
      <c r="C426" s="215"/>
      <c r="D426" s="215"/>
      <c r="E426" s="215"/>
      <c r="F426" s="216"/>
      <c r="G426" s="216"/>
    </row>
    <row r="427" spans="1:16" s="214" customFormat="1">
      <c r="B427" s="215"/>
      <c r="C427" s="215"/>
      <c r="D427" s="215"/>
      <c r="E427" s="215"/>
      <c r="F427" s="216"/>
      <c r="G427" s="216"/>
    </row>
    <row r="428" spans="1:16" s="214" customFormat="1">
      <c r="B428" s="215"/>
      <c r="C428" s="215"/>
      <c r="D428" s="215"/>
      <c r="E428" s="215"/>
      <c r="F428" s="216"/>
      <c r="G428" s="216"/>
    </row>
    <row r="429" spans="1:16" s="214" customFormat="1">
      <c r="B429" s="215"/>
      <c r="C429" s="215"/>
      <c r="D429" s="215"/>
      <c r="E429" s="215"/>
      <c r="F429" s="216"/>
      <c r="G429" s="216"/>
    </row>
    <row r="430" spans="1:16" s="214" customFormat="1">
      <c r="B430" s="215"/>
      <c r="C430" s="215"/>
      <c r="D430" s="215"/>
      <c r="E430" s="215"/>
      <c r="F430" s="216"/>
      <c r="G430" s="216"/>
    </row>
    <row r="431" spans="1:16" s="214" customFormat="1">
      <c r="B431" s="215"/>
      <c r="C431" s="215"/>
      <c r="D431" s="215"/>
      <c r="E431" s="215"/>
      <c r="F431" s="216"/>
      <c r="G431" s="216"/>
    </row>
    <row r="432" spans="1:16" s="214" customFormat="1">
      <c r="A432" s="160"/>
      <c r="B432" s="160"/>
      <c r="C432" s="215"/>
      <c r="D432" s="215"/>
      <c r="E432" s="215"/>
      <c r="F432" s="216"/>
      <c r="G432" s="216"/>
    </row>
    <row r="433" spans="1:16" s="214" customFormat="1">
      <c r="A433" s="218"/>
      <c r="B433" s="218"/>
      <c r="C433" s="218"/>
      <c r="D433" s="218"/>
      <c r="E433" s="218"/>
      <c r="F433" s="219"/>
      <c r="G433" s="219"/>
    </row>
    <row r="434" spans="1:16" s="214" customFormat="1">
      <c r="A434" s="218"/>
      <c r="B434" s="218"/>
      <c r="C434" s="218"/>
      <c r="D434" s="218"/>
      <c r="E434" s="218"/>
      <c r="F434" s="219"/>
      <c r="G434" s="219"/>
    </row>
    <row r="435" spans="1:16" s="214" customFormat="1">
      <c r="A435" s="218"/>
      <c r="B435" s="218"/>
      <c r="C435" s="218"/>
      <c r="D435" s="218"/>
      <c r="E435" s="218"/>
      <c r="F435" s="219"/>
      <c r="G435" s="219"/>
    </row>
    <row r="436" spans="1:16" s="214" customFormat="1">
      <c r="A436" s="218"/>
      <c r="B436" s="218"/>
      <c r="C436" s="218"/>
      <c r="D436" s="218"/>
      <c r="E436" s="218"/>
      <c r="F436" s="219"/>
      <c r="G436" s="219"/>
    </row>
    <row r="437" spans="1:16" s="214" customFormat="1">
      <c r="A437" s="218"/>
      <c r="B437" s="218"/>
      <c r="C437" s="218"/>
      <c r="D437" s="218"/>
      <c r="E437" s="218"/>
      <c r="F437" s="219"/>
      <c r="G437" s="219"/>
    </row>
    <row r="438" spans="1:16" s="214" customFormat="1">
      <c r="A438" s="160"/>
      <c r="F438" s="220"/>
      <c r="G438" s="220"/>
    </row>
    <row r="439" spans="1:16" s="214" customFormat="1">
      <c r="A439" s="221"/>
      <c r="B439" s="221"/>
      <c r="C439" s="221"/>
      <c r="D439" s="221"/>
      <c r="E439" s="221"/>
      <c r="F439" s="222"/>
      <c r="G439" s="222"/>
    </row>
    <row r="440" spans="1:16" s="214" customFormat="1">
      <c r="F440" s="220"/>
      <c r="G440" s="220"/>
      <c r="I440" s="223"/>
    </row>
    <row r="441" spans="1:16" s="214" customFormat="1">
      <c r="F441" s="220"/>
      <c r="G441" s="220"/>
      <c r="I441" s="223"/>
    </row>
    <row r="442" spans="1:16" s="214" customFormat="1">
      <c r="F442" s="220"/>
      <c r="G442" s="220"/>
      <c r="I442" s="223"/>
    </row>
    <row r="443" spans="1:16" s="214" customFormat="1">
      <c r="F443" s="220"/>
      <c r="G443" s="220"/>
      <c r="I443" s="223"/>
    </row>
    <row r="444" spans="1:16" s="214" customFormat="1">
      <c r="F444" s="220"/>
      <c r="G444" s="220"/>
      <c r="I444" s="223"/>
    </row>
    <row r="445" spans="1:16" s="214" customFormat="1">
      <c r="F445" s="220"/>
      <c r="G445" s="220"/>
      <c r="I445" s="223"/>
    </row>
    <row r="446" spans="1:16" s="214" customFormat="1">
      <c r="F446" s="220"/>
      <c r="G446" s="220"/>
      <c r="I446" s="223"/>
    </row>
    <row r="447" spans="1:16" s="214" customFormat="1">
      <c r="A447" s="375" t="s">
        <v>55</v>
      </c>
      <c r="B447" s="376"/>
      <c r="C447" s="376"/>
      <c r="D447" s="376"/>
      <c r="E447" s="376"/>
      <c r="F447" s="376"/>
      <c r="G447" s="377"/>
      <c r="H447" s="375" t="s">
        <v>56</v>
      </c>
      <c r="I447" s="376"/>
      <c r="J447" s="376"/>
      <c r="K447" s="376"/>
      <c r="L447" s="376"/>
      <c r="M447" s="377"/>
      <c r="N447" s="224"/>
      <c r="O447" s="224"/>
    </row>
    <row r="448" spans="1:16" s="214" customFormat="1">
      <c r="A448" s="378"/>
      <c r="B448" s="379"/>
      <c r="C448" s="379"/>
      <c r="D448" s="379"/>
      <c r="E448" s="379"/>
      <c r="F448" s="379"/>
      <c r="G448" s="380"/>
      <c r="H448" s="378"/>
      <c r="I448" s="379"/>
      <c r="J448" s="379"/>
      <c r="K448" s="379"/>
      <c r="L448" s="379"/>
      <c r="M448" s="380"/>
      <c r="N448" s="225"/>
      <c r="O448" s="225"/>
      <c r="P448" s="217"/>
    </row>
    <row r="449" spans="1:15" s="214" customFormat="1">
      <c r="A449" s="381"/>
      <c r="B449" s="382"/>
      <c r="C449" s="382"/>
      <c r="D449" s="382"/>
      <c r="E449" s="382"/>
      <c r="F449" s="382"/>
      <c r="G449" s="383"/>
      <c r="H449" s="381"/>
      <c r="I449" s="382"/>
      <c r="J449" s="382"/>
      <c r="K449" s="382"/>
      <c r="L449" s="382"/>
      <c r="M449" s="383"/>
      <c r="N449" s="225"/>
      <c r="O449" s="225"/>
    </row>
    <row r="450" spans="1:15" s="214" customFormat="1">
      <c r="A450" s="381"/>
      <c r="B450" s="382"/>
      <c r="C450" s="382"/>
      <c r="D450" s="382"/>
      <c r="E450" s="382"/>
      <c r="F450" s="382"/>
      <c r="G450" s="383"/>
      <c r="H450" s="381"/>
      <c r="I450" s="382"/>
      <c r="J450" s="382"/>
      <c r="K450" s="382"/>
      <c r="L450" s="382"/>
      <c r="M450" s="383"/>
      <c r="N450" s="225"/>
      <c r="O450" s="225"/>
    </row>
    <row r="451" spans="1:15" s="214" customFormat="1">
      <c r="A451" s="384"/>
      <c r="B451" s="385"/>
      <c r="C451" s="385"/>
      <c r="D451" s="385"/>
      <c r="E451" s="385"/>
      <c r="F451" s="385"/>
      <c r="G451" s="386"/>
      <c r="H451" s="384"/>
      <c r="I451" s="385"/>
      <c r="J451" s="385"/>
      <c r="K451" s="385"/>
      <c r="L451" s="385"/>
      <c r="M451" s="386"/>
      <c r="N451" s="225"/>
      <c r="O451" s="225"/>
    </row>
    <row r="452" spans="1:15" s="214" customFormat="1">
      <c r="A452" s="160"/>
      <c r="F452" s="220"/>
      <c r="G452" s="220"/>
    </row>
    <row r="453" spans="1:15" s="231" customFormat="1">
      <c r="A453" s="230" t="s">
        <v>179</v>
      </c>
      <c r="B453" s="230"/>
      <c r="F453" s="232"/>
      <c r="G453" s="232"/>
    </row>
    <row r="454" spans="1:15" s="214" customFormat="1">
      <c r="B454" s="215"/>
      <c r="C454" s="215"/>
      <c r="D454" s="215"/>
      <c r="E454" s="215"/>
      <c r="F454" s="216"/>
      <c r="G454" s="216"/>
    </row>
    <row r="455" spans="1:15" s="214" customFormat="1">
      <c r="B455" s="215"/>
      <c r="C455" s="215"/>
      <c r="D455" s="215"/>
      <c r="E455" s="215"/>
      <c r="F455" s="216"/>
      <c r="G455" s="216"/>
    </row>
    <row r="456" spans="1:15" s="214" customFormat="1">
      <c r="B456" s="215"/>
      <c r="C456" s="215"/>
      <c r="D456" s="215"/>
      <c r="E456" s="215"/>
      <c r="F456" s="216"/>
      <c r="G456" s="216"/>
    </row>
    <row r="457" spans="1:15" s="214" customFormat="1">
      <c r="B457" s="215"/>
      <c r="C457" s="215"/>
      <c r="D457" s="215"/>
      <c r="E457" s="215"/>
      <c r="F457" s="216"/>
      <c r="G457" s="216"/>
    </row>
    <row r="458" spans="1:15" s="214" customFormat="1">
      <c r="B458" s="215"/>
      <c r="C458" s="215"/>
      <c r="D458" s="215"/>
      <c r="E458" s="215"/>
      <c r="F458" s="216"/>
      <c r="G458" s="216"/>
    </row>
    <row r="459" spans="1:15" s="214" customFormat="1">
      <c r="B459" s="215"/>
      <c r="C459" s="215"/>
      <c r="D459" s="215"/>
      <c r="E459" s="215"/>
      <c r="F459" s="216"/>
      <c r="G459" s="216"/>
    </row>
    <row r="460" spans="1:15" s="214" customFormat="1">
      <c r="B460" s="215"/>
      <c r="C460" s="215"/>
      <c r="D460" s="215"/>
      <c r="E460" s="215"/>
      <c r="F460" s="216"/>
      <c r="G460" s="216"/>
    </row>
    <row r="461" spans="1:15" s="214" customFormat="1">
      <c r="A461" s="160"/>
      <c r="B461" s="160"/>
      <c r="C461" s="215"/>
      <c r="D461" s="215"/>
      <c r="E461" s="215"/>
      <c r="F461" s="216"/>
      <c r="G461" s="216"/>
    </row>
    <row r="462" spans="1:15" s="214" customFormat="1">
      <c r="A462" s="218"/>
      <c r="B462" s="218"/>
      <c r="C462" s="218"/>
      <c r="D462" s="218"/>
      <c r="E462" s="218"/>
      <c r="F462" s="219"/>
      <c r="G462" s="219"/>
    </row>
    <row r="463" spans="1:15" s="214" customFormat="1">
      <c r="A463" s="218"/>
      <c r="B463" s="218"/>
      <c r="C463" s="218"/>
      <c r="D463" s="218"/>
      <c r="E463" s="218"/>
      <c r="F463" s="219"/>
      <c r="G463" s="219"/>
    </row>
    <row r="464" spans="1:15" s="214" customFormat="1">
      <c r="A464" s="218"/>
      <c r="B464" s="218"/>
      <c r="C464" s="218"/>
      <c r="D464" s="218"/>
      <c r="E464" s="218"/>
      <c r="F464" s="219"/>
      <c r="G464" s="219"/>
    </row>
    <row r="465" spans="1:16" s="214" customFormat="1">
      <c r="A465" s="218"/>
      <c r="B465" s="218"/>
      <c r="C465" s="218"/>
      <c r="D465" s="218"/>
      <c r="E465" s="218"/>
      <c r="F465" s="219"/>
      <c r="G465" s="219"/>
    </row>
    <row r="466" spans="1:16" s="214" customFormat="1">
      <c r="A466" s="218"/>
      <c r="B466" s="218"/>
      <c r="C466" s="218"/>
      <c r="D466" s="218"/>
      <c r="E466" s="218"/>
      <c r="F466" s="219"/>
      <c r="G466" s="219"/>
    </row>
    <row r="467" spans="1:16" s="214" customFormat="1">
      <c r="A467" s="160"/>
      <c r="F467" s="220"/>
      <c r="G467" s="220"/>
    </row>
    <row r="468" spans="1:16" s="214" customFormat="1">
      <c r="A468" s="221"/>
      <c r="B468" s="221"/>
      <c r="C468" s="221"/>
      <c r="D468" s="221"/>
      <c r="E468" s="221"/>
      <c r="F468" s="222"/>
      <c r="G468" s="222"/>
    </row>
    <row r="469" spans="1:16" s="214" customFormat="1">
      <c r="F469" s="220"/>
      <c r="G469" s="220"/>
      <c r="I469" s="223"/>
    </row>
    <row r="470" spans="1:16" s="214" customFormat="1">
      <c r="F470" s="220"/>
      <c r="G470" s="220"/>
      <c r="I470" s="223"/>
    </row>
    <row r="471" spans="1:16" s="214" customFormat="1">
      <c r="F471" s="220"/>
      <c r="G471" s="220"/>
      <c r="I471" s="223"/>
    </row>
    <row r="472" spans="1:16" s="214" customFormat="1">
      <c r="F472" s="220"/>
      <c r="G472" s="220"/>
      <c r="I472" s="223"/>
    </row>
    <row r="473" spans="1:16" s="214" customFormat="1">
      <c r="F473" s="220"/>
      <c r="G473" s="220"/>
      <c r="I473" s="223"/>
    </row>
    <row r="474" spans="1:16" s="214" customFormat="1">
      <c r="F474" s="220"/>
      <c r="G474" s="220"/>
      <c r="I474" s="223"/>
    </row>
    <row r="475" spans="1:16" s="214" customFormat="1">
      <c r="F475" s="220"/>
      <c r="G475" s="220"/>
      <c r="I475" s="223"/>
    </row>
    <row r="476" spans="1:16" s="214" customFormat="1">
      <c r="A476" s="375" t="s">
        <v>55</v>
      </c>
      <c r="B476" s="376"/>
      <c r="C476" s="376"/>
      <c r="D476" s="376"/>
      <c r="E476" s="376"/>
      <c r="F476" s="376"/>
      <c r="G476" s="377"/>
      <c r="H476" s="375" t="s">
        <v>56</v>
      </c>
      <c r="I476" s="376"/>
      <c r="J476" s="376"/>
      <c r="K476" s="376"/>
      <c r="L476" s="376"/>
      <c r="M476" s="377"/>
      <c r="N476" s="224"/>
      <c r="O476" s="224"/>
    </row>
    <row r="477" spans="1:16" s="214" customFormat="1">
      <c r="A477" s="378"/>
      <c r="B477" s="379"/>
      <c r="C477" s="379"/>
      <c r="D477" s="379"/>
      <c r="E477" s="379"/>
      <c r="F477" s="379"/>
      <c r="G477" s="380"/>
      <c r="H477" s="378"/>
      <c r="I477" s="379"/>
      <c r="J477" s="379"/>
      <c r="K477" s="379"/>
      <c r="L477" s="379"/>
      <c r="M477" s="380"/>
      <c r="N477" s="225"/>
      <c r="O477" s="225"/>
      <c r="P477" s="217"/>
    </row>
    <row r="478" spans="1:16" s="214" customFormat="1">
      <c r="A478" s="381"/>
      <c r="B478" s="382"/>
      <c r="C478" s="382"/>
      <c r="D478" s="382"/>
      <c r="E478" s="382"/>
      <c r="F478" s="382"/>
      <c r="G478" s="383"/>
      <c r="H478" s="381"/>
      <c r="I478" s="382"/>
      <c r="J478" s="382"/>
      <c r="K478" s="382"/>
      <c r="L478" s="382"/>
      <c r="M478" s="383"/>
      <c r="N478" s="225"/>
      <c r="O478" s="225"/>
    </row>
    <row r="479" spans="1:16" s="214" customFormat="1">
      <c r="A479" s="381"/>
      <c r="B479" s="382"/>
      <c r="C479" s="382"/>
      <c r="D479" s="382"/>
      <c r="E479" s="382"/>
      <c r="F479" s="382"/>
      <c r="G479" s="383"/>
      <c r="H479" s="381"/>
      <c r="I479" s="382"/>
      <c r="J479" s="382"/>
      <c r="K479" s="382"/>
      <c r="L479" s="382"/>
      <c r="M479" s="383"/>
      <c r="N479" s="225"/>
      <c r="O479" s="225"/>
    </row>
    <row r="480" spans="1:16" s="214" customFormat="1">
      <c r="A480" s="384"/>
      <c r="B480" s="385"/>
      <c r="C480" s="385"/>
      <c r="D480" s="385"/>
      <c r="E480" s="385"/>
      <c r="F480" s="385"/>
      <c r="G480" s="386"/>
      <c r="H480" s="384"/>
      <c r="I480" s="385"/>
      <c r="J480" s="385"/>
      <c r="K480" s="385"/>
      <c r="L480" s="385"/>
      <c r="M480" s="386"/>
      <c r="N480" s="225"/>
      <c r="O480" s="225"/>
    </row>
    <row r="481" spans="1:15" s="214" customFormat="1">
      <c r="F481" s="220"/>
      <c r="G481" s="220"/>
    </row>
    <row r="482" spans="1:15" s="214" customFormat="1">
      <c r="A482" s="160" t="s">
        <v>66</v>
      </c>
      <c r="F482" s="220"/>
      <c r="G482" s="220"/>
    </row>
    <row r="483" spans="1:15" s="231" customFormat="1">
      <c r="A483" s="230" t="s">
        <v>185</v>
      </c>
      <c r="B483" s="230"/>
      <c r="C483" s="230"/>
      <c r="D483" s="230"/>
      <c r="E483" s="230"/>
      <c r="F483" s="239"/>
      <c r="G483" s="239"/>
    </row>
    <row r="484" spans="1:15" s="214" customFormat="1">
      <c r="B484" s="215"/>
      <c r="C484" s="215"/>
      <c r="D484" s="215"/>
      <c r="E484" s="215"/>
      <c r="F484" s="216"/>
      <c r="G484" s="216"/>
    </row>
    <row r="485" spans="1:15" s="214" customFormat="1">
      <c r="B485" s="215"/>
      <c r="C485" s="215"/>
      <c r="D485" s="215"/>
      <c r="E485" s="215"/>
      <c r="F485" s="216"/>
      <c r="G485" s="216"/>
    </row>
    <row r="486" spans="1:15" s="214" customFormat="1">
      <c r="B486" s="215"/>
      <c r="C486" s="215"/>
      <c r="D486" s="215"/>
      <c r="E486" s="215"/>
      <c r="F486" s="216"/>
      <c r="G486" s="216"/>
    </row>
    <row r="487" spans="1:15" s="214" customFormat="1">
      <c r="B487" s="215"/>
      <c r="C487" s="215"/>
      <c r="D487" s="215"/>
      <c r="E487" s="215"/>
      <c r="F487" s="216"/>
      <c r="G487" s="216"/>
    </row>
    <row r="488" spans="1:15" s="214" customFormat="1">
      <c r="B488" s="215"/>
      <c r="C488" s="215"/>
      <c r="D488" s="215"/>
      <c r="E488" s="215"/>
      <c r="F488" s="216"/>
      <c r="G488" s="216"/>
    </row>
    <row r="489" spans="1:15" s="214" customFormat="1">
      <c r="B489" s="215"/>
      <c r="C489" s="215"/>
      <c r="D489" s="215"/>
      <c r="E489" s="215"/>
      <c r="F489" s="216"/>
      <c r="G489" s="216"/>
    </row>
    <row r="490" spans="1:15" s="214" customFormat="1">
      <c r="B490" s="215"/>
      <c r="C490" s="215"/>
      <c r="D490" s="215"/>
      <c r="E490" s="215"/>
      <c r="F490" s="216"/>
      <c r="G490" s="216"/>
    </row>
    <row r="491" spans="1:15" s="214" customFormat="1">
      <c r="A491" s="160"/>
      <c r="B491" s="160"/>
      <c r="C491" s="215"/>
      <c r="D491" s="215"/>
      <c r="E491" s="215"/>
      <c r="F491" s="216"/>
      <c r="G491" s="216"/>
    </row>
    <row r="492" spans="1:15" s="214" customFormat="1">
      <c r="A492" s="218"/>
      <c r="B492" s="218"/>
      <c r="C492" s="218"/>
      <c r="D492" s="218"/>
      <c r="E492" s="218"/>
      <c r="F492" s="219"/>
      <c r="G492" s="219"/>
    </row>
    <row r="493" spans="1:15" s="214" customFormat="1">
      <c r="A493" s="218"/>
      <c r="B493" s="218"/>
      <c r="C493" s="218"/>
      <c r="D493" s="218"/>
      <c r="E493" s="218"/>
      <c r="F493" s="219"/>
      <c r="G493" s="219"/>
    </row>
    <row r="494" spans="1:15" s="214" customFormat="1">
      <c r="A494" s="218"/>
      <c r="B494" s="218"/>
      <c r="C494" s="218"/>
      <c r="D494" s="218"/>
      <c r="E494" s="218"/>
      <c r="F494" s="219"/>
      <c r="G494" s="219"/>
    </row>
    <row r="495" spans="1:15" s="214" customFormat="1">
      <c r="A495" s="218"/>
      <c r="B495" s="218"/>
      <c r="C495" s="218"/>
      <c r="D495" s="218"/>
      <c r="E495" s="218"/>
      <c r="F495" s="219"/>
      <c r="G495" s="219"/>
    </row>
    <row r="496" spans="1:15" s="214" customFormat="1">
      <c r="A496" s="218"/>
      <c r="B496" s="218"/>
      <c r="C496" s="218"/>
      <c r="D496" s="218"/>
      <c r="E496" s="218"/>
      <c r="F496" s="219"/>
      <c r="G496" s="219"/>
      <c r="N496" s="224"/>
      <c r="O496" s="224"/>
    </row>
    <row r="497" spans="1:16" s="214" customFormat="1">
      <c r="A497" s="160"/>
      <c r="F497" s="220"/>
      <c r="G497" s="220"/>
      <c r="N497" s="225"/>
      <c r="O497" s="225"/>
    </row>
    <row r="498" spans="1:16" s="214" customFormat="1">
      <c r="A498" s="221"/>
      <c r="B498" s="221"/>
      <c r="C498" s="221"/>
      <c r="D498" s="221"/>
      <c r="E498" s="221"/>
      <c r="F498" s="222"/>
      <c r="G498" s="222"/>
      <c r="N498" s="225"/>
      <c r="O498" s="225"/>
    </row>
    <row r="499" spans="1:16" s="214" customFormat="1">
      <c r="A499" s="221"/>
      <c r="B499" s="221"/>
      <c r="C499" s="221"/>
      <c r="D499" s="221"/>
      <c r="E499" s="221"/>
      <c r="F499" s="222"/>
      <c r="G499" s="222"/>
      <c r="N499" s="225"/>
      <c r="O499" s="225"/>
    </row>
    <row r="500" spans="1:16" s="214" customFormat="1">
      <c r="A500" s="221"/>
      <c r="B500" s="221"/>
      <c r="C500" s="221"/>
      <c r="D500" s="221"/>
      <c r="E500" s="221"/>
      <c r="F500" s="222"/>
      <c r="G500" s="222"/>
      <c r="N500" s="225"/>
      <c r="O500" s="225"/>
    </row>
    <row r="501" spans="1:16" s="214" customFormat="1">
      <c r="A501" s="221"/>
      <c r="B501" s="221"/>
      <c r="C501" s="221"/>
      <c r="D501" s="221"/>
      <c r="E501" s="221"/>
      <c r="F501" s="222"/>
      <c r="G501" s="222"/>
      <c r="N501" s="225"/>
      <c r="O501" s="225"/>
    </row>
    <row r="502" spans="1:16" s="214" customFormat="1">
      <c r="A502" s="221"/>
      <c r="B502" s="221"/>
      <c r="C502" s="221"/>
      <c r="D502" s="221"/>
      <c r="E502" s="221"/>
      <c r="F502" s="222"/>
      <c r="G502" s="222"/>
      <c r="N502" s="225"/>
      <c r="O502" s="225"/>
    </row>
    <row r="503" spans="1:16" s="214" customFormat="1">
      <c r="A503" s="221"/>
      <c r="B503" s="221"/>
      <c r="C503" s="221"/>
      <c r="D503" s="221"/>
      <c r="E503" s="221"/>
      <c r="F503" s="222"/>
      <c r="G503" s="222"/>
      <c r="N503" s="225"/>
      <c r="O503" s="225"/>
    </row>
    <row r="504" spans="1:16" s="214" customFormat="1">
      <c r="F504" s="220"/>
      <c r="G504" s="220"/>
      <c r="I504" s="223"/>
      <c r="N504" s="225"/>
      <c r="O504" s="225"/>
    </row>
    <row r="505" spans="1:16" s="214" customFormat="1">
      <c r="F505" s="220"/>
      <c r="G505" s="220"/>
      <c r="I505" s="223"/>
      <c r="N505" s="225"/>
      <c r="O505" s="225"/>
    </row>
    <row r="506" spans="1:16" s="214" customFormat="1">
      <c r="A506" s="375" t="s">
        <v>55</v>
      </c>
      <c r="B506" s="376"/>
      <c r="C506" s="376"/>
      <c r="D506" s="376"/>
      <c r="E506" s="376"/>
      <c r="F506" s="376"/>
      <c r="G506" s="377"/>
      <c r="H506" s="375" t="s">
        <v>56</v>
      </c>
      <c r="I506" s="376"/>
      <c r="J506" s="376"/>
      <c r="K506" s="376"/>
      <c r="L506" s="376"/>
      <c r="M506" s="377"/>
      <c r="N506" s="224"/>
      <c r="O506" s="224"/>
    </row>
    <row r="507" spans="1:16" s="214" customFormat="1">
      <c r="A507" s="378"/>
      <c r="B507" s="379"/>
      <c r="C507" s="379"/>
      <c r="D507" s="379"/>
      <c r="E507" s="379"/>
      <c r="F507" s="379"/>
      <c r="G507" s="380"/>
      <c r="H507" s="378"/>
      <c r="I507" s="379"/>
      <c r="J507" s="379"/>
      <c r="K507" s="379"/>
      <c r="L507" s="379"/>
      <c r="M507" s="380"/>
      <c r="N507" s="225"/>
      <c r="O507" s="225"/>
      <c r="P507" s="217"/>
    </row>
    <row r="508" spans="1:16" s="214" customFormat="1">
      <c r="A508" s="381"/>
      <c r="B508" s="382"/>
      <c r="C508" s="382"/>
      <c r="D508" s="382"/>
      <c r="E508" s="382"/>
      <c r="F508" s="382"/>
      <c r="G508" s="383"/>
      <c r="H508" s="381"/>
      <c r="I508" s="382"/>
      <c r="J508" s="382"/>
      <c r="K508" s="382"/>
      <c r="L508" s="382"/>
      <c r="M508" s="383"/>
      <c r="N508" s="225"/>
      <c r="O508" s="225"/>
    </row>
    <row r="509" spans="1:16" s="214" customFormat="1">
      <c r="A509" s="381"/>
      <c r="B509" s="382"/>
      <c r="C509" s="382"/>
      <c r="D509" s="382"/>
      <c r="E509" s="382"/>
      <c r="F509" s="382"/>
      <c r="G509" s="383"/>
      <c r="H509" s="381"/>
      <c r="I509" s="382"/>
      <c r="J509" s="382"/>
      <c r="K509" s="382"/>
      <c r="L509" s="382"/>
      <c r="M509" s="383"/>
      <c r="N509" s="225"/>
      <c r="O509" s="225"/>
    </row>
    <row r="510" spans="1:16" s="214" customFormat="1">
      <c r="A510" s="384"/>
      <c r="B510" s="385"/>
      <c r="C510" s="385"/>
      <c r="D510" s="385"/>
      <c r="E510" s="385"/>
      <c r="F510" s="385"/>
      <c r="G510" s="386"/>
      <c r="H510" s="384"/>
      <c r="I510" s="385"/>
      <c r="J510" s="385"/>
      <c r="K510" s="385"/>
      <c r="L510" s="385"/>
      <c r="M510" s="386"/>
      <c r="N510" s="225"/>
      <c r="O510" s="225"/>
    </row>
    <row r="511" spans="1:16" s="214" customFormat="1">
      <c r="A511" s="240"/>
      <c r="B511" s="240"/>
      <c r="C511" s="240"/>
      <c r="D511" s="240"/>
      <c r="E511" s="240"/>
      <c r="F511" s="187"/>
      <c r="G511" s="187"/>
      <c r="H511" s="240"/>
      <c r="I511" s="240"/>
      <c r="J511" s="240"/>
      <c r="K511" s="240"/>
      <c r="L511" s="240"/>
      <c r="M511" s="240"/>
    </row>
    <row r="512" spans="1:16" s="231" customFormat="1">
      <c r="A512" s="230" t="s">
        <v>129</v>
      </c>
      <c r="B512" s="230"/>
      <c r="C512" s="230"/>
      <c r="D512" s="230"/>
      <c r="E512" s="230"/>
      <c r="F512" s="239"/>
      <c r="G512" s="239"/>
    </row>
    <row r="513" spans="1:9" s="214" customFormat="1">
      <c r="B513" s="215"/>
      <c r="C513" s="215"/>
      <c r="D513" s="215"/>
      <c r="E513" s="215"/>
      <c r="F513" s="216"/>
      <c r="G513" s="216"/>
    </row>
    <row r="514" spans="1:9" s="214" customFormat="1">
      <c r="B514" s="215"/>
      <c r="C514" s="215"/>
      <c r="D514" s="215"/>
      <c r="E514" s="215"/>
      <c r="F514" s="216"/>
      <c r="G514" s="216"/>
    </row>
    <row r="515" spans="1:9" s="214" customFormat="1">
      <c r="B515" s="215"/>
      <c r="C515" s="215"/>
      <c r="D515" s="215"/>
      <c r="E515" s="215"/>
      <c r="F515" s="216"/>
      <c r="G515" s="216"/>
    </row>
    <row r="516" spans="1:9" s="214" customFormat="1">
      <c r="B516" s="215"/>
      <c r="C516" s="215"/>
      <c r="D516" s="215"/>
      <c r="E516" s="215"/>
      <c r="F516" s="216"/>
      <c r="G516" s="216"/>
    </row>
    <row r="517" spans="1:9" s="214" customFormat="1">
      <c r="B517" s="215"/>
      <c r="C517" s="215"/>
      <c r="D517" s="215"/>
      <c r="E517" s="215"/>
      <c r="F517" s="216"/>
      <c r="G517" s="216"/>
    </row>
    <row r="518" spans="1:9" s="214" customFormat="1">
      <c r="B518" s="215"/>
      <c r="C518" s="215"/>
      <c r="D518" s="215"/>
      <c r="E518" s="215"/>
      <c r="F518" s="216"/>
      <c r="G518" s="216"/>
    </row>
    <row r="519" spans="1:9" s="214" customFormat="1">
      <c r="B519" s="215"/>
      <c r="C519" s="215"/>
      <c r="D519" s="215"/>
      <c r="E519" s="215"/>
      <c r="F519" s="216"/>
      <c r="G519" s="216"/>
    </row>
    <row r="520" spans="1:9" s="214" customFormat="1">
      <c r="A520" s="160"/>
      <c r="B520" s="160"/>
      <c r="C520" s="215"/>
      <c r="D520" s="215"/>
      <c r="E520" s="215"/>
      <c r="F520" s="216"/>
      <c r="G520" s="216"/>
    </row>
    <row r="521" spans="1:9" s="214" customFormat="1">
      <c r="A521" s="218"/>
      <c r="B521" s="218"/>
      <c r="C521" s="218"/>
      <c r="D521" s="218"/>
      <c r="E521" s="218"/>
      <c r="F521" s="219"/>
      <c r="G521" s="219"/>
    </row>
    <row r="522" spans="1:9" s="214" customFormat="1">
      <c r="A522" s="218"/>
      <c r="B522" s="218"/>
      <c r="C522" s="218"/>
      <c r="D522" s="218"/>
      <c r="E522" s="218"/>
      <c r="F522" s="219"/>
      <c r="G522" s="219"/>
    </row>
    <row r="523" spans="1:9" s="214" customFormat="1">
      <c r="A523" s="218"/>
      <c r="B523" s="218"/>
      <c r="C523" s="218"/>
      <c r="D523" s="218"/>
      <c r="E523" s="218"/>
      <c r="F523" s="219"/>
      <c r="G523" s="219"/>
    </row>
    <row r="524" spans="1:9" s="214" customFormat="1">
      <c r="A524" s="218"/>
      <c r="B524" s="218"/>
      <c r="C524" s="218"/>
      <c r="D524" s="218"/>
      <c r="E524" s="218"/>
      <c r="F524" s="219"/>
      <c r="G524" s="219"/>
    </row>
    <row r="525" spans="1:9" s="214" customFormat="1">
      <c r="A525" s="218"/>
      <c r="B525" s="218"/>
      <c r="C525" s="218"/>
      <c r="D525" s="218"/>
      <c r="E525" s="218"/>
      <c r="F525" s="219"/>
      <c r="G525" s="219"/>
    </row>
    <row r="526" spans="1:9" s="214" customFormat="1">
      <c r="A526" s="160"/>
      <c r="F526" s="220"/>
      <c r="G526" s="220"/>
    </row>
    <row r="527" spans="1:9" s="214" customFormat="1">
      <c r="A527" s="221"/>
      <c r="B527" s="221"/>
      <c r="C527" s="221"/>
      <c r="D527" s="221"/>
      <c r="E527" s="221"/>
      <c r="F527" s="222"/>
      <c r="G527" s="222"/>
    </row>
    <row r="528" spans="1:9" s="214" customFormat="1">
      <c r="F528" s="220"/>
      <c r="G528" s="220"/>
      <c r="I528" s="223"/>
    </row>
    <row r="529" spans="1:16" s="214" customFormat="1">
      <c r="F529" s="220"/>
      <c r="G529" s="220"/>
      <c r="I529" s="223"/>
    </row>
    <row r="530" spans="1:16" s="214" customFormat="1">
      <c r="F530" s="220"/>
      <c r="G530" s="220"/>
      <c r="I530" s="223"/>
    </row>
    <row r="531" spans="1:16" s="214" customFormat="1">
      <c r="F531" s="220"/>
      <c r="G531" s="220"/>
      <c r="I531" s="223"/>
    </row>
    <row r="532" spans="1:16" s="214" customFormat="1">
      <c r="F532" s="220"/>
      <c r="G532" s="220"/>
      <c r="I532" s="223"/>
    </row>
    <row r="533" spans="1:16" s="214" customFormat="1">
      <c r="F533" s="220"/>
      <c r="G533" s="220"/>
      <c r="I533" s="223"/>
    </row>
    <row r="534" spans="1:16" s="214" customFormat="1">
      <c r="F534" s="220"/>
      <c r="G534" s="220"/>
      <c r="I534" s="223"/>
    </row>
    <row r="535" spans="1:16" s="214" customFormat="1">
      <c r="A535" s="375" t="s">
        <v>55</v>
      </c>
      <c r="B535" s="376"/>
      <c r="C535" s="376"/>
      <c r="D535" s="376"/>
      <c r="E535" s="376"/>
      <c r="F535" s="376"/>
      <c r="G535" s="377"/>
      <c r="H535" s="375" t="s">
        <v>56</v>
      </c>
      <c r="I535" s="376"/>
      <c r="J535" s="376"/>
      <c r="K535" s="376"/>
      <c r="L535" s="376"/>
      <c r="M535" s="377"/>
      <c r="N535" s="224"/>
      <c r="O535" s="224"/>
    </row>
    <row r="536" spans="1:16" s="214" customFormat="1">
      <c r="A536" s="378"/>
      <c r="B536" s="379"/>
      <c r="C536" s="379"/>
      <c r="D536" s="379"/>
      <c r="E536" s="379"/>
      <c r="F536" s="379"/>
      <c r="G536" s="380"/>
      <c r="H536" s="378"/>
      <c r="I536" s="379"/>
      <c r="J536" s="379"/>
      <c r="K536" s="379"/>
      <c r="L536" s="379"/>
      <c r="M536" s="380"/>
      <c r="N536" s="225"/>
      <c r="O536" s="225"/>
      <c r="P536" s="217"/>
    </row>
    <row r="537" spans="1:16" s="214" customFormat="1">
      <c r="A537" s="381"/>
      <c r="B537" s="382"/>
      <c r="C537" s="382"/>
      <c r="D537" s="382"/>
      <c r="E537" s="382"/>
      <c r="F537" s="382"/>
      <c r="G537" s="383"/>
      <c r="H537" s="381"/>
      <c r="I537" s="382"/>
      <c r="J537" s="382"/>
      <c r="K537" s="382"/>
      <c r="L537" s="382"/>
      <c r="M537" s="383"/>
      <c r="N537" s="225"/>
      <c r="O537" s="225"/>
    </row>
    <row r="538" spans="1:16" s="214" customFormat="1">
      <c r="A538" s="381"/>
      <c r="B538" s="382"/>
      <c r="C538" s="382"/>
      <c r="D538" s="382"/>
      <c r="E538" s="382"/>
      <c r="F538" s="382"/>
      <c r="G538" s="383"/>
      <c r="H538" s="381"/>
      <c r="I538" s="382"/>
      <c r="J538" s="382"/>
      <c r="K538" s="382"/>
      <c r="L538" s="382"/>
      <c r="M538" s="383"/>
      <c r="N538" s="225"/>
      <c r="O538" s="225"/>
    </row>
    <row r="539" spans="1:16" s="214" customFormat="1">
      <c r="A539" s="384"/>
      <c r="B539" s="385"/>
      <c r="C539" s="385"/>
      <c r="D539" s="385"/>
      <c r="E539" s="385"/>
      <c r="F539" s="385"/>
      <c r="G539" s="386"/>
      <c r="H539" s="384"/>
      <c r="I539" s="385"/>
      <c r="J539" s="385"/>
      <c r="K539" s="385"/>
      <c r="L539" s="385"/>
      <c r="M539" s="386"/>
      <c r="N539" s="225"/>
      <c r="O539" s="225"/>
    </row>
  </sheetData>
  <mergeCells count="111">
    <mergeCell ref="A3:B3"/>
    <mergeCell ref="F9:H9"/>
    <mergeCell ref="B9:B10"/>
    <mergeCell ref="C9:C10"/>
    <mergeCell ref="A32:A33"/>
    <mergeCell ref="C32:D32"/>
    <mergeCell ref="G21:J21"/>
    <mergeCell ref="A9:A10"/>
    <mergeCell ref="B32:B33"/>
    <mergeCell ref="E32:G32"/>
    <mergeCell ref="W9:W10"/>
    <mergeCell ref="U9:U10"/>
    <mergeCell ref="V9:V10"/>
    <mergeCell ref="I9:O9"/>
    <mergeCell ref="T9:T10"/>
    <mergeCell ref="K21:N21"/>
    <mergeCell ref="P9:S9"/>
    <mergeCell ref="C21:D21"/>
    <mergeCell ref="E21:F21"/>
    <mergeCell ref="D9:D10"/>
    <mergeCell ref="O21:P21"/>
    <mergeCell ref="G86:M86"/>
    <mergeCell ref="G80:M80"/>
    <mergeCell ref="A194:G194"/>
    <mergeCell ref="A64:H64"/>
    <mergeCell ref="G78:M78"/>
    <mergeCell ref="G74:M74"/>
    <mergeCell ref="G66:M66"/>
    <mergeCell ref="C43:F43"/>
    <mergeCell ref="A54:M54"/>
    <mergeCell ref="G85:M85"/>
    <mergeCell ref="G43:J43"/>
    <mergeCell ref="A59:M59"/>
    <mergeCell ref="A43:A44"/>
    <mergeCell ref="B43:B44"/>
    <mergeCell ref="A56:M57"/>
    <mergeCell ref="A55:M55"/>
    <mergeCell ref="G76:M76"/>
    <mergeCell ref="G67:M67"/>
    <mergeCell ref="G79:M79"/>
    <mergeCell ref="A222:G222"/>
    <mergeCell ref="A195:G198"/>
    <mergeCell ref="H222:M222"/>
    <mergeCell ref="H195:M198"/>
    <mergeCell ref="H194:M194"/>
    <mergeCell ref="A60:M62"/>
    <mergeCell ref="G81:M81"/>
    <mergeCell ref="A165:G168"/>
    <mergeCell ref="A137:G137"/>
    <mergeCell ref="H137:M137"/>
    <mergeCell ref="H165:M168"/>
    <mergeCell ref="A138:G141"/>
    <mergeCell ref="A164:G164"/>
    <mergeCell ref="H138:M141"/>
    <mergeCell ref="H164:M164"/>
    <mergeCell ref="H111:M114"/>
    <mergeCell ref="A111:G114"/>
    <mergeCell ref="G68:M68"/>
    <mergeCell ref="G69:M69"/>
    <mergeCell ref="G77:M77"/>
    <mergeCell ref="A110:G110"/>
    <mergeCell ref="G75:M75"/>
    <mergeCell ref="H110:M110"/>
    <mergeCell ref="G84:M84"/>
    <mergeCell ref="A288:B288"/>
    <mergeCell ref="H335:M338"/>
    <mergeCell ref="H334:M334"/>
    <mergeCell ref="A335:G338"/>
    <mergeCell ref="H310:M310"/>
    <mergeCell ref="A363:G366"/>
    <mergeCell ref="H311:M314"/>
    <mergeCell ref="H391:M394"/>
    <mergeCell ref="A223:G226"/>
    <mergeCell ref="H223:M226"/>
    <mergeCell ref="A391:G394"/>
    <mergeCell ref="A390:G390"/>
    <mergeCell ref="H251:M251"/>
    <mergeCell ref="A252:G255"/>
    <mergeCell ref="H280:M283"/>
    <mergeCell ref="H252:M255"/>
    <mergeCell ref="A280:G283"/>
    <mergeCell ref="A251:G251"/>
    <mergeCell ref="A279:G279"/>
    <mergeCell ref="H279:M279"/>
    <mergeCell ref="H390:M390"/>
    <mergeCell ref="A310:G310"/>
    <mergeCell ref="A362:G362"/>
    <mergeCell ref="H362:M362"/>
    <mergeCell ref="A334:G334"/>
    <mergeCell ref="H363:M366"/>
    <mergeCell ref="A311:G314"/>
    <mergeCell ref="H448:M451"/>
    <mergeCell ref="A448:G451"/>
    <mergeCell ref="A447:G447"/>
    <mergeCell ref="A418:G418"/>
    <mergeCell ref="A419:G422"/>
    <mergeCell ref="H447:M447"/>
    <mergeCell ref="H419:M422"/>
    <mergeCell ref="H418:M418"/>
    <mergeCell ref="H476:M476"/>
    <mergeCell ref="A535:G535"/>
    <mergeCell ref="A536:G539"/>
    <mergeCell ref="H536:M539"/>
    <mergeCell ref="A507:G510"/>
    <mergeCell ref="H507:M510"/>
    <mergeCell ref="A506:G506"/>
    <mergeCell ref="A476:G476"/>
    <mergeCell ref="A477:G480"/>
    <mergeCell ref="H477:M480"/>
    <mergeCell ref="H506:M506"/>
    <mergeCell ref="H535:M535"/>
  </mergeCells>
  <phoneticPr fontId="18" type="noConversion"/>
  <conditionalFormatting sqref="C37:C40">
    <cfRule type="cellIs" dxfId="86" priority="409" stopIfTrue="1" operator="greaterThan">
      <formula>0.39</formula>
    </cfRule>
  </conditionalFormatting>
  <conditionalFormatting sqref="F38:F40">
    <cfRule type="cellIs" dxfId="85" priority="408" stopIfTrue="1" operator="lessThan">
      <formula>97.68</formula>
    </cfRule>
  </conditionalFormatting>
  <conditionalFormatting sqref="C39">
    <cfRule type="cellIs" dxfId="84" priority="343" stopIfTrue="1" operator="greaterThan">
      <formula>0.29</formula>
    </cfRule>
  </conditionalFormatting>
  <conditionalFormatting sqref="C38 C40">
    <cfRule type="cellIs" dxfId="83" priority="342" stopIfTrue="1" operator="greaterThan">
      <formula>0.49</formula>
    </cfRule>
  </conditionalFormatting>
  <conditionalFormatting sqref="D37:D40">
    <cfRule type="cellIs" dxfId="82" priority="335" stopIfTrue="1" operator="lessThan">
      <formula>98.17</formula>
    </cfRule>
  </conditionalFormatting>
  <conditionalFormatting sqref="D39">
    <cfRule type="cellIs" dxfId="81" priority="332" stopIfTrue="1" operator="lessThan">
      <formula>97.99</formula>
    </cfRule>
  </conditionalFormatting>
  <conditionalFormatting sqref="D38 D40">
    <cfRule type="cellIs" dxfId="80" priority="330" stopIfTrue="1" operator="lessThan">
      <formula>97.16</formula>
    </cfRule>
  </conditionalFormatting>
  <conditionalFormatting sqref="F39">
    <cfRule type="cellIs" dxfId="79" priority="306" stopIfTrue="1" operator="lessThan">
      <formula>97.06</formula>
    </cfRule>
  </conditionalFormatting>
  <conditionalFormatting sqref="F38 F40">
    <cfRule type="cellIs" dxfId="78" priority="305" stopIfTrue="1" operator="lessThan">
      <formula>96.55</formula>
    </cfRule>
  </conditionalFormatting>
  <conditionalFormatting sqref="E37:E38">
    <cfRule type="cellIs" dxfId="77" priority="214" stopIfTrue="1" operator="greaterThan">
      <formula>0.38</formula>
    </cfRule>
  </conditionalFormatting>
  <conditionalFormatting sqref="E38">
    <cfRule type="cellIs" dxfId="76" priority="212" stopIfTrue="1" operator="greaterThan">
      <formula>0.47</formula>
    </cfRule>
  </conditionalFormatting>
  <conditionalFormatting sqref="C85">
    <cfRule type="cellIs" dxfId="75" priority="182" operator="greaterThan">
      <formula>0.03</formula>
    </cfRule>
  </conditionalFormatting>
  <conditionalFormatting sqref="C86">
    <cfRule type="cellIs" dxfId="74" priority="181" operator="greaterThan">
      <formula>0.09</formula>
    </cfRule>
  </conditionalFormatting>
  <conditionalFormatting sqref="D85:F86 D82:F83">
    <cfRule type="cellIs" dxfId="73" priority="180" operator="greaterThan">
      <formula>0</formula>
    </cfRule>
  </conditionalFormatting>
  <conditionalFormatting sqref="D67:F69">
    <cfRule type="cellIs" dxfId="72" priority="179" operator="lessThan">
      <formula>0</formula>
    </cfRule>
  </conditionalFormatting>
  <conditionalFormatting sqref="C85">
    <cfRule type="cellIs" dxfId="71" priority="125" operator="greaterThan">
      <formula>0.03</formula>
    </cfRule>
  </conditionalFormatting>
  <conditionalFormatting sqref="C86">
    <cfRule type="cellIs" dxfId="70" priority="124" operator="greaterThan">
      <formula>0.09</formula>
    </cfRule>
  </conditionalFormatting>
  <conditionalFormatting sqref="D85:F86">
    <cfRule type="cellIs" dxfId="69" priority="123" operator="greaterThan">
      <formula>0</formula>
    </cfRule>
  </conditionalFormatting>
  <conditionalFormatting sqref="C40">
    <cfRule type="cellIs" dxfId="68" priority="55" stopIfTrue="1" operator="greaterThan">
      <formula>0.39</formula>
    </cfRule>
  </conditionalFormatting>
  <conditionalFormatting sqref="F40">
    <cfRule type="cellIs" dxfId="67" priority="54" stopIfTrue="1" operator="lessThan">
      <formula>97.68</formula>
    </cfRule>
  </conditionalFormatting>
  <conditionalFormatting sqref="C39">
    <cfRule type="cellIs" dxfId="66" priority="53" stopIfTrue="1" operator="greaterThan">
      <formula>0.29</formula>
    </cfRule>
  </conditionalFormatting>
  <conditionalFormatting sqref="C38 C40">
    <cfRule type="cellIs" dxfId="65" priority="52" stopIfTrue="1" operator="greaterThan">
      <formula>0.49</formula>
    </cfRule>
  </conditionalFormatting>
  <conditionalFormatting sqref="D40">
    <cfRule type="cellIs" dxfId="64" priority="51" stopIfTrue="1" operator="lessThan">
      <formula>98.17</formula>
    </cfRule>
  </conditionalFormatting>
  <conditionalFormatting sqref="D39">
    <cfRule type="cellIs" dxfId="63" priority="50" stopIfTrue="1" operator="lessThan">
      <formula>97.99</formula>
    </cfRule>
  </conditionalFormatting>
  <conditionalFormatting sqref="D38 D40">
    <cfRule type="cellIs" dxfId="62" priority="49" stopIfTrue="1" operator="lessThan">
      <formula>97.16</formula>
    </cfRule>
  </conditionalFormatting>
  <conditionalFormatting sqref="F39">
    <cfRule type="cellIs" dxfId="61" priority="48" stopIfTrue="1" operator="lessThan">
      <formula>97.06</formula>
    </cfRule>
  </conditionalFormatting>
  <conditionalFormatting sqref="F38 F40">
    <cfRule type="cellIs" dxfId="60" priority="47" stopIfTrue="1" operator="lessThan">
      <formula>96.55</formula>
    </cfRule>
  </conditionalFormatting>
  <conditionalFormatting sqref="E38">
    <cfRule type="cellIs" dxfId="59" priority="45" stopIfTrue="1" operator="greaterThan">
      <formula>0.47</formula>
    </cfRule>
  </conditionalFormatting>
  <conditionalFormatting sqref="I14:I17">
    <cfRule type="cellIs" dxfId="58" priority="24" stopIfTrue="1" operator="lessThan">
      <formula>65</formula>
    </cfRule>
  </conditionalFormatting>
  <conditionalFormatting sqref="H26:J29">
    <cfRule type="cellIs" dxfId="57" priority="22" stopIfTrue="1" operator="lessThan">
      <formula>99.9</formula>
    </cfRule>
  </conditionalFormatting>
  <conditionalFormatting sqref="I26:J29">
    <cfRule type="cellIs" dxfId="56" priority="21" stopIfTrue="1" operator="lessThan">
      <formula>99.52</formula>
    </cfRule>
  </conditionalFormatting>
  <conditionalFormatting sqref="J26:J29">
    <cfRule type="cellIs" dxfId="55" priority="20" stopIfTrue="1" operator="lessThan">
      <formula>99.54</formula>
    </cfRule>
  </conditionalFormatting>
  <conditionalFormatting sqref="E26:E29">
    <cfRule type="cellIs" dxfId="54" priority="18" stopIfTrue="1" operator="greaterThan">
      <formula>0.09</formula>
    </cfRule>
  </conditionalFormatting>
  <conditionalFormatting sqref="F27:F29">
    <cfRule type="cellIs" dxfId="53" priority="17" stopIfTrue="1" operator="greaterThan">
      <formula>0.01</formula>
    </cfRule>
  </conditionalFormatting>
  <conditionalFormatting sqref="F26:F29">
    <cfRule type="cellIs" dxfId="52" priority="16" stopIfTrue="1" operator="greaterThan">
      <formula>0.09</formula>
    </cfRule>
  </conditionalFormatting>
  <conditionalFormatting sqref="E48:E51">
    <cfRule type="cellIs" dxfId="51" priority="14" stopIfTrue="1" operator="lessThan">
      <formula>0.7</formula>
    </cfRule>
  </conditionalFormatting>
  <conditionalFormatting sqref="G48:G51">
    <cfRule type="cellIs" dxfId="50" priority="13" stopIfTrue="1" operator="greaterThan">
      <formula>0.97</formula>
    </cfRule>
  </conditionalFormatting>
  <conditionalFormatting sqref="C48:C51">
    <cfRule type="cellIs" dxfId="49" priority="12" stopIfTrue="1" operator="greaterThan">
      <formula>0.8</formula>
    </cfRule>
  </conditionalFormatting>
  <conditionalFormatting sqref="D48:D51">
    <cfRule type="cellIs" dxfId="48" priority="11" stopIfTrue="1" operator="lessThan">
      <formula>90.11</formula>
    </cfRule>
  </conditionalFormatting>
  <conditionalFormatting sqref="H48:H49">
    <cfRule type="cellIs" dxfId="47" priority="10" stopIfTrue="1" operator="lessThan">
      <formula>90.15</formula>
    </cfRule>
  </conditionalFormatting>
  <conditionalFormatting sqref="I48:I51">
    <cfRule type="cellIs" dxfId="46" priority="9" stopIfTrue="1" operator="lessThan">
      <formula>0.91</formula>
    </cfRule>
  </conditionalFormatting>
  <conditionalFormatting sqref="D75:F81">
    <cfRule type="cellIs" dxfId="45" priority="6" operator="greaterThan">
      <formula>0</formula>
    </cfRule>
    <cfRule type="cellIs" dxfId="44" priority="7" operator="greaterThan">
      <formula>30</formula>
    </cfRule>
    <cfRule type="cellIs" dxfId="43" priority="8" operator="greaterThan">
      <formula>10</formula>
    </cfRule>
  </conditionalFormatting>
  <conditionalFormatting sqref="G26:G29">
    <cfRule type="cellIs" dxfId="42" priority="5" stopIfTrue="1" operator="lessThan">
      <formula>99.9</formula>
    </cfRule>
  </conditionalFormatting>
  <conditionalFormatting sqref="G26:G29">
    <cfRule type="cellIs" dxfId="41" priority="4" stopIfTrue="1" operator="lessThan">
      <formula>99.52</formula>
    </cfRule>
  </conditionalFormatting>
  <conditionalFormatting sqref="K26:N27 K29:N29">
    <cfRule type="cellIs" dxfId="40" priority="3" stopIfTrue="1" operator="lessThan">
      <formula>99.9</formula>
    </cfRule>
  </conditionalFormatting>
  <conditionalFormatting sqref="K26:N27 K29:N29">
    <cfRule type="cellIs" dxfId="39" priority="2" stopIfTrue="1" operator="lessThan">
      <formula>99.52</formula>
    </cfRule>
  </conditionalFormatting>
  <conditionalFormatting sqref="K26:N27 K29:N29">
    <cfRule type="cellIs" dxfId="38" priority="1" stopIfTrue="1" operator="lessThan">
      <formula>99.54</formula>
    </cfRule>
  </conditionalFormatting>
  <pageMargins left="0.17" right="0.2" top="0.18" bottom="0.16" header="0.19" footer="0.16"/>
  <pageSetup paperSize="9" scale="75" orientation="landscape" r:id="rId1"/>
  <rowBreaks count="2" manualBreakCount="2">
    <brk id="60" max="14" man="1"/>
    <brk id="8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166"/>
  <sheetViews>
    <sheetView zoomScaleNormal="100" workbookViewId="0">
      <pane xSplit="2" ySplit="2" topLeftCell="C3" activePane="bottomRight" state="frozen"/>
      <selection pane="topRight" activeCell="C1" sqref="C1"/>
      <selection pane="bottomLeft" activeCell="A3" sqref="A3"/>
      <selection pane="bottomRight" activeCell="B4" sqref="B4:H500"/>
    </sheetView>
  </sheetViews>
  <sheetFormatPr defaultColWidth="9.140625" defaultRowHeight="12.75"/>
  <cols>
    <col min="1" max="1" width="14.7109375" style="93" customWidth="1"/>
    <col min="2" max="8" width="11.28515625" style="118" bestFit="1" customWidth="1"/>
    <col min="9" max="9" width="11" style="118" bestFit="1" customWidth="1"/>
    <col min="10" max="10" width="2.7109375" style="32" customWidth="1"/>
    <col min="11" max="11" width="12.7109375" style="21" customWidth="1"/>
    <col min="12" max="12" width="13.7109375" style="21" bestFit="1" customWidth="1"/>
    <col min="13" max="13" width="8.5703125" style="53" bestFit="1" customWidth="1"/>
    <col min="14" max="14" width="8.140625" style="82" customWidth="1"/>
    <col min="15" max="15" width="4.5703125" style="82" customWidth="1"/>
    <col min="16" max="16" width="8.140625" style="82" customWidth="1"/>
    <col min="17" max="17" width="9" style="82" customWidth="1"/>
    <col min="18" max="18" width="7.140625" style="82" customWidth="1"/>
    <col min="19" max="19" width="15.85546875" style="283" customWidth="1"/>
    <col min="20" max="20" width="10.5703125" style="21" bestFit="1" customWidth="1"/>
    <col min="21" max="21" width="9.140625" style="21" customWidth="1"/>
    <col min="22" max="22" width="9.140625" style="23" customWidth="1"/>
    <col min="23" max="23" width="17.28515625" style="23" customWidth="1"/>
    <col min="24" max="16384" width="9.140625" style="23"/>
  </cols>
  <sheetData>
    <row r="1" spans="1:21">
      <c r="A1" s="86" t="s">
        <v>115</v>
      </c>
      <c r="B1" s="119"/>
      <c r="C1" s="119"/>
      <c r="D1" s="119"/>
      <c r="E1" s="119"/>
      <c r="F1" s="119"/>
      <c r="G1" s="119"/>
      <c r="H1" s="119"/>
      <c r="I1" s="119"/>
      <c r="J1" s="25"/>
      <c r="K1" s="24"/>
      <c r="L1" s="24"/>
      <c r="M1" s="36"/>
    </row>
    <row r="2" spans="1:21">
      <c r="A2" s="88" t="s">
        <v>116</v>
      </c>
      <c r="B2" s="119"/>
      <c r="C2" s="119"/>
      <c r="D2" s="119"/>
      <c r="E2" s="119"/>
      <c r="F2" s="119"/>
      <c r="G2" s="119"/>
      <c r="H2" s="119"/>
      <c r="I2" s="119"/>
      <c r="J2" s="25"/>
      <c r="K2" s="100" t="s">
        <v>117</v>
      </c>
      <c r="L2" s="26"/>
      <c r="M2" s="52"/>
      <c r="N2" s="52"/>
      <c r="O2" s="52"/>
      <c r="P2" s="52"/>
      <c r="Q2" s="52"/>
    </row>
    <row r="3" spans="1:21">
      <c r="A3" s="89" t="s">
        <v>118</v>
      </c>
      <c r="B3" s="119"/>
      <c r="C3" s="119"/>
      <c r="D3" s="119"/>
      <c r="E3" s="119"/>
      <c r="F3" s="119"/>
      <c r="G3" s="119"/>
      <c r="H3" s="119"/>
      <c r="I3" s="119"/>
      <c r="J3" s="25"/>
      <c r="K3" s="101" t="s">
        <v>119</v>
      </c>
      <c r="L3" s="27"/>
      <c r="M3" s="52"/>
      <c r="N3" s="52"/>
      <c r="O3" s="52"/>
      <c r="P3" s="52"/>
      <c r="Q3" s="52"/>
    </row>
    <row r="4" spans="1:21" ht="38.25" customHeight="1">
      <c r="A4" s="90" t="s">
        <v>120</v>
      </c>
      <c r="B4" s="120">
        <v>41908</v>
      </c>
      <c r="C4" s="120">
        <v>41909</v>
      </c>
      <c r="D4" s="120">
        <v>41910</v>
      </c>
      <c r="E4" s="120">
        <v>41911</v>
      </c>
      <c r="F4" s="120">
        <v>41912</v>
      </c>
      <c r="G4" s="120">
        <v>41913</v>
      </c>
      <c r="H4" s="120">
        <v>41914</v>
      </c>
      <c r="I4" s="120">
        <f>Daily_National_Report!F4</f>
        <v>41915</v>
      </c>
      <c r="J4" s="25"/>
      <c r="K4" s="19" t="s">
        <v>121</v>
      </c>
      <c r="L4" s="19" t="s">
        <v>47</v>
      </c>
      <c r="M4" s="52"/>
      <c r="N4" s="430" t="s">
        <v>213</v>
      </c>
      <c r="O4" s="430"/>
      <c r="P4" s="430"/>
      <c r="Q4" s="430"/>
      <c r="R4" s="430"/>
      <c r="S4" s="430"/>
      <c r="T4" s="430"/>
      <c r="U4" s="430"/>
    </row>
    <row r="5" spans="1:21" ht="12.75" customHeight="1">
      <c r="A5" s="172" t="s">
        <v>22</v>
      </c>
      <c r="B5" s="122">
        <v>7984.8617401123047</v>
      </c>
      <c r="C5" s="122">
        <v>7555.3945770263672</v>
      </c>
      <c r="D5" s="122">
        <v>6927.5575866699219</v>
      </c>
      <c r="E5" s="122">
        <v>7830.0624084472656</v>
      </c>
      <c r="F5" s="122">
        <v>8306.6999969482422</v>
      </c>
      <c r="G5" s="122">
        <v>8003.4711303710937</v>
      </c>
      <c r="H5" s="122">
        <v>7895.6980590820312</v>
      </c>
      <c r="I5" s="122">
        <f>Daily_National_Report!F14</f>
        <v>8002.3727416992187</v>
      </c>
      <c r="J5" s="29"/>
      <c r="K5" s="18">
        <f>100*(I5-H5)/H5</f>
        <v>1.3510481507646419</v>
      </c>
      <c r="L5" s="18">
        <f>100*(I5-B5)/B5</f>
        <v>0.21930250212031568</v>
      </c>
      <c r="M5" s="72"/>
      <c r="N5" s="430"/>
      <c r="O5" s="430"/>
      <c r="P5" s="430"/>
      <c r="Q5" s="430"/>
      <c r="R5" s="430"/>
      <c r="S5" s="430"/>
      <c r="T5" s="430"/>
      <c r="U5" s="430"/>
    </row>
    <row r="6" spans="1:21" ht="15" customHeight="1">
      <c r="A6" s="172" t="s">
        <v>182</v>
      </c>
      <c r="B6" s="122">
        <v>6769.4664764404297</v>
      </c>
      <c r="C6" s="122">
        <v>6421.6938934326172</v>
      </c>
      <c r="D6" s="122">
        <v>6035.1434020996094</v>
      </c>
      <c r="E6" s="122">
        <v>6599.0616760253906</v>
      </c>
      <c r="F6" s="122">
        <v>7052.5704803466797</v>
      </c>
      <c r="G6" s="122">
        <v>6786.6095581054687</v>
      </c>
      <c r="H6" s="122">
        <v>6667.5508422851562</v>
      </c>
      <c r="I6" s="122">
        <f>Daily_National_Report!F15</f>
        <v>6695.9202270507812</v>
      </c>
      <c r="J6" s="29"/>
      <c r="K6" s="18">
        <f>100*(I6-H6)/H6</f>
        <v>0.42548434105231386</v>
      </c>
      <c r="L6" s="18">
        <f>100*(I6-B6)/B6</f>
        <v>-1.0864408538783557</v>
      </c>
      <c r="M6" s="29"/>
      <c r="N6" s="430"/>
      <c r="O6" s="430"/>
      <c r="P6" s="430"/>
      <c r="Q6" s="430"/>
      <c r="R6" s="430"/>
      <c r="S6" s="430"/>
      <c r="T6" s="430"/>
      <c r="U6" s="430"/>
    </row>
    <row r="7" spans="1:21" ht="12.75" customHeight="1">
      <c r="A7" s="172" t="s">
        <v>181</v>
      </c>
      <c r="B7" s="316">
        <v>1215.395263671875</v>
      </c>
      <c r="C7" s="269">
        <v>1133.70068359375</v>
      </c>
      <c r="D7" s="269">
        <v>892.4141845703125</v>
      </c>
      <c r="E7" s="123">
        <v>1231.000732421875</v>
      </c>
      <c r="F7" s="123">
        <v>1254.1295166015625</v>
      </c>
      <c r="G7" s="123">
        <v>1216.861572265625</v>
      </c>
      <c r="H7" s="122">
        <v>1228.147216796875</v>
      </c>
      <c r="I7" s="122">
        <f>Daily_National_Report!F16</f>
        <v>1306.4525146484375</v>
      </c>
      <c r="J7" s="29"/>
      <c r="K7" s="18">
        <f>100*(I7-H7)/H7</f>
        <v>6.3758885564053287</v>
      </c>
      <c r="L7" s="18">
        <f>100*(I7-B7)/B7</f>
        <v>7.4919866563792681</v>
      </c>
      <c r="M7" s="72"/>
      <c r="N7" s="430"/>
      <c r="O7" s="430"/>
      <c r="P7" s="430"/>
      <c r="Q7" s="430"/>
      <c r="R7" s="430"/>
      <c r="S7" s="430"/>
      <c r="T7" s="430"/>
      <c r="U7" s="430"/>
    </row>
    <row r="8" spans="1:21" ht="17.25" customHeight="1">
      <c r="A8" s="172" t="s">
        <v>183</v>
      </c>
      <c r="B8" s="122">
        <v>1215.395263671875</v>
      </c>
      <c r="C8" s="122">
        <v>1133.70068359375</v>
      </c>
      <c r="D8" s="122">
        <v>892.4141845703125</v>
      </c>
      <c r="E8" s="122">
        <v>1231.000732421875</v>
      </c>
      <c r="F8" s="122">
        <v>1254.1295166015625</v>
      </c>
      <c r="G8" s="122">
        <v>1216.861572265625</v>
      </c>
      <c r="H8" s="122">
        <v>1228.147216796875</v>
      </c>
      <c r="I8" s="122">
        <f>Daily_National_Report!F17</f>
        <v>1306.4525146484375</v>
      </c>
      <c r="J8" s="29"/>
      <c r="K8" s="18">
        <f>100*(I8-H8)/H8</f>
        <v>6.3758885564053287</v>
      </c>
      <c r="L8" s="18">
        <f>100*(I8-B8)/B8</f>
        <v>7.4919866563792681</v>
      </c>
      <c r="M8" s="72"/>
      <c r="N8" s="430"/>
      <c r="O8" s="430"/>
      <c r="P8" s="430"/>
      <c r="Q8" s="430"/>
      <c r="R8" s="430"/>
      <c r="S8" s="430"/>
      <c r="T8" s="430"/>
      <c r="U8" s="430"/>
    </row>
    <row r="9" spans="1:21">
      <c r="A9" s="92"/>
      <c r="B9" s="106"/>
      <c r="C9" s="106"/>
      <c r="D9" s="106"/>
      <c r="E9" s="106"/>
      <c r="F9" s="106"/>
      <c r="G9" s="106"/>
      <c r="H9" s="106"/>
      <c r="I9" s="349"/>
      <c r="J9" s="293"/>
      <c r="K9" s="50"/>
      <c r="L9" s="50"/>
      <c r="M9" s="52"/>
      <c r="N9" s="52"/>
      <c r="O9" s="52"/>
      <c r="P9" s="52"/>
      <c r="Q9" s="52"/>
      <c r="S9" s="310"/>
    </row>
    <row r="10" spans="1:21">
      <c r="A10" s="88" t="s">
        <v>156</v>
      </c>
      <c r="I10" s="124"/>
      <c r="M10" s="52"/>
      <c r="N10" s="257"/>
      <c r="O10" s="78"/>
      <c r="P10" s="78"/>
      <c r="Q10" s="78"/>
      <c r="S10" s="310"/>
    </row>
    <row r="11" spans="1:21">
      <c r="M11" s="52"/>
      <c r="N11" s="52"/>
      <c r="O11" s="52"/>
      <c r="P11" s="52"/>
      <c r="Q11" s="52"/>
      <c r="S11" s="310"/>
    </row>
    <row r="12" spans="1:21" ht="38.25" customHeight="1">
      <c r="A12" s="90" t="s">
        <v>120</v>
      </c>
      <c r="B12" s="120">
        <v>41908</v>
      </c>
      <c r="C12" s="120">
        <v>41909</v>
      </c>
      <c r="D12" s="120">
        <v>41910</v>
      </c>
      <c r="E12" s="120">
        <v>41911</v>
      </c>
      <c r="F12" s="120">
        <v>41912</v>
      </c>
      <c r="G12" s="120">
        <v>41913</v>
      </c>
      <c r="H12" s="120">
        <v>41914</v>
      </c>
      <c r="I12" s="120">
        <f>Daily_National_Report!F4</f>
        <v>41915</v>
      </c>
      <c r="J12" s="25"/>
      <c r="K12" s="19" t="s">
        <v>121</v>
      </c>
      <c r="L12" s="19" t="s">
        <v>47</v>
      </c>
      <c r="M12" s="58"/>
      <c r="N12" s="317"/>
      <c r="O12" s="318"/>
      <c r="P12" s="318"/>
      <c r="Q12" s="318"/>
      <c r="R12" s="318"/>
      <c r="S12" s="318"/>
    </row>
    <row r="13" spans="1:21" ht="12.75" customHeight="1">
      <c r="A13" s="172" t="s">
        <v>22</v>
      </c>
      <c r="B13" s="125">
        <v>4.0869693160057068</v>
      </c>
      <c r="C13" s="125">
        <v>6.7563107796013355</v>
      </c>
      <c r="D13" s="125">
        <v>4.3744694106280804</v>
      </c>
      <c r="E13" s="125">
        <v>5.6268447302281857</v>
      </c>
      <c r="F13" s="125">
        <v>5.1058114022016525</v>
      </c>
      <c r="G13" s="125">
        <v>7.0173138119280338</v>
      </c>
      <c r="H13" s="125">
        <v>4.3070916226133704</v>
      </c>
      <c r="I13" s="125">
        <f>Daily_National_Report!G14</f>
        <v>3.7838112870231271</v>
      </c>
      <c r="J13" s="29"/>
      <c r="K13" s="18">
        <f>100*(I13-H13)/H13</f>
        <v>-12.149273371452866</v>
      </c>
      <c r="L13" s="18">
        <f>100*(I13-B13)/B13</f>
        <v>-7.4176732327137538</v>
      </c>
      <c r="M13" s="81"/>
      <c r="N13" s="318"/>
      <c r="O13" s="318"/>
      <c r="P13" s="318"/>
      <c r="Q13" s="318"/>
      <c r="R13" s="318"/>
      <c r="S13" s="318"/>
      <c r="U13" s="300"/>
    </row>
    <row r="14" spans="1:21" ht="12.75" customHeight="1">
      <c r="A14" s="172" t="s">
        <v>182</v>
      </c>
      <c r="B14" s="125">
        <v>2.7215999960899353</v>
      </c>
      <c r="C14" s="125">
        <v>4.5504000969231129</v>
      </c>
      <c r="D14" s="128">
        <v>3.1824001185595989</v>
      </c>
      <c r="E14" s="128">
        <v>3.7392003200948238</v>
      </c>
      <c r="F14" s="128">
        <v>4.0872002094984055</v>
      </c>
      <c r="G14" s="128">
        <v>4.557599876075983</v>
      </c>
      <c r="H14" s="125">
        <v>3.2592000057920814</v>
      </c>
      <c r="I14" s="125">
        <f>Daily_National_Report!G15</f>
        <v>2.5104001322761178</v>
      </c>
      <c r="J14" s="29"/>
      <c r="K14" s="18">
        <f>100*(I14-H14)/H14</f>
        <v>-22.97495925948807</v>
      </c>
      <c r="L14" s="18">
        <f>100*(I14-B14)/B14</f>
        <v>-7.760136100721776</v>
      </c>
      <c r="M14" s="81"/>
      <c r="N14" s="318"/>
      <c r="O14" s="318"/>
      <c r="P14" s="318"/>
      <c r="Q14" s="318"/>
      <c r="R14" s="318"/>
      <c r="S14" s="318"/>
    </row>
    <row r="15" spans="1:21" ht="12.75" customHeight="1">
      <c r="A15" s="172" t="s">
        <v>181</v>
      </c>
      <c r="B15" s="266">
        <v>1.3653693199157715</v>
      </c>
      <c r="C15" s="127">
        <v>2.2059106826782227</v>
      </c>
      <c r="D15" s="127">
        <v>1.1920692920684814</v>
      </c>
      <c r="E15" s="127">
        <v>1.8876444101333618</v>
      </c>
      <c r="F15" s="127">
        <v>1.0186111927032471</v>
      </c>
      <c r="G15" s="127">
        <v>2.4597139358520508</v>
      </c>
      <c r="H15" s="125">
        <v>1.0478916168212891</v>
      </c>
      <c r="I15" s="125">
        <f>Daily_National_Report!G16</f>
        <v>1.2734111547470093</v>
      </c>
      <c r="J15" s="29"/>
      <c r="K15" s="18">
        <f>100*(I15-H15)/H15</f>
        <v>21.521265587544161</v>
      </c>
      <c r="L15" s="18">
        <f>100*(I15-B15)/B15</f>
        <v>-6.7350396575803408</v>
      </c>
      <c r="M15" s="81"/>
      <c r="N15" s="318"/>
      <c r="O15" s="318"/>
      <c r="P15" s="318"/>
      <c r="Q15" s="318"/>
      <c r="R15" s="318"/>
      <c r="S15" s="318"/>
    </row>
    <row r="16" spans="1:21" ht="12.75" customHeight="1">
      <c r="A16" s="172" t="s">
        <v>183</v>
      </c>
      <c r="B16" s="125">
        <v>1.3653693199157715</v>
      </c>
      <c r="C16" s="125">
        <v>2.2059106826782227</v>
      </c>
      <c r="D16" s="128">
        <v>1.1920692920684814</v>
      </c>
      <c r="E16" s="128">
        <v>1.8876444101333618</v>
      </c>
      <c r="F16" s="128">
        <v>1.0186111927032471</v>
      </c>
      <c r="G16" s="128">
        <v>2.4597139358520508</v>
      </c>
      <c r="H16" s="125">
        <v>1.0478916168212891</v>
      </c>
      <c r="I16" s="125">
        <f>Daily_National_Report!G17</f>
        <v>1.2734111547470093</v>
      </c>
      <c r="J16" s="29"/>
      <c r="K16" s="18">
        <f>100*(I16-H16)/H16</f>
        <v>21.521265587544161</v>
      </c>
      <c r="L16" s="18">
        <f>100*(I16-B16)/B16</f>
        <v>-6.7350396575803408</v>
      </c>
      <c r="M16" s="81"/>
      <c r="N16" s="318"/>
      <c r="O16" s="318"/>
      <c r="P16" s="318"/>
      <c r="Q16" s="318"/>
      <c r="R16" s="318"/>
      <c r="S16" s="318"/>
    </row>
    <row r="17" spans="1:24">
      <c r="A17" s="92"/>
      <c r="B17" s="106"/>
      <c r="C17" s="106"/>
      <c r="D17" s="106"/>
      <c r="E17" s="106"/>
      <c r="F17" s="106"/>
      <c r="G17" s="106"/>
      <c r="H17" s="106"/>
      <c r="I17" s="106"/>
      <c r="J17" s="50"/>
      <c r="K17" s="50"/>
      <c r="L17" s="50"/>
      <c r="M17" s="62"/>
      <c r="N17" s="54"/>
      <c r="O17" s="54"/>
      <c r="P17" s="54"/>
      <c r="Q17" s="54"/>
      <c r="S17" s="310"/>
    </row>
    <row r="18" spans="1:24">
      <c r="A18" s="88" t="s">
        <v>122</v>
      </c>
      <c r="J18" s="118"/>
      <c r="L18" s="301"/>
      <c r="M18" s="68"/>
      <c r="N18" s="67"/>
      <c r="O18" s="67"/>
      <c r="P18" s="84"/>
      <c r="Q18" s="67"/>
      <c r="R18" s="67"/>
      <c r="S18" s="310"/>
    </row>
    <row r="19" spans="1:24">
      <c r="M19" s="55"/>
      <c r="N19" s="67"/>
      <c r="O19" s="67"/>
      <c r="P19" s="67"/>
      <c r="Q19" s="67"/>
      <c r="R19" s="67"/>
      <c r="S19" s="310"/>
    </row>
    <row r="20" spans="1:24" ht="38.25" customHeight="1">
      <c r="A20" s="90" t="s">
        <v>120</v>
      </c>
      <c r="B20" s="120">
        <v>41908</v>
      </c>
      <c r="C20" s="120">
        <v>41909</v>
      </c>
      <c r="D20" s="120">
        <v>41910</v>
      </c>
      <c r="E20" s="120">
        <v>41911</v>
      </c>
      <c r="F20" s="120">
        <v>41912</v>
      </c>
      <c r="G20" s="120">
        <v>41913</v>
      </c>
      <c r="H20" s="120">
        <v>41914</v>
      </c>
      <c r="I20" s="120">
        <f>Daily_National_Report!F4</f>
        <v>41915</v>
      </c>
      <c r="J20" s="25"/>
      <c r="K20" s="19" t="s">
        <v>121</v>
      </c>
      <c r="L20" s="19" t="s">
        <v>47</v>
      </c>
      <c r="M20" s="69"/>
      <c r="N20" s="431" t="s">
        <v>214</v>
      </c>
      <c r="O20" s="431"/>
      <c r="P20" s="431"/>
      <c r="Q20" s="431"/>
      <c r="R20" s="431"/>
      <c r="S20" s="431"/>
      <c r="T20" s="431"/>
      <c r="U20" s="431"/>
    </row>
    <row r="21" spans="1:24" ht="12.75" customHeight="1">
      <c r="A21" s="172" t="s">
        <v>22</v>
      </c>
      <c r="B21" s="287">
        <v>18017.093170166016</v>
      </c>
      <c r="C21" s="287">
        <v>19815.149719238281</v>
      </c>
      <c r="D21" s="287">
        <v>19988.022033691406</v>
      </c>
      <c r="E21" s="287">
        <v>17979.941223144531</v>
      </c>
      <c r="F21" s="287">
        <v>18320.525695800781</v>
      </c>
      <c r="G21" s="287">
        <v>17633.487335205078</v>
      </c>
      <c r="H21" s="287">
        <v>17210.774291992188</v>
      </c>
      <c r="I21" s="287">
        <f>Daily_National_Report!H14</f>
        <v>17347.831359863281</v>
      </c>
      <c r="J21" s="29"/>
      <c r="K21" s="18">
        <f>100*(I21-H21)/H21</f>
        <v>0.79634457779661627</v>
      </c>
      <c r="L21" s="18">
        <f>100*(I21-B21)/B21</f>
        <v>-3.7145937137681324</v>
      </c>
      <c r="M21" s="72"/>
      <c r="N21" s="431"/>
      <c r="O21" s="431"/>
      <c r="P21" s="431"/>
      <c r="Q21" s="431"/>
      <c r="R21" s="431"/>
      <c r="S21" s="431"/>
      <c r="T21" s="431"/>
      <c r="U21" s="431"/>
      <c r="V21" s="284"/>
      <c r="W21" s="284"/>
      <c r="X21" s="284"/>
    </row>
    <row r="22" spans="1:24" ht="12.75" customHeight="1">
      <c r="A22" s="172" t="s">
        <v>182</v>
      </c>
      <c r="B22" s="287">
        <v>11669.787506103516</v>
      </c>
      <c r="C22" s="287">
        <v>13084.884582519531</v>
      </c>
      <c r="D22" s="287">
        <v>13265.587951660156</v>
      </c>
      <c r="E22" s="287">
        <v>11803.337707519531</v>
      </c>
      <c r="F22" s="287">
        <v>12114.193664550781</v>
      </c>
      <c r="G22" s="287">
        <v>11529.908721923828</v>
      </c>
      <c r="H22" s="287">
        <v>11145.470092773438</v>
      </c>
      <c r="I22" s="287">
        <f>Daily_National_Report!H15</f>
        <v>11381.750305175781</v>
      </c>
      <c r="J22" s="29"/>
      <c r="K22" s="18">
        <f>100*(I22-H22)/H22</f>
        <v>2.1199663220624894</v>
      </c>
      <c r="L22" s="18">
        <f>100*(I22-B22)/B22</f>
        <v>-2.4682300408390949</v>
      </c>
      <c r="M22" s="72"/>
      <c r="N22" s="431"/>
      <c r="O22" s="431"/>
      <c r="P22" s="431"/>
      <c r="Q22" s="431"/>
      <c r="R22" s="431"/>
      <c r="S22" s="431"/>
      <c r="T22" s="431"/>
      <c r="U22" s="431"/>
      <c r="V22" s="284"/>
      <c r="W22" s="284"/>
      <c r="X22" s="284"/>
    </row>
    <row r="23" spans="1:24" ht="12.75" customHeight="1">
      <c r="A23" s="172" t="s">
        <v>181</v>
      </c>
      <c r="B23" s="289">
        <v>6347.3056640625</v>
      </c>
      <c r="C23" s="288">
        <v>6730.26513671875</v>
      </c>
      <c r="D23" s="288">
        <v>6722.43408203125</v>
      </c>
      <c r="E23" s="287">
        <v>6176.603515625</v>
      </c>
      <c r="F23" s="287">
        <v>6206.33203125</v>
      </c>
      <c r="G23" s="287">
        <v>6103.57861328125</v>
      </c>
      <c r="H23" s="287">
        <v>6065.30419921875</v>
      </c>
      <c r="I23" s="287">
        <f>Daily_National_Report!H16</f>
        <v>5966.0810546875</v>
      </c>
      <c r="J23" s="29"/>
      <c r="K23" s="18">
        <f>100*(I23-H23)/H23</f>
        <v>-1.6359137360996763</v>
      </c>
      <c r="L23" s="18">
        <f>100*(I23-B23)/B23</f>
        <v>-6.0060855668797704</v>
      </c>
      <c r="M23" s="72"/>
      <c r="N23" s="431"/>
      <c r="O23" s="431"/>
      <c r="P23" s="431"/>
      <c r="Q23" s="431"/>
      <c r="R23" s="431"/>
      <c r="S23" s="431"/>
      <c r="T23" s="431"/>
      <c r="U23" s="431"/>
      <c r="V23" s="284"/>
      <c r="W23" s="284"/>
      <c r="X23" s="284"/>
    </row>
    <row r="24" spans="1:24" ht="12.75" customHeight="1">
      <c r="A24" s="172" t="s">
        <v>183</v>
      </c>
      <c r="B24" s="287">
        <v>6347.3056640625</v>
      </c>
      <c r="C24" s="287">
        <v>6730.26513671875</v>
      </c>
      <c r="D24" s="287">
        <v>6722.43408203125</v>
      </c>
      <c r="E24" s="287">
        <v>6176.603515625</v>
      </c>
      <c r="F24" s="287">
        <v>6206.33203125</v>
      </c>
      <c r="G24" s="287">
        <v>6103.57861328125</v>
      </c>
      <c r="H24" s="287">
        <v>6065.30419921875</v>
      </c>
      <c r="I24" s="287">
        <f>Daily_National_Report!H17</f>
        <v>5966.0810546875</v>
      </c>
      <c r="J24" s="29"/>
      <c r="K24" s="18">
        <f>100*(I24-H24)/H24</f>
        <v>-1.6359137360996763</v>
      </c>
      <c r="L24" s="18">
        <f>100*(I24-B24)/B24</f>
        <v>-6.0060855668797704</v>
      </c>
      <c r="M24" s="72"/>
      <c r="N24" s="431"/>
      <c r="O24" s="431"/>
      <c r="P24" s="431"/>
      <c r="Q24" s="431"/>
      <c r="R24" s="431"/>
      <c r="S24" s="431"/>
      <c r="T24" s="431"/>
      <c r="U24" s="431"/>
      <c r="V24" s="284"/>
      <c r="W24" s="284"/>
      <c r="X24" s="284"/>
    </row>
    <row r="25" spans="1:24" ht="12.75" customHeight="1">
      <c r="A25" s="92"/>
      <c r="B25" s="106"/>
      <c r="C25" s="106"/>
      <c r="D25" s="106"/>
      <c r="E25" s="106"/>
      <c r="F25" s="106"/>
      <c r="G25" s="106"/>
      <c r="H25" s="106"/>
      <c r="I25" s="348"/>
      <c r="J25" s="293"/>
      <c r="K25" s="31"/>
      <c r="L25" s="31"/>
      <c r="M25" s="55"/>
      <c r="N25" s="67" t="s">
        <v>180</v>
      </c>
      <c r="O25" s="67"/>
      <c r="P25" s="67"/>
      <c r="Q25" s="67"/>
      <c r="R25" s="67"/>
      <c r="S25" s="310"/>
    </row>
    <row r="26" spans="1:24" ht="12.75" customHeight="1">
      <c r="A26" s="88" t="s">
        <v>123</v>
      </c>
      <c r="B26" s="21"/>
      <c r="C26" s="21"/>
      <c r="D26" s="21"/>
      <c r="E26" s="21"/>
      <c r="F26" s="21"/>
      <c r="G26" s="21"/>
      <c r="H26" s="21"/>
      <c r="I26" s="23"/>
      <c r="M26" s="55"/>
      <c r="N26" s="285"/>
      <c r="O26" s="285"/>
      <c r="P26" s="285"/>
      <c r="Q26" s="285"/>
      <c r="S26" s="310"/>
    </row>
    <row r="27" spans="1:24" ht="12.75" customHeight="1">
      <c r="M27" s="55"/>
      <c r="N27" s="67"/>
      <c r="O27" s="67"/>
      <c r="P27" s="67"/>
      <c r="Q27" s="67"/>
      <c r="R27" s="67"/>
      <c r="S27" s="310"/>
    </row>
    <row r="28" spans="1:24" ht="25.5">
      <c r="A28" s="90" t="s">
        <v>120</v>
      </c>
      <c r="B28" s="120">
        <v>41908</v>
      </c>
      <c r="C28" s="120">
        <v>41909</v>
      </c>
      <c r="D28" s="120">
        <v>41910</v>
      </c>
      <c r="E28" s="120">
        <v>41911</v>
      </c>
      <c r="F28" s="120">
        <v>41912</v>
      </c>
      <c r="G28" s="120">
        <v>41913</v>
      </c>
      <c r="H28" s="120">
        <v>41914</v>
      </c>
      <c r="I28" s="120">
        <f>Daily_National_Report!F4</f>
        <v>41915</v>
      </c>
      <c r="J28" s="25"/>
      <c r="K28" s="19" t="s">
        <v>121</v>
      </c>
      <c r="L28" s="19" t="s">
        <v>47</v>
      </c>
      <c r="M28" s="28" t="s">
        <v>124</v>
      </c>
      <c r="N28" s="67"/>
      <c r="O28" s="154"/>
      <c r="P28" s="155"/>
      <c r="Q28" s="155"/>
      <c r="R28" s="155"/>
      <c r="S28" s="155"/>
      <c r="T28" s="155"/>
    </row>
    <row r="29" spans="1:24" ht="14.25" customHeight="1">
      <c r="A29" s="172" t="s">
        <v>22</v>
      </c>
      <c r="B29" s="125">
        <v>0</v>
      </c>
      <c r="C29" s="125">
        <v>0</v>
      </c>
      <c r="D29" s="125">
        <v>0</v>
      </c>
      <c r="E29" s="125">
        <v>0</v>
      </c>
      <c r="F29" s="125">
        <v>0</v>
      </c>
      <c r="G29" s="125">
        <v>0</v>
      </c>
      <c r="H29" s="125">
        <v>0</v>
      </c>
      <c r="I29" s="125">
        <f>Daily_National_Report!I14</f>
        <v>0</v>
      </c>
      <c r="J29" s="29"/>
      <c r="K29" s="18"/>
      <c r="L29" s="18"/>
      <c r="M29" s="56"/>
      <c r="N29" s="72"/>
      <c r="O29" s="155"/>
      <c r="P29" s="155"/>
      <c r="Q29" s="155"/>
      <c r="R29" s="155"/>
      <c r="S29" s="155"/>
      <c r="T29" s="155"/>
    </row>
    <row r="30" spans="1:24" ht="14.25">
      <c r="A30" s="172" t="s">
        <v>182</v>
      </c>
      <c r="B30" s="125">
        <v>0</v>
      </c>
      <c r="C30" s="125">
        <v>0</v>
      </c>
      <c r="D30" s="128">
        <v>0</v>
      </c>
      <c r="E30" s="128">
        <v>0</v>
      </c>
      <c r="F30" s="128">
        <v>0</v>
      </c>
      <c r="G30" s="128">
        <v>0</v>
      </c>
      <c r="H30" s="125">
        <v>0</v>
      </c>
      <c r="I30" s="125">
        <f>Daily_National_Report!I15</f>
        <v>0</v>
      </c>
      <c r="J30" s="29"/>
      <c r="K30" s="18"/>
      <c r="L30" s="18"/>
      <c r="M30" s="56"/>
      <c r="N30" s="72"/>
      <c r="O30" s="155"/>
      <c r="P30" s="155"/>
      <c r="Q30" s="155"/>
      <c r="R30" s="155"/>
      <c r="S30" s="155"/>
      <c r="T30" s="155"/>
    </row>
    <row r="31" spans="1:24" ht="14.25">
      <c r="A31" s="172" t="s">
        <v>181</v>
      </c>
      <c r="B31" s="129">
        <v>0</v>
      </c>
      <c r="C31" s="129">
        <v>0</v>
      </c>
      <c r="D31" s="129">
        <v>0</v>
      </c>
      <c r="E31" s="129">
        <v>0</v>
      </c>
      <c r="F31" s="129">
        <v>0</v>
      </c>
      <c r="G31" s="129">
        <v>0</v>
      </c>
      <c r="H31" s="125">
        <v>0</v>
      </c>
      <c r="I31" s="125">
        <f>Daily_National_Report!I16</f>
        <v>0</v>
      </c>
      <c r="J31" s="29"/>
      <c r="K31" s="18"/>
      <c r="L31" s="18"/>
      <c r="M31" s="56"/>
      <c r="N31" s="72"/>
      <c r="O31" s="155"/>
      <c r="P31" s="155"/>
      <c r="Q31" s="155"/>
      <c r="R31" s="155"/>
      <c r="S31" s="155"/>
      <c r="T31" s="155"/>
    </row>
    <row r="32" spans="1:24" ht="14.25">
      <c r="A32" s="172" t="s">
        <v>183</v>
      </c>
      <c r="B32" s="125">
        <v>65535</v>
      </c>
      <c r="C32" s="125">
        <v>0</v>
      </c>
      <c r="D32" s="128">
        <v>65535</v>
      </c>
      <c r="E32" s="128">
        <v>65535</v>
      </c>
      <c r="F32" s="128">
        <v>65535</v>
      </c>
      <c r="G32" s="128">
        <v>65535</v>
      </c>
      <c r="H32" s="125">
        <v>65535</v>
      </c>
      <c r="I32" s="125">
        <f>Daily_National_Report!I17</f>
        <v>65535</v>
      </c>
      <c r="J32" s="29"/>
      <c r="K32" s="18"/>
      <c r="L32" s="18"/>
      <c r="M32" s="56"/>
      <c r="N32" s="72"/>
      <c r="O32" s="155"/>
      <c r="P32" s="155"/>
      <c r="Q32" s="155"/>
      <c r="R32" s="155"/>
      <c r="S32" s="155"/>
      <c r="T32" s="155"/>
    </row>
    <row r="33" spans="1:21">
      <c r="A33" s="92"/>
      <c r="B33" s="106"/>
      <c r="C33" s="106"/>
      <c r="D33" s="106"/>
      <c r="E33" s="106"/>
      <c r="F33" s="106"/>
      <c r="G33" s="106"/>
      <c r="H33" s="106"/>
      <c r="I33" s="106"/>
      <c r="J33" s="31"/>
      <c r="K33" s="31"/>
      <c r="L33" s="31"/>
      <c r="M33" s="57"/>
      <c r="N33" s="67"/>
      <c r="O33" s="67"/>
      <c r="P33" s="67"/>
      <c r="Q33" s="67"/>
      <c r="R33" s="67"/>
    </row>
    <row r="34" spans="1:21">
      <c r="A34" s="86" t="s">
        <v>23</v>
      </c>
      <c r="N34" s="67"/>
      <c r="O34" s="67"/>
      <c r="P34" s="67"/>
    </row>
    <row r="35" spans="1:21">
      <c r="A35" s="88" t="s">
        <v>162</v>
      </c>
      <c r="O35" s="67"/>
      <c r="P35" s="67"/>
      <c r="Q35" s="67"/>
      <c r="R35" s="67"/>
    </row>
    <row r="36" spans="1:21">
      <c r="O36" s="67"/>
      <c r="P36" s="67"/>
      <c r="Q36" s="67"/>
      <c r="R36" s="67"/>
    </row>
    <row r="37" spans="1:21" ht="38.25" customHeight="1">
      <c r="A37" s="90" t="s">
        <v>120</v>
      </c>
      <c r="B37" s="120">
        <v>41908</v>
      </c>
      <c r="C37" s="120">
        <v>41909</v>
      </c>
      <c r="D37" s="120">
        <v>41910</v>
      </c>
      <c r="E37" s="120">
        <v>41911</v>
      </c>
      <c r="F37" s="120">
        <v>41912</v>
      </c>
      <c r="G37" s="120">
        <v>41913</v>
      </c>
      <c r="H37" s="120">
        <v>41914</v>
      </c>
      <c r="I37" s="120">
        <f>Daily_National_Report!F4</f>
        <v>41915</v>
      </c>
      <c r="J37" s="25"/>
      <c r="K37" s="19" t="s">
        <v>121</v>
      </c>
      <c r="L37" s="19" t="s">
        <v>47</v>
      </c>
      <c r="M37" s="28" t="s">
        <v>124</v>
      </c>
      <c r="N37" s="56" t="s">
        <v>19</v>
      </c>
      <c r="O37" s="74"/>
      <c r="P37" s="317"/>
      <c r="Q37" s="432"/>
      <c r="R37" s="432"/>
      <c r="S37" s="432"/>
      <c r="T37" s="432"/>
      <c r="U37" s="432"/>
    </row>
    <row r="38" spans="1:21" ht="12.75" customHeight="1">
      <c r="A38" s="172" t="s">
        <v>22</v>
      </c>
      <c r="B38" s="130">
        <v>97.085765830373248</v>
      </c>
      <c r="C38" s="130">
        <v>97.107392507077662</v>
      </c>
      <c r="D38" s="125">
        <v>97.093970042542992</v>
      </c>
      <c r="E38" s="130">
        <v>96.984527274949556</v>
      </c>
      <c r="F38" s="130">
        <v>97.073348562376566</v>
      </c>
      <c r="G38" s="130">
        <v>96.751833340117528</v>
      </c>
      <c r="H38" s="130">
        <v>97.124463785750208</v>
      </c>
      <c r="I38" s="130">
        <f>Daily_National_Report!C26</f>
        <v>96.990689911476323</v>
      </c>
      <c r="J38" s="29"/>
      <c r="K38" s="210">
        <f>100*(H38-I38)/(100-H38)</f>
        <v>4.6521366557988459</v>
      </c>
      <c r="L38" s="210">
        <f>100*(B38-I38)/(100-B38)</f>
        <v>3.2624666846556614</v>
      </c>
      <c r="M38" s="210">
        <f>(N38-I38)/(100-N38)*100</f>
        <v>-41.680037044114762</v>
      </c>
      <c r="N38" s="18">
        <v>94.84</v>
      </c>
      <c r="O38" s="64"/>
      <c r="P38" s="317"/>
      <c r="Q38" s="432"/>
      <c r="R38" s="432"/>
      <c r="S38" s="432"/>
      <c r="T38" s="432"/>
      <c r="U38" s="432"/>
    </row>
    <row r="39" spans="1:21" ht="15">
      <c r="A39" s="172" t="s">
        <v>182</v>
      </c>
      <c r="B39" s="125">
        <v>97.160618422961704</v>
      </c>
      <c r="C39" s="125">
        <v>97.136573676817363</v>
      </c>
      <c r="D39" s="128">
        <v>97.128297673452437</v>
      </c>
      <c r="E39" s="130">
        <v>97.052095111519876</v>
      </c>
      <c r="F39" s="130">
        <v>97.142911592246293</v>
      </c>
      <c r="G39" s="130">
        <v>96.883848887847364</v>
      </c>
      <c r="H39" s="130">
        <v>97.232886026080351</v>
      </c>
      <c r="I39" s="130">
        <f>Daily_National_Report!C27</f>
        <v>97.056637151487209</v>
      </c>
      <c r="J39" s="274"/>
      <c r="K39" s="210">
        <f>100*(H39-I39)/(100-H39)</f>
        <v>6.3694114609772834</v>
      </c>
      <c r="L39" s="210">
        <f>100*(B39-I39)/(100-B39)</f>
        <v>3.6621098169889619</v>
      </c>
      <c r="M39" s="210">
        <f>(N39-I39)/(100-N39)*100</f>
        <v>-20.23406914599477</v>
      </c>
      <c r="N39" s="371">
        <v>96.31</v>
      </c>
      <c r="O39" s="74"/>
      <c r="P39" s="317"/>
      <c r="Q39" s="432"/>
      <c r="R39" s="432"/>
      <c r="S39" s="432"/>
      <c r="T39" s="432"/>
      <c r="U39" s="432"/>
    </row>
    <row r="40" spans="1:21" ht="15">
      <c r="A40" s="172" t="s">
        <v>181</v>
      </c>
      <c r="B40" s="131">
        <v>96.560450420772057</v>
      </c>
      <c r="C40" s="130">
        <v>96.90564600590308</v>
      </c>
      <c r="D40" s="130">
        <v>96.824328458667324</v>
      </c>
      <c r="E40" s="130">
        <v>96.585427481968111</v>
      </c>
      <c r="F40" s="130">
        <v>96.601145207083675</v>
      </c>
      <c r="G40" s="130">
        <v>95.804954915521307</v>
      </c>
      <c r="H40" s="130">
        <v>96.375786227824079</v>
      </c>
      <c r="I40" s="130">
        <f>Daily_National_Report!C28</f>
        <v>96.522834803361178</v>
      </c>
      <c r="J40" s="274"/>
      <c r="K40" s="210">
        <f>100*(H40-I40)/(100-H40)</f>
        <v>-4.0573924382173816</v>
      </c>
      <c r="L40" s="210">
        <f>100*(B40-I40)/(100-B40)</f>
        <v>1.0936204448991245</v>
      </c>
      <c r="M40" s="210">
        <f>(N40-I40)/(100-N40)*100</f>
        <v>-48.179356234890832</v>
      </c>
      <c r="N40" s="371">
        <v>93.29</v>
      </c>
      <c r="O40" s="74"/>
      <c r="P40" s="317"/>
      <c r="Q40" s="432"/>
      <c r="R40" s="432"/>
      <c r="S40" s="432"/>
      <c r="T40" s="432"/>
      <c r="U40" s="432"/>
    </row>
    <row r="41" spans="1:21" ht="15">
      <c r="A41" s="172" t="s">
        <v>183</v>
      </c>
      <c r="B41" s="125">
        <v>96.560450420772057</v>
      </c>
      <c r="C41" s="125">
        <v>96.90564600590308</v>
      </c>
      <c r="D41" s="128">
        <v>96.824328458667324</v>
      </c>
      <c r="E41" s="130">
        <v>96.585427481968111</v>
      </c>
      <c r="F41" s="130">
        <v>96.601145207083675</v>
      </c>
      <c r="G41" s="130">
        <v>95.804954915521307</v>
      </c>
      <c r="H41" s="130">
        <v>96.375786227824079</v>
      </c>
      <c r="I41" s="130">
        <f>Daily_National_Report!C29</f>
        <v>96.522834803361178</v>
      </c>
      <c r="J41" s="274"/>
      <c r="K41" s="210">
        <f>100*(H41-I41)/(100-H41)</f>
        <v>-4.0573924382173816</v>
      </c>
      <c r="L41" s="210">
        <f>100*(B41-I41)/(100-B41)</f>
        <v>1.0936204448991245</v>
      </c>
      <c r="M41" s="210">
        <f>(N41-I41)/(100-N41)*100</f>
        <v>-48.179356234890832</v>
      </c>
      <c r="N41" s="371">
        <v>93.29</v>
      </c>
      <c r="O41" s="64"/>
      <c r="P41" s="317"/>
      <c r="Q41" s="432"/>
      <c r="R41" s="432"/>
      <c r="S41" s="432"/>
      <c r="T41" s="432"/>
      <c r="U41" s="432"/>
    </row>
    <row r="42" spans="1:21">
      <c r="A42" s="94" t="s">
        <v>163</v>
      </c>
      <c r="B42" s="106"/>
      <c r="C42" s="106"/>
      <c r="D42" s="106"/>
      <c r="E42" s="106"/>
      <c r="F42" s="106"/>
      <c r="G42" s="106"/>
      <c r="H42" s="106"/>
      <c r="I42" s="106"/>
      <c r="J42" s="281"/>
      <c r="K42" s="31"/>
      <c r="L42" s="31"/>
      <c r="M42" s="57"/>
      <c r="N42" s="67"/>
      <c r="O42" s="51"/>
      <c r="P42" s="51"/>
      <c r="Q42" s="67"/>
      <c r="R42" s="67"/>
    </row>
    <row r="43" spans="1:21">
      <c r="A43" s="88" t="s">
        <v>165</v>
      </c>
      <c r="O43" s="67"/>
      <c r="P43" s="67"/>
      <c r="Q43" s="67"/>
      <c r="R43" s="67"/>
    </row>
    <row r="44" spans="1:21">
      <c r="O44" s="67"/>
      <c r="P44" s="67"/>
      <c r="Q44" s="67"/>
      <c r="R44" s="67"/>
    </row>
    <row r="45" spans="1:21" ht="25.5">
      <c r="A45" s="90" t="s">
        <v>120</v>
      </c>
      <c r="B45" s="120">
        <v>41908</v>
      </c>
      <c r="C45" s="120">
        <v>41909</v>
      </c>
      <c r="D45" s="120">
        <v>41910</v>
      </c>
      <c r="E45" s="120">
        <v>41911</v>
      </c>
      <c r="F45" s="120">
        <v>41912</v>
      </c>
      <c r="G45" s="120">
        <v>41913</v>
      </c>
      <c r="H45" s="120">
        <v>41914</v>
      </c>
      <c r="I45" s="120">
        <f>Daily_National_Report!F4</f>
        <v>41915</v>
      </c>
      <c r="J45" s="25"/>
      <c r="K45" s="19" t="s">
        <v>121</v>
      </c>
      <c r="L45" s="19" t="s">
        <v>47</v>
      </c>
      <c r="M45" s="28" t="s">
        <v>124</v>
      </c>
      <c r="N45" s="56" t="s">
        <v>19</v>
      </c>
      <c r="O45" s="74"/>
      <c r="P45" s="77"/>
      <c r="Q45" s="77"/>
      <c r="R45" s="77"/>
      <c r="S45" s="77"/>
      <c r="T45" s="77"/>
    </row>
    <row r="46" spans="1:21" ht="14.25">
      <c r="A46" s="172" t="s">
        <v>22</v>
      </c>
      <c r="B46" s="130">
        <v>0</v>
      </c>
      <c r="C46" s="130">
        <v>0</v>
      </c>
      <c r="D46" s="130">
        <v>0</v>
      </c>
      <c r="E46" s="125">
        <v>0</v>
      </c>
      <c r="F46" s="130">
        <v>0</v>
      </c>
      <c r="G46" s="130">
        <v>0</v>
      </c>
      <c r="H46" s="130">
        <v>0</v>
      </c>
      <c r="I46" s="130">
        <f>Daily_National_Report!D26</f>
        <v>0</v>
      </c>
      <c r="J46" s="29"/>
      <c r="K46" s="18">
        <f>100*(H46-I46)/(100-H46)</f>
        <v>0</v>
      </c>
      <c r="L46" s="18">
        <f>100*(B46-I46)/(100-B46)</f>
        <v>0</v>
      </c>
      <c r="M46" s="56"/>
      <c r="N46" s="56"/>
      <c r="O46" s="74"/>
      <c r="P46" s="77"/>
      <c r="Q46" s="77"/>
      <c r="R46" s="77"/>
      <c r="S46" s="77"/>
      <c r="T46" s="77"/>
    </row>
    <row r="47" spans="1:21" ht="14.25">
      <c r="A47" s="172" t="s">
        <v>182</v>
      </c>
      <c r="B47" s="125">
        <v>0</v>
      </c>
      <c r="C47" s="125">
        <v>0</v>
      </c>
      <c r="D47" s="125">
        <v>0</v>
      </c>
      <c r="E47" s="128">
        <v>0</v>
      </c>
      <c r="F47" s="130">
        <v>0</v>
      </c>
      <c r="G47" s="130">
        <v>0</v>
      </c>
      <c r="H47" s="130">
        <v>0</v>
      </c>
      <c r="I47" s="130">
        <f>Daily_National_Report!D27</f>
        <v>0</v>
      </c>
      <c r="J47" s="29"/>
      <c r="K47" s="18">
        <f>100*(H47-I47)/(100-H47)</f>
        <v>0</v>
      </c>
      <c r="L47" s="18">
        <f>100*(B47-I47)/(100-B47)</f>
        <v>0</v>
      </c>
      <c r="M47" s="56"/>
      <c r="N47" s="56"/>
      <c r="O47" s="74"/>
      <c r="P47" s="77"/>
      <c r="Q47" s="77"/>
      <c r="R47" s="77"/>
      <c r="S47" s="77"/>
      <c r="T47" s="77"/>
    </row>
    <row r="48" spans="1:21" ht="14.25">
      <c r="A48" s="172" t="s">
        <v>181</v>
      </c>
      <c r="B48" s="130">
        <v>0</v>
      </c>
      <c r="C48" s="131">
        <v>0</v>
      </c>
      <c r="D48" s="130">
        <v>0</v>
      </c>
      <c r="E48" s="130">
        <v>0</v>
      </c>
      <c r="F48" s="130">
        <v>0</v>
      </c>
      <c r="G48" s="130">
        <v>0</v>
      </c>
      <c r="H48" s="130">
        <v>0</v>
      </c>
      <c r="I48" s="130">
        <f>Daily_National_Report!D28</f>
        <v>0</v>
      </c>
      <c r="J48" s="29"/>
      <c r="K48" s="18">
        <f>100*(H48-I48)/(100-H48)</f>
        <v>0</v>
      </c>
      <c r="L48" s="18">
        <f>100*(B48-I48)/(100-B48)</f>
        <v>0</v>
      </c>
      <c r="M48" s="56"/>
      <c r="N48" s="56"/>
      <c r="O48" s="74"/>
      <c r="P48" s="77"/>
      <c r="Q48" s="77"/>
      <c r="R48" s="77"/>
      <c r="S48" s="77"/>
      <c r="T48" s="77"/>
    </row>
    <row r="49" spans="1:23" ht="14.25">
      <c r="A49" s="172" t="s">
        <v>183</v>
      </c>
      <c r="B49" s="125">
        <v>0</v>
      </c>
      <c r="C49" s="125">
        <v>0</v>
      </c>
      <c r="D49" s="125">
        <v>0</v>
      </c>
      <c r="E49" s="128">
        <v>0</v>
      </c>
      <c r="F49" s="130">
        <v>0</v>
      </c>
      <c r="G49" s="130">
        <v>0</v>
      </c>
      <c r="H49" s="130">
        <v>0</v>
      </c>
      <c r="I49" s="130">
        <f>Daily_National_Report!D29</f>
        <v>0</v>
      </c>
      <c r="J49" s="29"/>
      <c r="K49" s="18">
        <f>100*(H49-I49)/(100-H49)</f>
        <v>0</v>
      </c>
      <c r="L49" s="18">
        <f>100*(B49-I49)/(100-B49)</f>
        <v>0</v>
      </c>
      <c r="M49" s="56"/>
      <c r="N49" s="56"/>
      <c r="O49" s="74"/>
      <c r="P49" s="77"/>
      <c r="Q49" s="77"/>
      <c r="R49" s="77"/>
      <c r="S49" s="77"/>
      <c r="T49" s="77"/>
    </row>
    <row r="50" spans="1:23">
      <c r="A50" s="95"/>
      <c r="B50" s="133"/>
      <c r="C50" s="133"/>
      <c r="D50" s="133"/>
      <c r="E50" s="133"/>
      <c r="F50" s="133"/>
      <c r="G50" s="133"/>
      <c r="H50" s="133"/>
      <c r="I50" s="133"/>
      <c r="J50" s="31"/>
      <c r="K50" s="31"/>
      <c r="L50" s="31"/>
      <c r="M50" s="57"/>
      <c r="N50" s="67"/>
      <c r="O50" s="51"/>
      <c r="P50" s="51"/>
      <c r="Q50" s="67"/>
      <c r="R50" s="67"/>
    </row>
    <row r="51" spans="1:23">
      <c r="A51" s="88" t="s">
        <v>175</v>
      </c>
      <c r="N51" s="67"/>
      <c r="O51" s="51"/>
      <c r="P51" s="51"/>
      <c r="Q51" s="67"/>
      <c r="R51" s="67"/>
      <c r="V51" s="83"/>
    </row>
    <row r="52" spans="1:23">
      <c r="N52" s="67"/>
      <c r="O52" s="51"/>
      <c r="P52" s="51"/>
      <c r="Q52" s="67"/>
      <c r="R52" s="67"/>
      <c r="V52" s="83"/>
    </row>
    <row r="53" spans="1:23" ht="38.25" customHeight="1">
      <c r="A53" s="90" t="s">
        <v>120</v>
      </c>
      <c r="B53" s="120">
        <v>41908</v>
      </c>
      <c r="C53" s="120">
        <v>41909</v>
      </c>
      <c r="D53" s="120">
        <v>41910</v>
      </c>
      <c r="E53" s="120">
        <v>41911</v>
      </c>
      <c r="F53" s="120">
        <v>41912</v>
      </c>
      <c r="G53" s="120">
        <v>41913</v>
      </c>
      <c r="H53" s="120">
        <v>41914</v>
      </c>
      <c r="I53" s="120">
        <f>Daily_National_Report!F4</f>
        <v>41915</v>
      </c>
      <c r="J53" s="25"/>
      <c r="K53" s="19" t="s">
        <v>121</v>
      </c>
      <c r="L53" s="19" t="s">
        <v>47</v>
      </c>
      <c r="M53" s="28" t="s">
        <v>124</v>
      </c>
      <c r="N53" s="56" t="s">
        <v>19</v>
      </c>
      <c r="O53" s="74"/>
      <c r="P53" s="317"/>
      <c r="Q53" s="432" t="s">
        <v>215</v>
      </c>
      <c r="R53" s="432"/>
      <c r="S53" s="432"/>
      <c r="T53" s="432"/>
      <c r="U53" s="432"/>
      <c r="V53" s="317"/>
    </row>
    <row r="54" spans="1:23" ht="12.75" customHeight="1">
      <c r="A54" s="172" t="s">
        <v>22</v>
      </c>
      <c r="B54" s="125">
        <v>99.64942691952696</v>
      </c>
      <c r="C54" s="125">
        <v>99.658268628363786</v>
      </c>
      <c r="D54" s="125">
        <v>99.677410742023554</v>
      </c>
      <c r="E54" s="125">
        <v>99.629030181695285</v>
      </c>
      <c r="F54" s="125">
        <v>99.634939322724875</v>
      </c>
      <c r="G54" s="125">
        <v>99.639190881068984</v>
      </c>
      <c r="H54" s="125">
        <v>99.659445573917722</v>
      </c>
      <c r="I54" s="125">
        <f>Daily_National_Report!G26</f>
        <v>99.714888205229798</v>
      </c>
      <c r="J54" s="29"/>
      <c r="K54" s="210">
        <f>100*(H54-I54)/(100-H54)</f>
        <v>-16.280108865383173</v>
      </c>
      <c r="L54" s="210">
        <f>100*(B54-I54)/(100-B54)</f>
        <v>-18.672650397032502</v>
      </c>
      <c r="M54" s="210">
        <f>(N54-I54)/(100-N54)*100</f>
        <v>-36.641823384399906</v>
      </c>
      <c r="N54" s="56">
        <v>99.55</v>
      </c>
      <c r="O54" s="74"/>
      <c r="P54" s="317"/>
      <c r="Q54" s="432"/>
      <c r="R54" s="432"/>
      <c r="S54" s="432"/>
      <c r="T54" s="432"/>
      <c r="U54" s="432"/>
      <c r="V54" s="317"/>
    </row>
    <row r="55" spans="1:23" ht="12.75" customHeight="1">
      <c r="A55" s="172" t="s">
        <v>182</v>
      </c>
      <c r="B55" s="125">
        <v>99.64600803048296</v>
      </c>
      <c r="C55" s="125">
        <v>99.660562164280933</v>
      </c>
      <c r="D55" s="125">
        <v>99.686229713233459</v>
      </c>
      <c r="E55" s="128">
        <v>99.623063894043426</v>
      </c>
      <c r="F55" s="125">
        <v>99.643093307148078</v>
      </c>
      <c r="G55" s="128">
        <v>99.660615598696509</v>
      </c>
      <c r="H55" s="128">
        <v>99.687014754639151</v>
      </c>
      <c r="I55" s="125">
        <f>Daily_National_Report!G27</f>
        <v>99.708938838402588</v>
      </c>
      <c r="J55" s="256"/>
      <c r="K55" s="210">
        <f>100*(H55-I55)/(100-H55)</f>
        <v>-7.0048298085618939</v>
      </c>
      <c r="L55" s="210">
        <f>100*(B55-I55)/(100-B55)</f>
        <v>-17.777467665576115</v>
      </c>
      <c r="M55" s="210">
        <f>(N55-I55)/(100-N55)*100</f>
        <v>-35.319741867242207</v>
      </c>
      <c r="N55" s="372">
        <v>99.55</v>
      </c>
      <c r="O55" s="74"/>
      <c r="P55" s="317"/>
      <c r="Q55" s="432"/>
      <c r="R55" s="432"/>
      <c r="S55" s="432"/>
      <c r="T55" s="432"/>
      <c r="U55" s="432"/>
      <c r="V55" s="317"/>
    </row>
    <row r="56" spans="1:23" ht="12.75" customHeight="1">
      <c r="A56" s="172" t="s">
        <v>181</v>
      </c>
      <c r="B56" s="129">
        <v>99.686729431152344</v>
      </c>
      <c r="C56" s="127">
        <v>99.638687133789063</v>
      </c>
      <c r="D56" s="129">
        <v>99.541481018066406</v>
      </c>
      <c r="E56" s="127">
        <v>99.727584838867188</v>
      </c>
      <c r="F56" s="125">
        <v>99.538276672363281</v>
      </c>
      <c r="G56" s="127">
        <v>99.345863342285156</v>
      </c>
      <c r="H56" s="127">
        <v>99.332054138183594</v>
      </c>
      <c r="I56" s="125">
        <f>Daily_National_Report!G28</f>
        <v>99.771011352539063</v>
      </c>
      <c r="J56" s="256"/>
      <c r="K56" s="210">
        <f>100*(H56-I56)/(100-H56)</f>
        <v>-65.717483923288668</v>
      </c>
      <c r="L56" s="210">
        <f>100*(B56-I56)/(100-B56)</f>
        <v>-26.903874722973139</v>
      </c>
      <c r="M56" s="210">
        <f>(N56-I56)/(100-N56)*100</f>
        <v>-49.113633897569763</v>
      </c>
      <c r="N56" s="372">
        <v>99.55</v>
      </c>
      <c r="O56" s="74"/>
      <c r="P56" s="317"/>
      <c r="Q56" s="432"/>
      <c r="R56" s="432"/>
      <c r="S56" s="432"/>
      <c r="T56" s="432"/>
      <c r="U56" s="432"/>
      <c r="V56" s="317"/>
    </row>
    <row r="57" spans="1:23" ht="12.75" customHeight="1">
      <c r="A57" s="172" t="s">
        <v>183</v>
      </c>
      <c r="B57" s="125">
        <v>99.686729431152344</v>
      </c>
      <c r="C57" s="125">
        <v>99.638687133789063</v>
      </c>
      <c r="D57" s="125">
        <v>99.541481018066406</v>
      </c>
      <c r="E57" s="128">
        <v>99.727584838867188</v>
      </c>
      <c r="F57" s="125">
        <v>99.538276672363281</v>
      </c>
      <c r="G57" s="128">
        <v>99.345863342285156</v>
      </c>
      <c r="H57" s="128">
        <v>99.332054138183594</v>
      </c>
      <c r="I57" s="125">
        <f>Daily_National_Report!G29</f>
        <v>99.771011352539063</v>
      </c>
      <c r="J57" s="256"/>
      <c r="K57" s="210">
        <f>100*(H57-I57)/(100-H57)</f>
        <v>-65.717483923288668</v>
      </c>
      <c r="L57" s="210">
        <f>100*(B57-I57)/(100-B57)</f>
        <v>-26.903874722973139</v>
      </c>
      <c r="M57" s="210">
        <f>(N57-I57)/(100-N57)*100</f>
        <v>-49.113633897569763</v>
      </c>
      <c r="N57" s="372">
        <v>99.55</v>
      </c>
      <c r="O57" s="74"/>
      <c r="P57" s="317"/>
      <c r="Q57" s="432"/>
      <c r="R57" s="432"/>
      <c r="S57" s="432"/>
      <c r="T57" s="432"/>
      <c r="U57" s="432"/>
      <c r="V57" s="317"/>
      <c r="W57" s="83"/>
    </row>
    <row r="58" spans="1:23">
      <c r="A58" s="92"/>
      <c r="B58" s="106"/>
      <c r="C58" s="106"/>
      <c r="D58" s="106"/>
      <c r="E58" s="106"/>
      <c r="F58" s="106"/>
      <c r="G58" s="106"/>
      <c r="H58" s="106"/>
      <c r="I58" s="106"/>
      <c r="J58" s="31"/>
      <c r="K58" s="31"/>
      <c r="L58" s="31"/>
      <c r="M58" s="57"/>
      <c r="N58" s="373"/>
      <c r="O58" s="74"/>
      <c r="P58" s="54" t="s">
        <v>180</v>
      </c>
      <c r="Q58" s="54"/>
      <c r="R58" s="54"/>
      <c r="S58" s="51"/>
      <c r="T58" s="283"/>
      <c r="U58" s="283"/>
      <c r="V58" s="83"/>
      <c r="W58" s="83"/>
    </row>
    <row r="59" spans="1:23">
      <c r="A59" s="88" t="s">
        <v>174</v>
      </c>
      <c r="N59" s="67"/>
      <c r="O59" s="51"/>
      <c r="P59" s="51"/>
      <c r="Q59" s="67"/>
      <c r="R59" s="67"/>
      <c r="V59" s="83"/>
      <c r="W59" s="83"/>
    </row>
    <row r="60" spans="1:23">
      <c r="N60" s="67"/>
      <c r="O60" s="51"/>
      <c r="P60" s="51"/>
      <c r="Q60" s="67"/>
      <c r="R60" s="67"/>
      <c r="V60" s="83"/>
      <c r="W60" s="83"/>
    </row>
    <row r="61" spans="1:23" ht="38.25" customHeight="1">
      <c r="A61" s="90" t="s">
        <v>120</v>
      </c>
      <c r="B61" s="120">
        <v>41908</v>
      </c>
      <c r="C61" s="120">
        <v>41909</v>
      </c>
      <c r="D61" s="120">
        <v>41910</v>
      </c>
      <c r="E61" s="120">
        <v>41911</v>
      </c>
      <c r="F61" s="120">
        <v>41912</v>
      </c>
      <c r="G61" s="120">
        <v>41913</v>
      </c>
      <c r="H61" s="120">
        <v>41914</v>
      </c>
      <c r="I61" s="120">
        <f>Daily_National_Report!F4</f>
        <v>41915</v>
      </c>
      <c r="J61" s="25"/>
      <c r="K61" s="19" t="s">
        <v>121</v>
      </c>
      <c r="L61" s="19" t="s">
        <v>47</v>
      </c>
      <c r="M61" s="28" t="s">
        <v>124</v>
      </c>
      <c r="N61" s="56" t="s">
        <v>19</v>
      </c>
      <c r="O61" s="74"/>
      <c r="P61" s="317"/>
      <c r="Q61" s="432" t="s">
        <v>216</v>
      </c>
      <c r="R61" s="432"/>
      <c r="S61" s="432"/>
      <c r="T61" s="432"/>
      <c r="U61" s="432"/>
      <c r="V61" s="317"/>
      <c r="W61" s="83"/>
    </row>
    <row r="62" spans="1:23" ht="12.75" customHeight="1">
      <c r="A62" s="172" t="s">
        <v>22</v>
      </c>
      <c r="B62" s="125">
        <v>99.784192574162915</v>
      </c>
      <c r="C62" s="125">
        <v>99.783027476677319</v>
      </c>
      <c r="D62" s="125">
        <v>99.799906558743459</v>
      </c>
      <c r="E62" s="125">
        <v>99.779420999520354</v>
      </c>
      <c r="F62" s="125">
        <v>99.775673011593497</v>
      </c>
      <c r="G62" s="125">
        <v>99.741862704846113</v>
      </c>
      <c r="H62" s="125">
        <v>99.770369312123748</v>
      </c>
      <c r="I62" s="125">
        <f>Daily_National_Report!H26</f>
        <v>99.819314375048549</v>
      </c>
      <c r="J62" s="63"/>
      <c r="K62" s="210">
        <f>100*(H62-I62)/(100-H62)</f>
        <v>-21.314687238657591</v>
      </c>
      <c r="L62" s="210">
        <f>100*(B62-I62)/(100-B62)</f>
        <v>-16.274602576533852</v>
      </c>
      <c r="M62" s="210">
        <f>(N62-I62)/(100-N62)*100</f>
        <v>-30.505528864827898</v>
      </c>
      <c r="N62" s="18">
        <v>99.74</v>
      </c>
      <c r="O62" s="74"/>
      <c r="P62" s="317"/>
      <c r="Q62" s="432"/>
      <c r="R62" s="432"/>
      <c r="S62" s="432"/>
      <c r="T62" s="432"/>
      <c r="U62" s="432"/>
      <c r="V62" s="317"/>
      <c r="W62" s="83"/>
    </row>
    <row r="63" spans="1:23" ht="12.75" customHeight="1">
      <c r="A63" s="172" t="s">
        <v>182</v>
      </c>
      <c r="B63" s="125">
        <v>99.767609759466282</v>
      </c>
      <c r="C63" s="125">
        <v>99.768843533955447</v>
      </c>
      <c r="D63" s="125">
        <v>99.78988800932359</v>
      </c>
      <c r="E63" s="128">
        <v>99.75177484025437</v>
      </c>
      <c r="F63" s="125">
        <v>99.767946682611111</v>
      </c>
      <c r="G63" s="128">
        <v>99.757608069027185</v>
      </c>
      <c r="H63" s="128">
        <v>99.777444682531055</v>
      </c>
      <c r="I63" s="125">
        <f>Daily_National_Report!H27</f>
        <v>99.804717481303996</v>
      </c>
      <c r="J63" s="256"/>
      <c r="K63" s="210">
        <f>100*(H63-I63)/(100-H63)</f>
        <v>-12.254390990566497</v>
      </c>
      <c r="L63" s="210">
        <f>100*(B63-I63)/(100-B63)</f>
        <v>-15.967848629310144</v>
      </c>
      <c r="M63" s="210">
        <f>(N63-I63)/(100-N63)*100</f>
        <v>-30.256243322855958</v>
      </c>
      <c r="N63" s="371">
        <v>99.72</v>
      </c>
      <c r="O63" s="74"/>
      <c r="P63" s="317"/>
      <c r="Q63" s="432"/>
      <c r="R63" s="432"/>
      <c r="S63" s="432"/>
      <c r="T63" s="432"/>
      <c r="U63" s="432"/>
      <c r="V63" s="317"/>
      <c r="W63" s="83"/>
    </row>
    <row r="64" spans="1:23" ht="12.75" customHeight="1">
      <c r="A64" s="172" t="s">
        <v>181</v>
      </c>
      <c r="B64" s="129">
        <v>99.841567993164063</v>
      </c>
      <c r="C64" s="127">
        <v>99.833541870117188</v>
      </c>
      <c r="D64" s="129">
        <v>99.834892272949219</v>
      </c>
      <c r="E64" s="127">
        <v>99.87249755859375</v>
      </c>
      <c r="F64" s="125">
        <v>99.799041748046875</v>
      </c>
      <c r="G64" s="127">
        <v>99.681816101074219</v>
      </c>
      <c r="H64" s="127">
        <v>99.741058349609375</v>
      </c>
      <c r="I64" s="125">
        <f>Daily_National_Report!H28</f>
        <v>99.867347717285156</v>
      </c>
      <c r="J64" s="256"/>
      <c r="K64" s="210">
        <f>100*(H64-I64)/(100-H64)</f>
        <v>-48.771361225692395</v>
      </c>
      <c r="L64" s="210">
        <f>100*(B64-I64)/(100-B64)</f>
        <v>-16.271790426658963</v>
      </c>
      <c r="M64" s="210">
        <f>(N64-I64)/(100-N64)*100</f>
        <v>-46.9390869140625</v>
      </c>
      <c r="N64" s="371">
        <v>99.75</v>
      </c>
      <c r="O64" s="74"/>
      <c r="P64" s="317"/>
      <c r="Q64" s="432"/>
      <c r="R64" s="432"/>
      <c r="S64" s="432"/>
      <c r="T64" s="432"/>
      <c r="U64" s="432"/>
      <c r="V64" s="317"/>
      <c r="W64" s="83"/>
    </row>
    <row r="65" spans="1:23" ht="12.75" customHeight="1">
      <c r="A65" s="172" t="s">
        <v>183</v>
      </c>
      <c r="B65" s="125">
        <v>99.841567993164063</v>
      </c>
      <c r="C65" s="125">
        <v>99.833541870117188</v>
      </c>
      <c r="D65" s="125">
        <v>99.834892272949219</v>
      </c>
      <c r="E65" s="128">
        <v>99.87249755859375</v>
      </c>
      <c r="F65" s="125">
        <v>99.799041748046875</v>
      </c>
      <c r="G65" s="128">
        <v>99.681816101074219</v>
      </c>
      <c r="H65" s="128">
        <v>99.741058349609375</v>
      </c>
      <c r="I65" s="125">
        <f>Daily_National_Report!H29</f>
        <v>99.867347717285156</v>
      </c>
      <c r="J65" s="256"/>
      <c r="K65" s="210">
        <f>100*(H65-I65)/(100-H65)</f>
        <v>-48.771361225692395</v>
      </c>
      <c r="L65" s="210">
        <f>100*(B65-I65)/(100-B65)</f>
        <v>-16.271790426658963</v>
      </c>
      <c r="M65" s="210">
        <f>(N65-I65)/(100-N65)*100</f>
        <v>-46.9390869140625</v>
      </c>
      <c r="N65" s="371">
        <v>99.75</v>
      </c>
      <c r="O65" s="74"/>
      <c r="P65" s="317"/>
      <c r="Q65" s="432"/>
      <c r="R65" s="432"/>
      <c r="S65" s="432"/>
      <c r="T65" s="432"/>
      <c r="U65" s="432"/>
      <c r="V65" s="317"/>
      <c r="W65" s="83"/>
    </row>
    <row r="66" spans="1:23">
      <c r="A66" s="92"/>
      <c r="B66" s="106"/>
      <c r="C66" s="106"/>
      <c r="D66" s="106"/>
      <c r="E66" s="106"/>
      <c r="F66" s="106"/>
      <c r="G66" s="106"/>
      <c r="H66" s="106"/>
      <c r="I66" s="106"/>
      <c r="J66" s="31"/>
      <c r="K66" s="31"/>
      <c r="L66" s="31"/>
      <c r="M66" s="57"/>
      <c r="N66" s="67"/>
      <c r="O66" s="74"/>
      <c r="P66" s="311" t="s">
        <v>188</v>
      </c>
      <c r="Q66" s="54"/>
      <c r="R66" s="54"/>
      <c r="S66" s="51"/>
      <c r="T66" s="283"/>
      <c r="U66" s="283"/>
      <c r="V66" s="83"/>
      <c r="W66" s="83"/>
    </row>
    <row r="67" spans="1:23">
      <c r="A67" s="96" t="s">
        <v>58</v>
      </c>
      <c r="N67" s="67"/>
      <c r="O67" s="54"/>
      <c r="P67" s="54"/>
      <c r="Q67" s="54"/>
      <c r="R67" s="54"/>
      <c r="S67" s="51"/>
      <c r="T67" s="283"/>
      <c r="U67" s="283"/>
      <c r="V67" s="83"/>
      <c r="W67" s="83"/>
    </row>
    <row r="68" spans="1:23">
      <c r="A68" s="97"/>
      <c r="F68" s="134"/>
      <c r="N68" s="67"/>
      <c r="O68" s="54"/>
      <c r="P68" s="54"/>
      <c r="Q68" s="54"/>
      <c r="R68" s="54"/>
      <c r="T68" s="283"/>
      <c r="U68" s="283"/>
      <c r="V68" s="83"/>
    </row>
    <row r="69" spans="1:23">
      <c r="A69" s="88" t="s">
        <v>59</v>
      </c>
      <c r="F69" s="135"/>
      <c r="N69" s="67"/>
      <c r="O69" s="67"/>
      <c r="P69" s="67"/>
      <c r="T69" s="283"/>
      <c r="U69" s="283"/>
      <c r="V69" s="83"/>
    </row>
    <row r="70" spans="1:23">
      <c r="F70" s="134"/>
      <c r="N70" s="67"/>
      <c r="O70" s="67"/>
      <c r="P70" s="67"/>
      <c r="T70" s="283"/>
      <c r="U70" s="283"/>
      <c r="V70" s="83"/>
    </row>
    <row r="71" spans="1:23" ht="38.25" customHeight="1">
      <c r="A71" s="90" t="s">
        <v>120</v>
      </c>
      <c r="B71" s="120">
        <v>41908</v>
      </c>
      <c r="C71" s="120">
        <v>41909</v>
      </c>
      <c r="D71" s="120">
        <v>41910</v>
      </c>
      <c r="E71" s="120">
        <v>41911</v>
      </c>
      <c r="F71" s="120">
        <v>41912</v>
      </c>
      <c r="G71" s="120">
        <v>41913</v>
      </c>
      <c r="H71" s="120">
        <v>41914</v>
      </c>
      <c r="I71" s="120">
        <f>Daily_National_Report!F4</f>
        <v>41915</v>
      </c>
      <c r="J71" s="25"/>
      <c r="K71" s="19" t="s">
        <v>121</v>
      </c>
      <c r="L71" s="19" t="s">
        <v>47</v>
      </c>
      <c r="M71" s="28" t="s">
        <v>124</v>
      </c>
      <c r="N71" s="56" t="s">
        <v>19</v>
      </c>
      <c r="O71" s="74"/>
      <c r="P71" s="317"/>
      <c r="Q71" s="432" t="s">
        <v>217</v>
      </c>
      <c r="R71" s="432"/>
      <c r="S71" s="432"/>
      <c r="T71" s="432"/>
      <c r="U71" s="432"/>
      <c r="V71" s="77"/>
      <c r="W71" s="21"/>
    </row>
    <row r="72" spans="1:23" ht="12.75" customHeight="1">
      <c r="A72" s="172" t="s">
        <v>22</v>
      </c>
      <c r="B72" s="125">
        <v>0.26317503574885009</v>
      </c>
      <c r="C72" s="125">
        <v>0.25879971283189984</v>
      </c>
      <c r="D72" s="125">
        <v>0.26029643826314808</v>
      </c>
      <c r="E72" s="125">
        <v>0.25517174498753292</v>
      </c>
      <c r="F72" s="125">
        <v>0.26391171763339472</v>
      </c>
      <c r="G72" s="125">
        <v>0.26564048179102839</v>
      </c>
      <c r="H72" s="125">
        <v>0.25869180531966274</v>
      </c>
      <c r="I72" s="125">
        <f>Daily_National_Report!C37</f>
        <v>0.23730285594617798</v>
      </c>
      <c r="J72" s="256"/>
      <c r="K72" s="210">
        <f>100*(I72-H72)/H72</f>
        <v>-8.2681201853513144</v>
      </c>
      <c r="L72" s="210">
        <f>100*(I72-B72)/B72</f>
        <v>-9.8307879883265716</v>
      </c>
      <c r="M72" s="210">
        <f>(I72-N72)/N72*100</f>
        <v>-23.450691630265169</v>
      </c>
      <c r="N72" s="18">
        <v>0.31</v>
      </c>
      <c r="O72" s="64"/>
      <c r="P72" s="318"/>
      <c r="Q72" s="432"/>
      <c r="R72" s="432"/>
      <c r="S72" s="432"/>
      <c r="T72" s="432"/>
      <c r="U72" s="432"/>
      <c r="V72" s="77"/>
    </row>
    <row r="73" spans="1:23" ht="12.75" customHeight="1">
      <c r="A73" s="172" t="s">
        <v>182</v>
      </c>
      <c r="B73" s="125">
        <v>0.26365965052338425</v>
      </c>
      <c r="C73" s="125">
        <v>0.26015606886383108</v>
      </c>
      <c r="D73" s="125">
        <v>0.25609074619397504</v>
      </c>
      <c r="E73" s="125">
        <v>0.25412252185441048</v>
      </c>
      <c r="F73" s="125">
        <v>0.26488011232559633</v>
      </c>
      <c r="G73" s="125">
        <v>0.26424540927217066</v>
      </c>
      <c r="H73" s="125">
        <v>0.25123849642007379</v>
      </c>
      <c r="I73" s="125">
        <f>Daily_National_Report!C38</f>
        <v>0.23846121332751793</v>
      </c>
      <c r="J73" s="256"/>
      <c r="K73" s="210">
        <f>100*(I73-H73)/H73</f>
        <v>-5.0857186596086308</v>
      </c>
      <c r="L73" s="210">
        <f>100*(I73-B73)/B73</f>
        <v>-9.5571837199380028</v>
      </c>
      <c r="M73" s="210">
        <f>(I73-N73)/N73*100</f>
        <v>-31.8682247635663</v>
      </c>
      <c r="N73" s="371">
        <v>0.35</v>
      </c>
      <c r="O73" s="64"/>
      <c r="P73" s="318"/>
      <c r="Q73" s="432"/>
      <c r="R73" s="432"/>
      <c r="S73" s="432"/>
      <c r="T73" s="432"/>
      <c r="U73" s="432"/>
      <c r="V73" s="77"/>
    </row>
    <row r="74" spans="1:23" ht="12.75" customHeight="1">
      <c r="A74" s="172" t="s">
        <v>181</v>
      </c>
      <c r="B74" s="129">
        <v>0.25727865099906921</v>
      </c>
      <c r="C74" s="129">
        <v>0.24243159592151642</v>
      </c>
      <c r="D74" s="125">
        <v>0.32187977433204651</v>
      </c>
      <c r="E74" s="125">
        <v>0.26769605278968811</v>
      </c>
      <c r="F74" s="125">
        <v>0.25191783905029297</v>
      </c>
      <c r="G74" s="125">
        <v>0.28251069784164429</v>
      </c>
      <c r="H74" s="125">
        <v>0.34592017531394958</v>
      </c>
      <c r="I74" s="125">
        <f>Daily_National_Report!C39</f>
        <v>0.22416926920413971</v>
      </c>
      <c r="J74" s="256"/>
      <c r="K74" s="210">
        <f>100*(I74-H74)/H74</f>
        <v>-35.196243179314827</v>
      </c>
      <c r="L74" s="210">
        <f>100*(I74-B74)/B74</f>
        <v>-12.869074704161632</v>
      </c>
      <c r="M74" s="210">
        <f>(I74-N74)/N74*100</f>
        <v>-22.700251998572512</v>
      </c>
      <c r="N74" s="371">
        <v>0.28999999999999998</v>
      </c>
      <c r="O74" s="64"/>
      <c r="P74" s="318"/>
      <c r="Q74" s="432"/>
      <c r="R74" s="432"/>
      <c r="S74" s="432"/>
      <c r="T74" s="432"/>
      <c r="U74" s="432"/>
      <c r="V74" s="77"/>
    </row>
    <row r="75" spans="1:23" ht="12.75" customHeight="1">
      <c r="A75" s="172" t="s">
        <v>183</v>
      </c>
      <c r="B75" s="125">
        <v>0.25727865099906921</v>
      </c>
      <c r="C75" s="125">
        <v>0.24243159592151642</v>
      </c>
      <c r="D75" s="125">
        <v>0.32187977433204651</v>
      </c>
      <c r="E75" s="125">
        <v>0.26769605278968811</v>
      </c>
      <c r="F75" s="125">
        <v>0.25191783905029297</v>
      </c>
      <c r="G75" s="125">
        <v>0.28251069784164429</v>
      </c>
      <c r="H75" s="125">
        <v>0.34592017531394958</v>
      </c>
      <c r="I75" s="125">
        <f>Daily_National_Report!C40</f>
        <v>0.22416926920413971</v>
      </c>
      <c r="J75" s="256"/>
      <c r="K75" s="210">
        <f>100*(I75-H75)/H75</f>
        <v>-35.196243179314827</v>
      </c>
      <c r="L75" s="210">
        <f>100*(I75-B75)/B75</f>
        <v>-12.869074704161632</v>
      </c>
      <c r="M75" s="210">
        <f>(I75-N75)/N75*100</f>
        <v>-22.700251998572512</v>
      </c>
      <c r="N75" s="371">
        <v>0.28999999999999998</v>
      </c>
      <c r="O75" s="64"/>
      <c r="P75" s="318"/>
      <c r="Q75" s="432"/>
      <c r="R75" s="432"/>
      <c r="S75" s="432"/>
      <c r="T75" s="432"/>
      <c r="U75" s="432"/>
      <c r="V75" s="77"/>
    </row>
    <row r="76" spans="1:23">
      <c r="A76" s="98"/>
      <c r="B76" s="106"/>
      <c r="C76" s="106"/>
      <c r="D76" s="106"/>
      <c r="E76" s="106"/>
      <c r="F76" s="106"/>
      <c r="G76" s="106"/>
      <c r="H76" s="106"/>
      <c r="I76" s="136"/>
      <c r="T76" s="283"/>
      <c r="U76" s="283"/>
      <c r="V76" s="83"/>
    </row>
    <row r="77" spans="1:23">
      <c r="A77" s="88" t="s">
        <v>60</v>
      </c>
      <c r="N77" s="67"/>
      <c r="O77" s="67"/>
      <c r="P77" s="67"/>
      <c r="T77" s="283"/>
      <c r="U77" s="283"/>
      <c r="V77" s="83"/>
    </row>
    <row r="78" spans="1:23">
      <c r="N78" s="67"/>
      <c r="O78" s="67"/>
      <c r="P78" s="67"/>
      <c r="T78" s="283"/>
      <c r="U78" s="283"/>
      <c r="V78" s="83"/>
    </row>
    <row r="79" spans="1:23" ht="38.25" customHeight="1">
      <c r="A79" s="90" t="s">
        <v>120</v>
      </c>
      <c r="B79" s="120">
        <v>41908</v>
      </c>
      <c r="C79" s="120">
        <v>41909</v>
      </c>
      <c r="D79" s="120">
        <v>41910</v>
      </c>
      <c r="E79" s="120">
        <v>41911</v>
      </c>
      <c r="F79" s="120">
        <v>41912</v>
      </c>
      <c r="G79" s="120">
        <v>41913</v>
      </c>
      <c r="H79" s="120">
        <v>41914</v>
      </c>
      <c r="I79" s="120">
        <f>Daily_National_Report!F4</f>
        <v>41915</v>
      </c>
      <c r="J79" s="25"/>
      <c r="K79" s="19" t="s">
        <v>121</v>
      </c>
      <c r="L79" s="19" t="s">
        <v>47</v>
      </c>
      <c r="M79" s="28" t="s">
        <v>124</v>
      </c>
      <c r="N79" s="56" t="s">
        <v>19</v>
      </c>
      <c r="O79" s="67"/>
      <c r="P79" s="317"/>
      <c r="Q79" s="432" t="s">
        <v>218</v>
      </c>
      <c r="R79" s="432"/>
      <c r="S79" s="432"/>
      <c r="T79" s="432"/>
      <c r="U79" s="432"/>
      <c r="V79" s="71"/>
    </row>
    <row r="80" spans="1:23" ht="12.75" customHeight="1">
      <c r="A80" s="172" t="s">
        <v>22</v>
      </c>
      <c r="B80" s="125">
        <v>0.14988043035039716</v>
      </c>
      <c r="C80" s="278">
        <v>0.13763786081266161</v>
      </c>
      <c r="D80" s="125">
        <v>0.14877062853512946</v>
      </c>
      <c r="E80" s="125">
        <v>0.14503213049100208</v>
      </c>
      <c r="F80" s="125">
        <v>0.14232166207862479</v>
      </c>
      <c r="G80" s="125">
        <v>0.14279321113917884</v>
      </c>
      <c r="H80" s="125">
        <v>0.20332632564421588</v>
      </c>
      <c r="I80" s="125">
        <f>Daily_National_Report!C48</f>
        <v>0.21017927133196729</v>
      </c>
      <c r="J80" s="256"/>
      <c r="K80" s="210">
        <f>100*(I80-H80)/H80</f>
        <v>3.3704173161240418</v>
      </c>
      <c r="L80" s="210">
        <f>100*(I80-B80)/B80</f>
        <v>40.231296934897237</v>
      </c>
      <c r="M80" s="210">
        <f>(I80-N80)/N80*100</f>
        <v>5.0896356659836384</v>
      </c>
      <c r="N80" s="18">
        <v>0.2</v>
      </c>
      <c r="O80" s="67"/>
      <c r="P80" s="318"/>
      <c r="Q80" s="432"/>
      <c r="R80" s="432"/>
      <c r="S80" s="432"/>
      <c r="T80" s="432"/>
      <c r="U80" s="432"/>
      <c r="V80" s="71"/>
    </row>
    <row r="81" spans="1:23" ht="12.75" customHeight="1">
      <c r="A81" s="172" t="s">
        <v>182</v>
      </c>
      <c r="B81" s="125">
        <v>0.1562445507399173</v>
      </c>
      <c r="C81" s="278">
        <v>0.14038315710429472</v>
      </c>
      <c r="D81" s="125">
        <v>0.15639099472281034</v>
      </c>
      <c r="E81" s="128">
        <v>0.14955085840546864</v>
      </c>
      <c r="F81" s="128">
        <v>0.14610605752514352</v>
      </c>
      <c r="G81" s="128">
        <v>0.14459581369697064</v>
      </c>
      <c r="H81" s="128">
        <v>0.21662650418070281</v>
      </c>
      <c r="I81" s="125">
        <f>Daily_National_Report!C49</f>
        <v>0.23490961941378441</v>
      </c>
      <c r="J81" s="256"/>
      <c r="K81" s="210">
        <f>100*(I81-H81)/H81</f>
        <v>8.4399253462680708</v>
      </c>
      <c r="L81" s="210">
        <f>100*(I81-B81)/B81</f>
        <v>50.347399830162381</v>
      </c>
      <c r="M81" s="210">
        <f>(I81-N81)/N81*100</f>
        <v>17.454809706892199</v>
      </c>
      <c r="N81" s="371">
        <v>0.2</v>
      </c>
      <c r="O81" s="67"/>
      <c r="P81" s="318"/>
      <c r="Q81" s="432"/>
      <c r="R81" s="432"/>
      <c r="S81" s="432"/>
      <c r="T81" s="432"/>
      <c r="U81" s="432"/>
      <c r="V81" s="71"/>
    </row>
    <row r="82" spans="1:23" ht="12.75" customHeight="1">
      <c r="A82" s="172" t="s">
        <v>181</v>
      </c>
      <c r="B82" s="125">
        <v>0.12617962062358856</v>
      </c>
      <c r="C82" s="278">
        <v>0.12686042487621307</v>
      </c>
      <c r="D82" s="125">
        <v>0.11869768053293228</v>
      </c>
      <c r="E82" s="128">
        <v>0.12866297364234924</v>
      </c>
      <c r="F82" s="128">
        <v>0.12846864759922028</v>
      </c>
      <c r="G82" s="128">
        <v>0.13622170686721802</v>
      </c>
      <c r="H82" s="128">
        <v>0.15492606163024902</v>
      </c>
      <c r="I82" s="125">
        <f>Daily_National_Report!C50</f>
        <v>0.12083078175783157</v>
      </c>
      <c r="J82" s="256"/>
      <c r="K82" s="210">
        <f>100*(I82-H82)/H82</f>
        <v>-22.007452789828363</v>
      </c>
      <c r="L82" s="210">
        <f>100*(I82-B82)/B82</f>
        <v>-4.2390671641923241</v>
      </c>
      <c r="M82" s="210">
        <f>(I82-N82)/N82*100</f>
        <v>-39.58460912108422</v>
      </c>
      <c r="N82" s="371">
        <v>0.2</v>
      </c>
      <c r="O82" s="67"/>
      <c r="P82" s="318"/>
      <c r="Q82" s="432"/>
      <c r="R82" s="432"/>
      <c r="S82" s="432"/>
      <c r="T82" s="432"/>
      <c r="U82" s="432"/>
      <c r="V82" s="71"/>
    </row>
    <row r="83" spans="1:23" ht="12.75" customHeight="1">
      <c r="A83" s="172" t="s">
        <v>183</v>
      </c>
      <c r="B83" s="125">
        <v>0.12617962062358856</v>
      </c>
      <c r="C83" s="278">
        <v>0.12686042487621307</v>
      </c>
      <c r="D83" s="125">
        <v>0.11869768053293228</v>
      </c>
      <c r="E83" s="128">
        <v>0.12866297364234924</v>
      </c>
      <c r="F83" s="128">
        <v>0.12846864759922028</v>
      </c>
      <c r="G83" s="128">
        <v>0.13622170686721802</v>
      </c>
      <c r="H83" s="128">
        <v>0.15492606163024902</v>
      </c>
      <c r="I83" s="125">
        <f>Daily_National_Report!C51</f>
        <v>0.12083078175783157</v>
      </c>
      <c r="J83" s="256"/>
      <c r="K83" s="210">
        <f>100*(I83-H83)/H83</f>
        <v>-22.007452789828363</v>
      </c>
      <c r="L83" s="210">
        <f>100*(I83-B83)/B83</f>
        <v>-4.2390671641923241</v>
      </c>
      <c r="M83" s="210">
        <f>(I83-N83)/N83*100</f>
        <v>-39.58460912108422</v>
      </c>
      <c r="N83" s="371">
        <v>0.2</v>
      </c>
      <c r="O83" s="67"/>
      <c r="P83" s="318"/>
      <c r="Q83" s="432"/>
      <c r="R83" s="432"/>
      <c r="S83" s="432"/>
      <c r="T83" s="432"/>
      <c r="U83" s="432"/>
      <c r="V83" s="71"/>
    </row>
    <row r="84" spans="1:23">
      <c r="A84" s="98"/>
      <c r="B84" s="106"/>
      <c r="C84" s="106"/>
      <c r="D84" s="106"/>
      <c r="E84" s="106"/>
      <c r="F84" s="106"/>
      <c r="G84" s="106"/>
      <c r="H84" s="106"/>
      <c r="I84" s="136"/>
      <c r="N84" s="67"/>
      <c r="O84" s="67"/>
      <c r="P84" s="67"/>
      <c r="T84" s="283"/>
      <c r="U84" s="283"/>
      <c r="V84" s="83"/>
    </row>
    <row r="85" spans="1:23">
      <c r="A85" s="86" t="s">
        <v>61</v>
      </c>
      <c r="N85" s="67"/>
      <c r="O85" s="67"/>
      <c r="P85" s="67"/>
      <c r="T85" s="283"/>
      <c r="U85" s="283"/>
      <c r="V85" s="83"/>
    </row>
    <row r="86" spans="1:23">
      <c r="A86" s="87" t="s">
        <v>62</v>
      </c>
      <c r="O86" s="67"/>
      <c r="P86" s="67"/>
      <c r="Q86" s="67"/>
      <c r="R86" s="67"/>
      <c r="T86" s="283"/>
      <c r="U86" s="283"/>
      <c r="V86" s="83"/>
    </row>
    <row r="87" spans="1:23">
      <c r="N87" s="67"/>
      <c r="O87" s="67"/>
      <c r="P87" s="67"/>
      <c r="Q87" s="67"/>
      <c r="R87" s="67"/>
      <c r="T87" s="283"/>
      <c r="U87" s="283"/>
      <c r="V87" s="83"/>
    </row>
    <row r="88" spans="1:23" ht="25.5" customHeight="1">
      <c r="A88" s="90" t="s">
        <v>120</v>
      </c>
      <c r="B88" s="120">
        <v>41908</v>
      </c>
      <c r="C88" s="120">
        <v>41909</v>
      </c>
      <c r="D88" s="120">
        <v>41910</v>
      </c>
      <c r="E88" s="120">
        <v>41911</v>
      </c>
      <c r="F88" s="120">
        <v>41912</v>
      </c>
      <c r="G88" s="120">
        <v>41913</v>
      </c>
      <c r="H88" s="120">
        <v>41914</v>
      </c>
      <c r="I88" s="120">
        <f>Daily_National_Report!F4</f>
        <v>41915</v>
      </c>
      <c r="J88" s="25"/>
      <c r="K88" s="19" t="s">
        <v>121</v>
      </c>
      <c r="L88" s="19" t="s">
        <v>47</v>
      </c>
      <c r="M88" s="28" t="s">
        <v>124</v>
      </c>
      <c r="N88" s="56" t="s">
        <v>19</v>
      </c>
      <c r="O88" s="74"/>
      <c r="P88" s="317"/>
      <c r="Q88" s="432" t="s">
        <v>219</v>
      </c>
      <c r="R88" s="432"/>
      <c r="S88" s="432"/>
      <c r="T88" s="432"/>
      <c r="U88" s="432"/>
      <c r="V88" s="77"/>
      <c r="W88" s="76"/>
    </row>
    <row r="89" spans="1:23" ht="12.75" customHeight="1">
      <c r="A89" s="172" t="s">
        <v>22</v>
      </c>
      <c r="B89" s="125">
        <v>99.896926916824839</v>
      </c>
      <c r="C89" s="125">
        <v>99.904539907042661</v>
      </c>
      <c r="D89" s="125">
        <v>99.906263224223778</v>
      </c>
      <c r="E89" s="125">
        <v>99.897260562876625</v>
      </c>
      <c r="F89" s="125">
        <v>99.865564060795293</v>
      </c>
      <c r="G89" s="125">
        <v>99.868049811480091</v>
      </c>
      <c r="H89" s="125">
        <v>99.848509635760777</v>
      </c>
      <c r="I89" s="125">
        <f>Daily_National_Report!I26</f>
        <v>99.861979957907224</v>
      </c>
      <c r="J89" s="256"/>
      <c r="K89" s="210">
        <f>100*(H89-I89)/(100-H89)</f>
        <v>-8.8918672907637308</v>
      </c>
      <c r="L89" s="210">
        <f>100*(B89-I89)/(100-B89)</f>
        <v>33.905029170638841</v>
      </c>
      <c r="M89" s="210">
        <f>(N89-I89)/(100-N89)*100</f>
        <v>-30.989978953612781</v>
      </c>
      <c r="N89" s="18">
        <v>99.8</v>
      </c>
      <c r="O89" s="74"/>
      <c r="P89" s="317"/>
      <c r="Q89" s="432"/>
      <c r="R89" s="432"/>
      <c r="S89" s="432"/>
      <c r="T89" s="432"/>
      <c r="U89" s="432"/>
      <c r="V89" s="77"/>
      <c r="W89" s="76"/>
    </row>
    <row r="90" spans="1:23" ht="12.75" customHeight="1">
      <c r="A90" s="172" t="s">
        <v>182</v>
      </c>
      <c r="B90" s="125">
        <v>99.916321027477878</v>
      </c>
      <c r="C90" s="125">
        <v>99.918000693344453</v>
      </c>
      <c r="D90" s="125">
        <v>99.923222042806472</v>
      </c>
      <c r="E90" s="128">
        <v>99.918201809762166</v>
      </c>
      <c r="F90" s="128">
        <v>99.917746094984096</v>
      </c>
      <c r="G90" s="265">
        <v>99.920475180283191</v>
      </c>
      <c r="H90" s="125">
        <v>99.922383064474843</v>
      </c>
      <c r="I90" s="125">
        <f>Daily_National_Report!I27</f>
        <v>99.922023543488152</v>
      </c>
      <c r="J90" s="256"/>
      <c r="K90" s="210">
        <f>100*(H90-I90)/(100-H90)</f>
        <v>0.46319915139530049</v>
      </c>
      <c r="L90" s="210">
        <f>100*(B90-I90)/(100-B90)</f>
        <v>-6.814753860375566</v>
      </c>
      <c r="M90" s="210">
        <f>(N90-I90)/(100-N90)*100</f>
        <v>-61.01177174407637</v>
      </c>
      <c r="N90" s="371">
        <v>99.8</v>
      </c>
      <c r="O90" s="74"/>
      <c r="P90" s="317"/>
      <c r="Q90" s="432"/>
      <c r="R90" s="432"/>
      <c r="S90" s="432"/>
      <c r="T90" s="432"/>
      <c r="U90" s="432"/>
      <c r="V90" s="77"/>
      <c r="W90" s="76"/>
    </row>
    <row r="91" spans="1:23" ht="12.75" customHeight="1">
      <c r="A91" s="172" t="s">
        <v>181</v>
      </c>
      <c r="B91" s="137">
        <v>99.873252868652344</v>
      </c>
      <c r="C91" s="127">
        <v>99.887733459472656</v>
      </c>
      <c r="D91" s="129">
        <v>99.879974365234375</v>
      </c>
      <c r="E91" s="264">
        <v>99.868125915527344</v>
      </c>
      <c r="F91" s="264">
        <v>99.803276062011719</v>
      </c>
      <c r="G91" s="267">
        <v>99.807601928710938</v>
      </c>
      <c r="H91" s="125">
        <v>99.758956909179688</v>
      </c>
      <c r="I91" s="125">
        <f>Daily_National_Report!I28</f>
        <v>99.785957336425781</v>
      </c>
      <c r="J91" s="256"/>
      <c r="K91" s="210">
        <f>100*(H91-I91)/(100-H91)</f>
        <v>-11.201493954548331</v>
      </c>
      <c r="L91" s="210">
        <f>100*(B91-I91)/(100-B91)</f>
        <v>68.87377355083369</v>
      </c>
      <c r="M91" s="210">
        <f>(N91-I91)/(100-N91)*100</f>
        <v>7.0213317871078544</v>
      </c>
      <c r="N91" s="371">
        <v>99.8</v>
      </c>
      <c r="O91" s="74"/>
      <c r="P91" s="317"/>
      <c r="Q91" s="432"/>
      <c r="R91" s="432"/>
      <c r="S91" s="432"/>
      <c r="T91" s="432"/>
      <c r="U91" s="432"/>
      <c r="V91" s="77"/>
      <c r="W91" s="76"/>
    </row>
    <row r="92" spans="1:23" ht="11.25" customHeight="1">
      <c r="A92" s="172" t="s">
        <v>183</v>
      </c>
      <c r="B92" s="125">
        <v>99.873252868652344</v>
      </c>
      <c r="C92" s="125">
        <v>99.887733459472656</v>
      </c>
      <c r="D92" s="125">
        <v>99.879974365234375</v>
      </c>
      <c r="E92" s="128">
        <v>99.868125915527344</v>
      </c>
      <c r="F92" s="128">
        <v>99.803276062011719</v>
      </c>
      <c r="G92" s="265">
        <v>99.807601928710938</v>
      </c>
      <c r="H92" s="125">
        <v>99.758956909179688</v>
      </c>
      <c r="I92" s="125">
        <f>Daily_National_Report!I29</f>
        <v>99.785957336425781</v>
      </c>
      <c r="J92" s="256"/>
      <c r="K92" s="210">
        <f>100*(H92-I92)/(100-H92)</f>
        <v>-11.201493954548331</v>
      </c>
      <c r="L92" s="210">
        <f>100*(B92-I92)/(100-B92)</f>
        <v>68.87377355083369</v>
      </c>
      <c r="M92" s="210">
        <f>(N92-I92)/(100-N92)*100</f>
        <v>7.0213317871078544</v>
      </c>
      <c r="N92" s="371">
        <v>99.8</v>
      </c>
      <c r="O92" s="74"/>
      <c r="P92" s="317"/>
      <c r="Q92" s="432"/>
      <c r="R92" s="432"/>
      <c r="S92" s="432"/>
      <c r="T92" s="432"/>
      <c r="U92" s="432"/>
      <c r="V92" s="77"/>
      <c r="W92" s="76"/>
    </row>
    <row r="93" spans="1:23">
      <c r="A93" s="92"/>
      <c r="B93" s="106"/>
      <c r="C93" s="106"/>
      <c r="D93" s="106"/>
      <c r="E93" s="106"/>
      <c r="F93" s="106"/>
      <c r="G93" s="106"/>
      <c r="H93" s="106"/>
      <c r="I93" s="106"/>
      <c r="J93" s="31"/>
      <c r="K93" s="31"/>
      <c r="L93" s="31"/>
      <c r="M93" s="57"/>
      <c r="N93" s="67"/>
      <c r="O93" s="67"/>
      <c r="P93" s="67"/>
      <c r="T93" s="283"/>
      <c r="U93" s="283"/>
      <c r="V93" s="83"/>
    </row>
    <row r="94" spans="1:23">
      <c r="A94" s="87" t="s">
        <v>63</v>
      </c>
      <c r="N94" s="67"/>
      <c r="O94" s="67"/>
      <c r="P94" s="67"/>
      <c r="Q94" s="67"/>
      <c r="R94" s="67"/>
      <c r="T94" s="283"/>
      <c r="U94" s="283"/>
      <c r="V94" s="83"/>
    </row>
    <row r="95" spans="1:23">
      <c r="N95" s="67"/>
      <c r="O95" s="67"/>
      <c r="P95" s="67"/>
      <c r="Q95" s="67"/>
      <c r="R95" s="67"/>
      <c r="T95" s="283"/>
      <c r="U95" s="283"/>
      <c r="V95" s="83"/>
    </row>
    <row r="96" spans="1:23" ht="25.5">
      <c r="A96" s="90" t="s">
        <v>120</v>
      </c>
      <c r="B96" s="120">
        <v>41908</v>
      </c>
      <c r="C96" s="120">
        <v>41909</v>
      </c>
      <c r="D96" s="120">
        <v>41910</v>
      </c>
      <c r="E96" s="120">
        <v>41911</v>
      </c>
      <c r="F96" s="120">
        <v>41912</v>
      </c>
      <c r="G96" s="120">
        <v>41913</v>
      </c>
      <c r="H96" s="120">
        <v>41914</v>
      </c>
      <c r="I96" s="120">
        <f>Daily_National_Report!F4</f>
        <v>41915</v>
      </c>
      <c r="J96" s="25"/>
      <c r="K96" s="19" t="s">
        <v>121</v>
      </c>
      <c r="L96" s="19" t="s">
        <v>47</v>
      </c>
      <c r="M96" s="28" t="s">
        <v>124</v>
      </c>
      <c r="N96" s="56" t="s">
        <v>19</v>
      </c>
      <c r="O96" s="74"/>
      <c r="P96" s="77"/>
      <c r="Q96" s="71"/>
      <c r="R96" s="71"/>
      <c r="S96" s="71"/>
      <c r="T96" s="71"/>
      <c r="U96" s="71"/>
      <c r="V96" s="77"/>
      <c r="W96" s="71"/>
    </row>
    <row r="97" spans="1:24" ht="15">
      <c r="A97" s="172" t="s">
        <v>22</v>
      </c>
      <c r="B97" s="125">
        <v>99.808726747177246</v>
      </c>
      <c r="C97" s="125">
        <v>99.79610689417089</v>
      </c>
      <c r="D97" s="125">
        <v>99.830048334331366</v>
      </c>
      <c r="E97" s="125">
        <v>99.817788068740867</v>
      </c>
      <c r="F97" s="125">
        <v>99.825621941578859</v>
      </c>
      <c r="G97" s="125">
        <v>99.827690821402598</v>
      </c>
      <c r="H97" s="125">
        <v>99.83546224029034</v>
      </c>
      <c r="I97" s="125">
        <f>Daily_National_Report!J26</f>
        <v>99.834877434483175</v>
      </c>
      <c r="J97" s="29"/>
      <c r="K97" s="210">
        <f>100*(H97-I97)/(100-H97)</f>
        <v>0.35542346522576296</v>
      </c>
      <c r="L97" s="210">
        <f>100*(B97-I97)/(100-B97)</f>
        <v>-13.671899714154963</v>
      </c>
      <c r="M97" s="210">
        <f>(N97-I97)/(100-N97)*100</f>
        <v>-99.834877434483175</v>
      </c>
      <c r="N97" s="18"/>
      <c r="O97" s="74"/>
      <c r="P97" s="71"/>
      <c r="Q97" s="71"/>
      <c r="R97" s="71"/>
      <c r="S97" s="71"/>
      <c r="T97" s="71"/>
      <c r="U97" s="71"/>
      <c r="V97" s="77"/>
      <c r="W97" s="71"/>
    </row>
    <row r="98" spans="1:24" ht="15">
      <c r="A98" s="172" t="s">
        <v>182</v>
      </c>
      <c r="B98" s="125">
        <v>99.82909731737179</v>
      </c>
      <c r="C98" s="125">
        <v>99.817971311478786</v>
      </c>
      <c r="D98" s="125">
        <v>99.851325311505434</v>
      </c>
      <c r="E98" s="128">
        <v>99.84118765755241</v>
      </c>
      <c r="F98" s="128">
        <v>99.842982311495888</v>
      </c>
      <c r="G98" s="128">
        <v>99.845948482856002</v>
      </c>
      <c r="H98" s="128">
        <v>99.856876113510253</v>
      </c>
      <c r="I98" s="125">
        <f>Daily_National_Report!J27</f>
        <v>99.85406860786459</v>
      </c>
      <c r="J98" s="29"/>
      <c r="K98" s="210">
        <f>100*(H98-I98)/(100-H98)</f>
        <v>1.9615912581189092</v>
      </c>
      <c r="L98" s="210">
        <f>100*(B98-I98)/(100-B98)</f>
        <v>-14.611409317151631</v>
      </c>
      <c r="M98" s="210">
        <f>(N98-I98)/(100-N98)*100</f>
        <v>-99.85406860786459</v>
      </c>
      <c r="N98" s="18"/>
      <c r="O98" s="74"/>
      <c r="P98" s="71"/>
      <c r="Q98" s="71"/>
      <c r="R98" s="71"/>
      <c r="S98" s="71"/>
      <c r="T98" s="71"/>
      <c r="U98" s="71"/>
      <c r="V98" s="77"/>
      <c r="W98" s="71"/>
      <c r="X98" s="56"/>
    </row>
    <row r="99" spans="1:24" ht="15">
      <c r="A99" s="172" t="s">
        <v>181</v>
      </c>
      <c r="B99" s="129">
        <v>92.058761596679688</v>
      </c>
      <c r="C99" s="129">
        <v>90.575531005859375</v>
      </c>
      <c r="D99" s="127">
        <v>89.243278503417969</v>
      </c>
      <c r="E99" s="264">
        <v>91.290321350097656</v>
      </c>
      <c r="F99" s="264">
        <v>93.241455078125</v>
      </c>
      <c r="G99" s="264">
        <v>92.610130310058594</v>
      </c>
      <c r="H99" s="264">
        <v>90.743385314941406</v>
      </c>
      <c r="I99" s="125">
        <f>Daily_National_Report!J28</f>
        <v>92.31201171875</v>
      </c>
      <c r="J99" s="29"/>
      <c r="K99" s="210">
        <f>100*(H99-I99)/(100-H99)</f>
        <v>-16.946005177687315</v>
      </c>
      <c r="L99" s="210">
        <f>100*(B99-I99)/(100-B99)</f>
        <v>-3.1890507400511492</v>
      </c>
      <c r="M99" s="210">
        <f>(N99-I99)/(100-N99)*100</f>
        <v>-92.31201171875</v>
      </c>
      <c r="N99" s="18"/>
      <c r="O99" s="74"/>
      <c r="P99" s="71"/>
      <c r="Q99" s="71"/>
      <c r="R99" s="71"/>
      <c r="S99" s="71"/>
      <c r="T99" s="71"/>
      <c r="U99" s="71"/>
      <c r="V99" s="77"/>
      <c r="W99" s="71"/>
    </row>
    <row r="100" spans="1:24" ht="15">
      <c r="A100" s="172" t="s">
        <v>183</v>
      </c>
      <c r="B100" s="125">
        <v>92.058761596679688</v>
      </c>
      <c r="C100" s="125">
        <v>90.575531005859375</v>
      </c>
      <c r="D100" s="125">
        <v>89.243278503417969</v>
      </c>
      <c r="E100" s="128">
        <v>91.290321350097656</v>
      </c>
      <c r="F100" s="128">
        <v>93.241455078125</v>
      </c>
      <c r="G100" s="128">
        <v>92.610130310058594</v>
      </c>
      <c r="H100" s="128">
        <v>90.743385314941406</v>
      </c>
      <c r="I100" s="125">
        <f>Daily_National_Report!J29</f>
        <v>92.31201171875</v>
      </c>
      <c r="J100" s="29"/>
      <c r="K100" s="210">
        <f>100*(H100-I100)/(100-H100)</f>
        <v>-16.946005177687315</v>
      </c>
      <c r="L100" s="210">
        <f>100*(B100-I100)/(100-B100)</f>
        <v>-3.1890507400511492</v>
      </c>
      <c r="M100" s="210">
        <f>(N100-I100)/(100-N100)*100</f>
        <v>-92.31201171875</v>
      </c>
      <c r="N100" s="18"/>
      <c r="O100" s="74"/>
      <c r="P100" s="71"/>
      <c r="Q100" s="71"/>
      <c r="R100" s="71"/>
      <c r="S100" s="71"/>
      <c r="T100" s="71"/>
      <c r="U100" s="71"/>
      <c r="V100" s="77"/>
      <c r="W100" s="71"/>
      <c r="X100" s="268"/>
    </row>
    <row r="101" spans="1:24">
      <c r="A101" s="92"/>
      <c r="B101" s="106"/>
      <c r="C101" s="106"/>
      <c r="D101" s="106"/>
      <c r="E101" s="106"/>
      <c r="F101" s="106"/>
      <c r="G101" s="106"/>
      <c r="H101" s="106"/>
      <c r="I101" s="106"/>
      <c r="J101" s="31"/>
      <c r="K101" s="31"/>
      <c r="L101" s="31"/>
      <c r="M101" s="57"/>
      <c r="N101" s="67"/>
      <c r="O101" s="54"/>
      <c r="P101" s="54"/>
      <c r="Q101" s="54"/>
      <c r="R101" s="54"/>
    </row>
    <row r="102" spans="1:24">
      <c r="A102" s="87" t="s">
        <v>64</v>
      </c>
      <c r="N102" s="67"/>
      <c r="O102" s="54"/>
      <c r="P102" s="54"/>
      <c r="Q102" s="54"/>
      <c r="R102" s="54"/>
    </row>
    <row r="103" spans="1:24">
      <c r="N103" s="67"/>
      <c r="O103" s="54"/>
      <c r="P103" s="54"/>
      <c r="Q103" s="54"/>
      <c r="R103" s="54"/>
    </row>
    <row r="104" spans="1:24" ht="25.5" customHeight="1">
      <c r="A104" s="90" t="s">
        <v>120</v>
      </c>
      <c r="B104" s="120">
        <v>41908</v>
      </c>
      <c r="C104" s="120">
        <v>41909</v>
      </c>
      <c r="D104" s="120">
        <v>41910</v>
      </c>
      <c r="E104" s="120">
        <v>41911</v>
      </c>
      <c r="F104" s="120">
        <v>41912</v>
      </c>
      <c r="G104" s="120">
        <v>41913</v>
      </c>
      <c r="H104" s="120">
        <v>41914</v>
      </c>
      <c r="I104" s="120">
        <f>Daily_National_Report!F4</f>
        <v>41915</v>
      </c>
      <c r="J104" s="25"/>
      <c r="K104" s="19" t="s">
        <v>121</v>
      </c>
      <c r="L104" s="19" t="s">
        <v>47</v>
      </c>
      <c r="M104" s="28" t="s">
        <v>124</v>
      </c>
      <c r="N104" s="56" t="s">
        <v>19</v>
      </c>
      <c r="O104" s="74"/>
      <c r="P104" s="317"/>
      <c r="Q104" s="432" t="s">
        <v>220</v>
      </c>
      <c r="R104" s="432"/>
      <c r="S104" s="432"/>
      <c r="T104" s="432"/>
      <c r="U104" s="432"/>
    </row>
    <row r="105" spans="1:24" ht="12.75" customHeight="1">
      <c r="A105" s="172" t="s">
        <v>22</v>
      </c>
      <c r="B105" s="129">
        <v>98.240524170528857</v>
      </c>
      <c r="C105" s="129">
        <v>98.166317731262751</v>
      </c>
      <c r="D105" s="129">
        <v>98.303835417378238</v>
      </c>
      <c r="E105" s="125">
        <v>98.394690305427659</v>
      </c>
      <c r="F105" s="127">
        <v>98.233998985441957</v>
      </c>
      <c r="G105" s="127">
        <v>98.212885813096108</v>
      </c>
      <c r="H105" s="127">
        <v>98.173810926270505</v>
      </c>
      <c r="I105" s="127">
        <f>Daily_National_Report!D37</f>
        <v>98.426025263606007</v>
      </c>
      <c r="J105" s="256"/>
      <c r="K105" s="210">
        <f>100*(H105-I105)/(100-H105)</f>
        <v>-13.810965193238339</v>
      </c>
      <c r="L105" s="210">
        <f>100*(B105-I105)/(100-B105)</f>
        <v>-10.54297478658216</v>
      </c>
      <c r="M105" s="210">
        <f>(N105-I105)/(100-N105)*100</f>
        <v>-11.074873650056711</v>
      </c>
      <c r="N105" s="18">
        <v>98.23</v>
      </c>
      <c r="O105" s="64"/>
      <c r="P105" s="317"/>
      <c r="Q105" s="432"/>
      <c r="R105" s="432"/>
      <c r="S105" s="432"/>
      <c r="T105" s="432"/>
      <c r="U105" s="432"/>
    </row>
    <row r="106" spans="1:24" ht="12.75" customHeight="1">
      <c r="A106" s="172" t="s">
        <v>182</v>
      </c>
      <c r="B106" s="125">
        <v>98.241980679612112</v>
      </c>
      <c r="C106" s="125">
        <v>98.107950015149797</v>
      </c>
      <c r="D106" s="125">
        <v>98.277069956573627</v>
      </c>
      <c r="E106" s="128">
        <v>98.349074098935887</v>
      </c>
      <c r="F106" s="128">
        <v>98.177237308883988</v>
      </c>
      <c r="G106" s="128">
        <v>98.1483472019017</v>
      </c>
      <c r="H106" s="128">
        <v>98.128282834966342</v>
      </c>
      <c r="I106" s="127">
        <f>Daily_National_Report!D38</f>
        <v>98.403305405669641</v>
      </c>
      <c r="J106" s="256"/>
      <c r="K106" s="210">
        <f>100*(H106-I106)/(100-H106)</f>
        <v>-14.693596652374239</v>
      </c>
      <c r="L106" s="210">
        <f>100*(B106-I106)/(100-B106)</f>
        <v>-9.1765047281695793</v>
      </c>
      <c r="M106" s="210">
        <f>(N106-I106)/(100-N106)*100</f>
        <v>-11.294744759424386</v>
      </c>
      <c r="N106" s="371">
        <v>98.2</v>
      </c>
      <c r="O106" s="64"/>
      <c r="P106" s="317"/>
      <c r="Q106" s="432"/>
      <c r="R106" s="432"/>
      <c r="S106" s="432"/>
      <c r="T106" s="432"/>
      <c r="U106" s="432"/>
    </row>
    <row r="107" spans="1:24" ht="12.75" customHeight="1">
      <c r="A107" s="172" t="s">
        <v>181</v>
      </c>
      <c r="B107" s="129">
        <v>98.2220458984375</v>
      </c>
      <c r="C107" s="129">
        <v>98.929603576660156</v>
      </c>
      <c r="D107" s="129">
        <v>98.714920043945313</v>
      </c>
      <c r="E107" s="127">
        <v>98.957122802734375</v>
      </c>
      <c r="F107" s="127">
        <v>98.910751342773438</v>
      </c>
      <c r="G107" s="127">
        <v>99.019233703613281</v>
      </c>
      <c r="H107" s="127">
        <v>98.714553833007812</v>
      </c>
      <c r="I107" s="127">
        <f>Daily_National_Report!D39</f>
        <v>98.693168640136719</v>
      </c>
      <c r="J107" s="256"/>
      <c r="K107" s="210">
        <f>100*(H107-I107)/(100-H107)</f>
        <v>1.663639708937241</v>
      </c>
      <c r="L107" s="210">
        <f>100*(B107-I107)/(100-B107)</f>
        <v>-26.498026089941639</v>
      </c>
      <c r="M107" s="210">
        <f>(N107-I107)/(100-N107)*100</f>
        <v>-23.127567066865936</v>
      </c>
      <c r="N107" s="371">
        <v>98.3</v>
      </c>
      <c r="O107" s="64"/>
      <c r="P107" s="317"/>
      <c r="Q107" s="432"/>
      <c r="R107" s="432"/>
      <c r="S107" s="432"/>
      <c r="T107" s="432"/>
      <c r="U107" s="432"/>
    </row>
    <row r="108" spans="1:24" ht="15.75" customHeight="1">
      <c r="A108" s="172" t="s">
        <v>183</v>
      </c>
      <c r="B108" s="125">
        <v>98.2220458984375</v>
      </c>
      <c r="C108" s="125">
        <v>98.929603576660156</v>
      </c>
      <c r="D108" s="125">
        <v>98.714920043945313</v>
      </c>
      <c r="E108" s="128">
        <v>98.957122802734375</v>
      </c>
      <c r="F108" s="128">
        <v>98.910751342773438</v>
      </c>
      <c r="G108" s="128">
        <v>99.019233703613281</v>
      </c>
      <c r="H108" s="128">
        <v>98.714553833007812</v>
      </c>
      <c r="I108" s="127">
        <f>Daily_National_Report!D40</f>
        <v>98.693168640136719</v>
      </c>
      <c r="J108" s="256"/>
      <c r="K108" s="210">
        <f>100*(H108-I108)/(100-H108)</f>
        <v>1.663639708937241</v>
      </c>
      <c r="L108" s="210">
        <f>100*(B108-I108)/(100-B108)</f>
        <v>-26.498026089941639</v>
      </c>
      <c r="M108" s="210">
        <f>(N108-I108)/(100-N108)*100</f>
        <v>-23.127567066865936</v>
      </c>
      <c r="N108" s="371">
        <v>98.3</v>
      </c>
      <c r="O108" s="64"/>
      <c r="P108" s="317"/>
      <c r="Q108" s="432"/>
      <c r="R108" s="432"/>
      <c r="S108" s="432"/>
      <c r="T108" s="432"/>
      <c r="U108" s="432"/>
    </row>
    <row r="109" spans="1:24" ht="12.75" customHeight="1">
      <c r="A109" s="98"/>
      <c r="B109" s="106"/>
      <c r="C109" s="106"/>
      <c r="D109" s="106"/>
      <c r="E109" s="106"/>
      <c r="F109" s="106"/>
      <c r="G109" s="106"/>
      <c r="H109" s="106"/>
      <c r="I109" s="106"/>
      <c r="Q109" s="432"/>
      <c r="R109" s="432"/>
      <c r="S109" s="432"/>
      <c r="T109" s="432"/>
      <c r="U109" s="432"/>
    </row>
    <row r="110" spans="1:24">
      <c r="A110" s="87" t="s">
        <v>65</v>
      </c>
    </row>
    <row r="112" spans="1:24" ht="25.5">
      <c r="A112" s="90" t="s">
        <v>120</v>
      </c>
      <c r="B112" s="120">
        <v>41908</v>
      </c>
      <c r="C112" s="120">
        <v>41909</v>
      </c>
      <c r="D112" s="120">
        <v>41910</v>
      </c>
      <c r="E112" s="120">
        <v>41911</v>
      </c>
      <c r="F112" s="120">
        <v>41912</v>
      </c>
      <c r="G112" s="120">
        <v>41913</v>
      </c>
      <c r="H112" s="120">
        <v>41914</v>
      </c>
      <c r="I112" s="120">
        <f>Daily_National_Report!F4</f>
        <v>41915</v>
      </c>
      <c r="J112" s="25"/>
      <c r="K112" s="19" t="s">
        <v>121</v>
      </c>
      <c r="L112" s="19" t="s">
        <v>47</v>
      </c>
      <c r="M112" s="28" t="s">
        <v>124</v>
      </c>
      <c r="N112" s="56" t="s">
        <v>19</v>
      </c>
      <c r="P112" s="286" t="s">
        <v>171</v>
      </c>
      <c r="Q112" s="286"/>
      <c r="R112" s="286"/>
      <c r="S112" s="286"/>
      <c r="T112" s="282"/>
      <c r="U112" s="282"/>
    </row>
    <row r="113" spans="1:21" ht="15">
      <c r="A113" s="172" t="s">
        <v>22</v>
      </c>
      <c r="B113" s="137">
        <v>94.750487401326495</v>
      </c>
      <c r="C113" s="127">
        <v>94.808267705074698</v>
      </c>
      <c r="D113" s="127">
        <v>95.017410957079122</v>
      </c>
      <c r="E113" s="129">
        <v>94.117756063957117</v>
      </c>
      <c r="F113" s="129">
        <v>94.782838937020315</v>
      </c>
      <c r="G113" s="129">
        <v>94.805293495804577</v>
      </c>
      <c r="H113" s="129">
        <v>95.127036687606648</v>
      </c>
      <c r="I113" s="129">
        <f>Daily_National_Report!D48</f>
        <v>95.111205124699836</v>
      </c>
      <c r="J113" s="29"/>
      <c r="K113" s="210">
        <f>100*(H113-I113)/(100-H113)</f>
        <v>0.32488573978275354</v>
      </c>
      <c r="L113" s="210">
        <f>100*(B113-I113)/(100-B113)</f>
        <v>-6.871451712764542</v>
      </c>
      <c r="M113" s="210">
        <f>(N113-I113)/(100-N113)*100</f>
        <v>-95.111205124699836</v>
      </c>
      <c r="N113" s="18"/>
      <c r="P113" s="286"/>
      <c r="Q113" s="286"/>
      <c r="R113" s="286"/>
      <c r="S113" s="286"/>
      <c r="T113" s="282"/>
      <c r="U113" s="282"/>
    </row>
    <row r="114" spans="1:21" ht="13.5" customHeight="1">
      <c r="A114" s="172" t="s">
        <v>182</v>
      </c>
      <c r="B114" s="125">
        <v>94.709438388761484</v>
      </c>
      <c r="C114" s="125">
        <v>94.71685003750575</v>
      </c>
      <c r="D114" s="125">
        <v>94.86480480983704</v>
      </c>
      <c r="E114" s="128">
        <v>93.923203852362846</v>
      </c>
      <c r="F114" s="128">
        <v>94.697197501583389</v>
      </c>
      <c r="G114" s="128">
        <v>94.73138134715704</v>
      </c>
      <c r="H114" s="128">
        <v>95.010697799382157</v>
      </c>
      <c r="I114" s="129">
        <f>Daily_National_Report!D49</f>
        <v>94.997102782997359</v>
      </c>
      <c r="J114" s="29"/>
      <c r="K114" s="210">
        <f>100*(H114-I114)/(100-H114)</f>
        <v>0.27248332207887643</v>
      </c>
      <c r="L114" s="210">
        <f>100*(B114-I114)/(100-B114)</f>
        <v>-5.4373129995273493</v>
      </c>
      <c r="M114" s="210">
        <f>(N114-I114)/(100-N114)*100</f>
        <v>-94.997102782997359</v>
      </c>
      <c r="N114" s="18"/>
      <c r="P114" s="286"/>
      <c r="Q114" s="286"/>
      <c r="R114" s="286"/>
      <c r="S114" s="286"/>
      <c r="T114" s="282"/>
      <c r="U114" s="282"/>
    </row>
    <row r="115" spans="1:21" ht="15">
      <c r="A115" s="172" t="s">
        <v>181</v>
      </c>
      <c r="B115" s="125">
        <v>95.34295654296875</v>
      </c>
      <c r="C115" s="127">
        <v>96.078224182128906</v>
      </c>
      <c r="D115" s="127">
        <v>97.1500244140625</v>
      </c>
      <c r="E115" s="129">
        <v>96.790069580078125</v>
      </c>
      <c r="F115" s="129">
        <v>95.909957885742188</v>
      </c>
      <c r="G115" s="129">
        <v>95.766151428222656</v>
      </c>
      <c r="H115" s="129">
        <v>96.698417663574219</v>
      </c>
      <c r="I115" s="129">
        <f>Daily_National_Report!D50</f>
        <v>96.766746520996094</v>
      </c>
      <c r="J115" s="29"/>
      <c r="K115" s="210">
        <f>100*(H115-I115)/(100-H115)</f>
        <v>-2.0695790823695246</v>
      </c>
      <c r="L115" s="210">
        <f>100*(B115-I115)/(100-B115)</f>
        <v>-30.572829976016042</v>
      </c>
      <c r="M115" s="210">
        <f>(N115-I115)/(100-N115)*100</f>
        <v>-96.766746520996094</v>
      </c>
      <c r="N115" s="18"/>
      <c r="P115" s="286"/>
      <c r="Q115" s="286"/>
      <c r="R115" s="286"/>
      <c r="S115" s="286"/>
      <c r="T115" s="282"/>
      <c r="U115" s="282"/>
    </row>
    <row r="116" spans="1:21" ht="15">
      <c r="A116" s="172" t="s">
        <v>183</v>
      </c>
      <c r="B116" s="125">
        <v>95.34295654296875</v>
      </c>
      <c r="C116" s="125">
        <v>96.078224182128906</v>
      </c>
      <c r="D116" s="125">
        <v>97.1500244140625</v>
      </c>
      <c r="E116" s="128">
        <v>96.790069580078125</v>
      </c>
      <c r="F116" s="128">
        <v>95.909957885742188</v>
      </c>
      <c r="G116" s="128">
        <v>95.766151428222656</v>
      </c>
      <c r="H116" s="128">
        <v>96.698417663574219</v>
      </c>
      <c r="I116" s="129">
        <f>Daily_National_Report!D51</f>
        <v>96.766746520996094</v>
      </c>
      <c r="J116" s="29"/>
      <c r="K116" s="210">
        <f>100*(H116-I116)/(100-H116)</f>
        <v>-2.0695790823695246</v>
      </c>
      <c r="L116" s="210">
        <f>100*(B116-I116)/(100-B116)</f>
        <v>-30.572829976016042</v>
      </c>
      <c r="M116" s="210">
        <f>(N116-I116)/(100-N116)*100</f>
        <v>-96.766746520996094</v>
      </c>
      <c r="N116" s="18"/>
      <c r="P116" s="286"/>
      <c r="Q116" s="286"/>
      <c r="R116" s="286"/>
      <c r="S116" s="286"/>
      <c r="T116" s="282"/>
      <c r="U116" s="282"/>
    </row>
    <row r="117" spans="1:21">
      <c r="A117" s="99"/>
      <c r="J117" s="25"/>
    </row>
    <row r="118" spans="1:21">
      <c r="A118" s="86" t="s">
        <v>66</v>
      </c>
    </row>
    <row r="119" spans="1:21">
      <c r="A119" s="87" t="s">
        <v>67</v>
      </c>
    </row>
    <row r="121" spans="1:21" ht="25.5">
      <c r="A121" s="90" t="s">
        <v>120</v>
      </c>
      <c r="B121" s="120">
        <v>41908</v>
      </c>
      <c r="C121" s="120">
        <v>41909</v>
      </c>
      <c r="D121" s="120">
        <v>41910</v>
      </c>
      <c r="E121" s="120">
        <v>41911</v>
      </c>
      <c r="F121" s="120">
        <v>41912</v>
      </c>
      <c r="G121" s="120">
        <v>41913</v>
      </c>
      <c r="H121" s="120">
        <v>41914</v>
      </c>
      <c r="I121" s="120">
        <f>Daily_National_Report!F4</f>
        <v>41915</v>
      </c>
      <c r="J121" s="25"/>
      <c r="K121" s="19" t="s">
        <v>121</v>
      </c>
      <c r="L121" s="19" t="s">
        <v>47</v>
      </c>
      <c r="M121" s="28" t="s">
        <v>124</v>
      </c>
      <c r="N121" s="56" t="s">
        <v>19</v>
      </c>
    </row>
    <row r="122" spans="1:21" ht="15">
      <c r="A122" s="172" t="s">
        <v>22</v>
      </c>
      <c r="B122" s="125">
        <v>0.89919311646008304</v>
      </c>
      <c r="C122" s="125">
        <v>0.86332397545596729</v>
      </c>
      <c r="D122" s="125">
        <v>0.87589636623362865</v>
      </c>
      <c r="E122" s="125">
        <v>0.86716675876623561</v>
      </c>
      <c r="F122" s="125">
        <v>0.85643332672795514</v>
      </c>
      <c r="G122" s="125">
        <v>0.86895121440614109</v>
      </c>
      <c r="H122" s="125">
        <v>0.89032150390754949</v>
      </c>
      <c r="I122" s="125">
        <f>Daily_National_Report!E48</f>
        <v>0.8725350551057226</v>
      </c>
      <c r="J122" s="29"/>
      <c r="K122" s="210">
        <f>100*(H122-I122)/H122</f>
        <v>1.9977557234957932</v>
      </c>
      <c r="L122" s="210">
        <f>100*(B122-I122)/B122</f>
        <v>2.9646647495820599</v>
      </c>
      <c r="M122" s="210"/>
      <c r="N122" s="18"/>
    </row>
    <row r="123" spans="1:21" ht="15">
      <c r="A123" s="172" t="s">
        <v>182</v>
      </c>
      <c r="B123" s="125">
        <v>5.7254393290447135E-7</v>
      </c>
      <c r="C123" s="125">
        <v>5.233155302569819E-7</v>
      </c>
      <c r="D123" s="125">
        <v>5.0550367885032883E-7</v>
      </c>
      <c r="E123" s="128">
        <v>5.4992014393576053E-7</v>
      </c>
      <c r="F123" s="128">
        <v>5.5227632077388483E-7</v>
      </c>
      <c r="G123" s="128">
        <v>5.712705634336637E-7</v>
      </c>
      <c r="H123" s="128">
        <v>5.6990379424085788E-7</v>
      </c>
      <c r="I123" s="125">
        <f>Daily_National_Report!E49</f>
        <v>5.6778224967834938E-7</v>
      </c>
      <c r="J123" s="29"/>
      <c r="K123" s="210">
        <f>100*(H123-I123)/H123</f>
        <v>0.37226363185290129</v>
      </c>
      <c r="L123" s="210">
        <f>100*(B123-I123)/B123</f>
        <v>0.83167123996342407</v>
      </c>
      <c r="M123" s="210"/>
      <c r="N123" s="18"/>
    </row>
    <row r="124" spans="1:21" ht="15">
      <c r="A124" s="172" t="s">
        <v>181</v>
      </c>
      <c r="B124" s="129">
        <v>2.552396297454834</v>
      </c>
      <c r="C124" s="125">
        <v>2.5417850017547607</v>
      </c>
      <c r="D124" s="139">
        <v>2.6043288707733154</v>
      </c>
      <c r="E124" s="129">
        <v>2.5243000984191895</v>
      </c>
      <c r="F124" s="129">
        <v>2.5281119346618652</v>
      </c>
      <c r="G124" s="129">
        <v>2.5104343891143799</v>
      </c>
      <c r="H124" s="129">
        <v>2.5263557434082031</v>
      </c>
      <c r="I124" s="125">
        <f>Daily_National_Report!E50</f>
        <v>2.5371067523956299</v>
      </c>
      <c r="J124" s="29"/>
      <c r="K124" s="210">
        <f>100*(H124-I124)/H124</f>
        <v>-0.42555404223963372</v>
      </c>
      <c r="L124" s="210">
        <f>100*(B124-I124)/B124</f>
        <v>0.59902708190144038</v>
      </c>
      <c r="M124" s="210"/>
      <c r="N124" s="18"/>
    </row>
    <row r="125" spans="1:21" ht="15">
      <c r="A125" s="172" t="s">
        <v>183</v>
      </c>
      <c r="B125" s="125">
        <v>2.552396297454834</v>
      </c>
      <c r="C125" s="125">
        <v>2.5417850017547607</v>
      </c>
      <c r="D125" s="125">
        <v>2.6043288707733154</v>
      </c>
      <c r="E125" s="128">
        <v>2.5243000984191895</v>
      </c>
      <c r="F125" s="128">
        <v>2.5281119346618652</v>
      </c>
      <c r="G125" s="128">
        <v>2.5104343891143799</v>
      </c>
      <c r="H125" s="128">
        <v>2.5263557434082031</v>
      </c>
      <c r="I125" s="125">
        <f>Daily_National_Report!E51</f>
        <v>2.5371067523956299</v>
      </c>
      <c r="J125" s="29"/>
      <c r="K125" s="210">
        <f>100*(H125-I125)/H125</f>
        <v>-0.42555404223963372</v>
      </c>
      <c r="L125" s="210">
        <f>100*(B125-I125)/B125</f>
        <v>0.59902708190144038</v>
      </c>
      <c r="M125" s="210"/>
      <c r="N125" s="18"/>
    </row>
    <row r="126" spans="1:21">
      <c r="A126" s="99"/>
    </row>
    <row r="127" spans="1:21">
      <c r="A127" s="87" t="s">
        <v>68</v>
      </c>
    </row>
    <row r="129" spans="1:21" ht="25.5">
      <c r="A129" s="90" t="s">
        <v>120</v>
      </c>
      <c r="B129" s="120">
        <v>41908</v>
      </c>
      <c r="C129" s="120">
        <v>41909</v>
      </c>
      <c r="D129" s="120">
        <v>41910</v>
      </c>
      <c r="E129" s="120">
        <v>41911</v>
      </c>
      <c r="F129" s="120">
        <v>41912</v>
      </c>
      <c r="G129" s="120">
        <v>41913</v>
      </c>
      <c r="H129" s="120">
        <v>41914</v>
      </c>
      <c r="I129" s="120">
        <f>Daily_National_Report!F4</f>
        <v>41915</v>
      </c>
      <c r="J129" s="25"/>
      <c r="K129" s="19" t="s">
        <v>121</v>
      </c>
      <c r="L129" s="19" t="s">
        <v>47</v>
      </c>
    </row>
    <row r="130" spans="1:21" ht="15">
      <c r="A130" s="172" t="s">
        <v>22</v>
      </c>
      <c r="B130" s="140"/>
      <c r="C130" s="140"/>
      <c r="D130" s="141"/>
      <c r="E130" s="140"/>
      <c r="F130" s="140"/>
      <c r="G130" s="140"/>
      <c r="H130" s="140"/>
      <c r="I130" s="140"/>
      <c r="J130" s="29"/>
      <c r="K130" s="210"/>
      <c r="L130" s="210"/>
      <c r="M130" s="210"/>
    </row>
    <row r="131" spans="1:21" ht="15">
      <c r="A131" s="172" t="s">
        <v>182</v>
      </c>
      <c r="B131" s="140"/>
      <c r="C131" s="140"/>
      <c r="D131" s="140"/>
      <c r="E131" s="144"/>
      <c r="F131" s="144"/>
      <c r="G131" s="144"/>
      <c r="H131" s="144"/>
      <c r="I131" s="140"/>
      <c r="J131" s="29"/>
      <c r="K131" s="210"/>
      <c r="L131" s="210"/>
      <c r="M131" s="210"/>
    </row>
    <row r="132" spans="1:21" ht="15">
      <c r="A132" s="172" t="s">
        <v>181</v>
      </c>
      <c r="B132" s="143"/>
      <c r="C132" s="140"/>
      <c r="D132" s="141"/>
      <c r="E132" s="143"/>
      <c r="F132" s="143"/>
      <c r="G132" s="143"/>
      <c r="H132" s="143"/>
      <c r="I132" s="140"/>
      <c r="J132" s="29"/>
      <c r="K132" s="210"/>
      <c r="L132" s="210"/>
      <c r="M132" s="210"/>
    </row>
    <row r="133" spans="1:21" ht="15">
      <c r="A133" s="172" t="s">
        <v>183</v>
      </c>
      <c r="B133" s="140">
        <v>0.22193224728107452</v>
      </c>
      <c r="C133" s="140">
        <v>0.24407298862934113</v>
      </c>
      <c r="D133" s="140">
        <v>0.2408374696969986</v>
      </c>
      <c r="E133" s="144">
        <v>1.7695586681365967</v>
      </c>
      <c r="F133" s="144">
        <v>0.23493070900440216</v>
      </c>
      <c r="G133" s="144">
        <v>0.23529112339019775</v>
      </c>
      <c r="H133" s="144">
        <v>0.21758285164833069</v>
      </c>
      <c r="I133" s="140">
        <f>Daily_National_Report!F51</f>
        <v>0.23555789887905121</v>
      </c>
      <c r="J133" s="29"/>
      <c r="K133" s="210">
        <f>100*(H133-I133)/H133</f>
        <v>-8.2612426000247368</v>
      </c>
      <c r="L133" s="210">
        <f>100*(B133-I133)/B133</f>
        <v>-6.1395546455761165</v>
      </c>
      <c r="M133" s="210"/>
    </row>
    <row r="134" spans="1:21">
      <c r="A134" s="99"/>
    </row>
    <row r="136" spans="1:21" ht="18">
      <c r="A136" s="340" t="s">
        <v>221</v>
      </c>
      <c r="B136" s="341"/>
      <c r="C136" s="341"/>
      <c r="D136" s="341"/>
      <c r="E136" s="341"/>
      <c r="F136" s="341"/>
      <c r="G136" s="341"/>
      <c r="H136" s="340"/>
      <c r="I136" s="340"/>
      <c r="U136" s="368"/>
    </row>
    <row r="137" spans="1:21" ht="18">
      <c r="A137" s="342"/>
      <c r="B137" s="343"/>
      <c r="C137" s="343"/>
      <c r="D137" s="343"/>
      <c r="E137" s="343"/>
      <c r="F137" s="343"/>
      <c r="G137" s="343"/>
      <c r="H137" s="342"/>
      <c r="I137" s="342"/>
      <c r="U137" s="368"/>
    </row>
    <row r="138" spans="1:21" ht="18">
      <c r="A138" s="344" t="s">
        <v>120</v>
      </c>
      <c r="B138" s="120">
        <v>41908</v>
      </c>
      <c r="C138" s="120">
        <v>41909</v>
      </c>
      <c r="D138" s="120">
        <v>41910</v>
      </c>
      <c r="E138" s="120">
        <v>41911</v>
      </c>
      <c r="F138" s="120">
        <v>41912</v>
      </c>
      <c r="G138" s="120">
        <v>41913</v>
      </c>
      <c r="H138" s="120">
        <v>41914</v>
      </c>
      <c r="I138" s="120">
        <f>Daily_National_Report!F4</f>
        <v>41915</v>
      </c>
      <c r="U138" s="368"/>
    </row>
    <row r="139" spans="1:21" ht="18">
      <c r="A139" s="344" t="s">
        <v>34</v>
      </c>
      <c r="B139" s="347">
        <v>0</v>
      </c>
      <c r="C139" s="347">
        <v>0</v>
      </c>
      <c r="D139" s="347">
        <v>0</v>
      </c>
      <c r="E139" s="347">
        <v>4</v>
      </c>
      <c r="F139" s="345">
        <v>5</v>
      </c>
      <c r="G139" s="345">
        <v>5</v>
      </c>
      <c r="H139" s="345">
        <v>5</v>
      </c>
      <c r="I139" s="350">
        <v>1</v>
      </c>
      <c r="U139" s="368"/>
    </row>
    <row r="140" spans="1:21" ht="15.75">
      <c r="A140" s="344" t="s">
        <v>19</v>
      </c>
      <c r="B140" s="346">
        <v>6</v>
      </c>
      <c r="C140" s="346">
        <v>6</v>
      </c>
      <c r="D140" s="346">
        <v>6</v>
      </c>
      <c r="E140" s="346">
        <v>6</v>
      </c>
      <c r="F140" s="346">
        <v>6</v>
      </c>
      <c r="G140" s="346">
        <v>6</v>
      </c>
      <c r="H140" s="346">
        <v>6</v>
      </c>
      <c r="I140" s="346">
        <v>6</v>
      </c>
    </row>
    <row r="141" spans="1:21" ht="15.75">
      <c r="A141" s="344" t="s">
        <v>172</v>
      </c>
      <c r="B141" s="347">
        <v>34</v>
      </c>
      <c r="C141" s="347">
        <v>9</v>
      </c>
      <c r="D141" s="347">
        <v>33</v>
      </c>
      <c r="E141" s="347">
        <v>34</v>
      </c>
      <c r="F141" s="345">
        <v>30</v>
      </c>
      <c r="G141" s="345">
        <v>28</v>
      </c>
      <c r="H141" s="345">
        <v>27</v>
      </c>
      <c r="I141" s="350">
        <v>8</v>
      </c>
    </row>
    <row r="142" spans="1:21" ht="15.75">
      <c r="A142" s="344" t="s">
        <v>19</v>
      </c>
      <c r="B142" s="346">
        <v>20</v>
      </c>
      <c r="C142" s="346">
        <v>20</v>
      </c>
      <c r="D142" s="346">
        <v>20</v>
      </c>
      <c r="E142" s="346">
        <v>20</v>
      </c>
      <c r="F142" s="346">
        <v>20</v>
      </c>
      <c r="G142" s="346">
        <v>20</v>
      </c>
      <c r="H142" s="346">
        <v>20</v>
      </c>
      <c r="I142" s="346">
        <v>20</v>
      </c>
      <c r="K142" s="370"/>
    </row>
    <row r="143" spans="1:21" ht="15.75">
      <c r="A143" s="344" t="s">
        <v>173</v>
      </c>
      <c r="B143" s="347">
        <v>17</v>
      </c>
      <c r="C143" s="347">
        <v>6</v>
      </c>
      <c r="D143" s="347">
        <v>17</v>
      </c>
      <c r="E143" s="347">
        <v>17</v>
      </c>
      <c r="F143" s="345">
        <v>17</v>
      </c>
      <c r="G143" s="345">
        <v>15</v>
      </c>
      <c r="H143" s="345">
        <v>15</v>
      </c>
      <c r="I143" s="350">
        <v>1</v>
      </c>
    </row>
    <row r="144" spans="1:21" ht="15.75">
      <c r="A144" s="344" t="s">
        <v>19</v>
      </c>
      <c r="B144" s="346">
        <v>16</v>
      </c>
      <c r="C144" s="346">
        <v>16</v>
      </c>
      <c r="D144" s="346">
        <v>16</v>
      </c>
      <c r="E144" s="346">
        <v>16</v>
      </c>
      <c r="F144" s="346">
        <v>16</v>
      </c>
      <c r="G144" s="346">
        <v>16</v>
      </c>
      <c r="H144" s="346">
        <v>16</v>
      </c>
      <c r="I144" s="346">
        <v>16</v>
      </c>
    </row>
    <row r="146" spans="1:23">
      <c r="N146" s="363"/>
      <c r="O146" s="363"/>
      <c r="P146" s="363"/>
      <c r="Q146" s="363"/>
      <c r="R146" s="363"/>
      <c r="S146" s="365"/>
      <c r="T146" s="275"/>
      <c r="U146" s="275"/>
      <c r="V146" s="80"/>
      <c r="W146" s="80"/>
    </row>
    <row r="147" spans="1:23">
      <c r="A147" s="352" t="s">
        <v>212</v>
      </c>
      <c r="N147" s="363"/>
      <c r="O147" s="363"/>
      <c r="P147" s="363"/>
      <c r="Q147" s="363"/>
      <c r="R147" s="363"/>
      <c r="S147" s="365"/>
      <c r="T147" s="275"/>
      <c r="U147" s="275"/>
      <c r="V147" s="80"/>
      <c r="W147" s="80"/>
    </row>
    <row r="148" spans="1:23">
      <c r="N148" s="363"/>
      <c r="O148" s="363"/>
      <c r="P148" s="363"/>
      <c r="Q148" s="363"/>
      <c r="R148" s="363"/>
      <c r="S148" s="365"/>
      <c r="T148" s="275"/>
      <c r="U148" s="275"/>
      <c r="V148" s="80"/>
      <c r="W148" s="80"/>
    </row>
    <row r="149" spans="1:23">
      <c r="A149" s="90" t="s">
        <v>120</v>
      </c>
      <c r="B149" s="120">
        <v>41908</v>
      </c>
      <c r="C149" s="120">
        <v>41909</v>
      </c>
      <c r="D149" s="120">
        <v>41910</v>
      </c>
      <c r="E149" s="120">
        <v>41911</v>
      </c>
      <c r="F149" s="120">
        <v>41912</v>
      </c>
      <c r="G149" s="120">
        <v>41913</v>
      </c>
      <c r="H149" s="120">
        <v>41914</v>
      </c>
      <c r="I149" s="120">
        <f>Daily_National_Report!F4</f>
        <v>41915</v>
      </c>
      <c r="N149" s="362"/>
      <c r="O149" s="362"/>
      <c r="P149" s="362"/>
      <c r="Q149" s="362"/>
      <c r="R149" s="362"/>
      <c r="S149" s="362"/>
      <c r="T149" s="362"/>
      <c r="U149" s="362"/>
      <c r="V149" s="80"/>
      <c r="W149" s="80"/>
    </row>
    <row r="150" spans="1:23" ht="14.25">
      <c r="A150" s="172" t="s">
        <v>22</v>
      </c>
      <c r="B150" s="353">
        <v>1</v>
      </c>
      <c r="C150" s="353">
        <v>1</v>
      </c>
      <c r="D150" s="353">
        <v>1</v>
      </c>
      <c r="E150" s="353">
        <v>0</v>
      </c>
      <c r="F150" s="353">
        <v>0</v>
      </c>
      <c r="G150" s="353">
        <v>1</v>
      </c>
      <c r="H150" s="369">
        <v>0</v>
      </c>
      <c r="I150" s="369">
        <v>0</v>
      </c>
      <c r="N150" s="364"/>
      <c r="O150" s="364"/>
      <c r="P150" s="364"/>
      <c r="Q150" s="364"/>
      <c r="R150" s="364"/>
      <c r="S150" s="364"/>
      <c r="T150" s="364"/>
      <c r="U150" s="360"/>
      <c r="V150" s="80"/>
      <c r="W150" s="80"/>
    </row>
    <row r="151" spans="1:23" ht="14.25">
      <c r="A151" s="172" t="s">
        <v>182</v>
      </c>
      <c r="B151" s="353">
        <v>1</v>
      </c>
      <c r="C151" s="353">
        <v>1</v>
      </c>
      <c r="D151" s="353">
        <v>1</v>
      </c>
      <c r="E151" s="353">
        <v>0</v>
      </c>
      <c r="F151" s="353">
        <v>0</v>
      </c>
      <c r="G151" s="353">
        <v>1</v>
      </c>
      <c r="H151" s="369">
        <v>0</v>
      </c>
      <c r="I151" s="369">
        <v>0</v>
      </c>
      <c r="N151" s="364"/>
      <c r="O151" s="364"/>
      <c r="P151" s="364"/>
      <c r="Q151" s="364"/>
      <c r="R151" s="364"/>
      <c r="S151" s="364"/>
      <c r="T151" s="364"/>
      <c r="U151" s="360"/>
      <c r="V151" s="80"/>
      <c r="W151" s="80"/>
    </row>
    <row r="152" spans="1:23" ht="14.25">
      <c r="A152" s="172" t="s">
        <v>181</v>
      </c>
      <c r="B152" s="353">
        <v>0</v>
      </c>
      <c r="C152" s="353">
        <v>0</v>
      </c>
      <c r="D152" s="353">
        <v>0</v>
      </c>
      <c r="E152" s="353">
        <v>0</v>
      </c>
      <c r="F152" s="353">
        <v>0</v>
      </c>
      <c r="G152" s="353">
        <v>0</v>
      </c>
      <c r="H152" s="369">
        <v>0</v>
      </c>
      <c r="I152" s="369">
        <v>0</v>
      </c>
      <c r="N152" s="364"/>
      <c r="O152" s="364"/>
      <c r="P152" s="364"/>
      <c r="Q152" s="364"/>
      <c r="R152" s="364"/>
      <c r="S152" s="364"/>
      <c r="T152" s="364"/>
      <c r="U152" s="360"/>
      <c r="V152" s="80"/>
      <c r="W152" s="80"/>
    </row>
    <row r="153" spans="1:23" ht="14.25">
      <c r="A153" s="172" t="s">
        <v>183</v>
      </c>
      <c r="B153" s="353">
        <v>0</v>
      </c>
      <c r="C153" s="353">
        <v>0</v>
      </c>
      <c r="D153" s="353">
        <v>0</v>
      </c>
      <c r="E153" s="353">
        <v>0</v>
      </c>
      <c r="F153" s="353">
        <v>0</v>
      </c>
      <c r="G153" s="353">
        <v>0</v>
      </c>
      <c r="H153" s="369">
        <v>0</v>
      </c>
      <c r="I153" s="369">
        <v>0</v>
      </c>
      <c r="N153" s="364"/>
      <c r="O153" s="364"/>
      <c r="P153" s="364"/>
      <c r="Q153" s="364"/>
      <c r="R153" s="364"/>
      <c r="S153" s="364"/>
      <c r="T153" s="364"/>
      <c r="U153" s="360"/>
      <c r="V153" s="80"/>
      <c r="W153" s="80"/>
    </row>
    <row r="154" spans="1:23">
      <c r="N154" s="363"/>
      <c r="O154" s="363"/>
      <c r="P154" s="363"/>
      <c r="Q154" s="363"/>
      <c r="R154" s="363"/>
      <c r="S154" s="365"/>
      <c r="T154" s="275"/>
      <c r="U154" s="275"/>
      <c r="V154" s="80"/>
      <c r="W154" s="80"/>
    </row>
    <row r="155" spans="1:23">
      <c r="N155" s="363"/>
      <c r="O155" s="363"/>
      <c r="P155" s="363"/>
      <c r="Q155" s="363"/>
      <c r="R155" s="363"/>
      <c r="S155" s="365"/>
      <c r="T155" s="275"/>
      <c r="U155" s="275"/>
      <c r="V155" s="80"/>
      <c r="W155" s="80"/>
    </row>
    <row r="156" spans="1:23">
      <c r="A156" s="340" t="s">
        <v>222</v>
      </c>
      <c r="N156" s="363"/>
      <c r="O156" s="363"/>
      <c r="P156" s="363"/>
      <c r="Q156" s="363"/>
      <c r="R156" s="363"/>
      <c r="S156" s="365"/>
      <c r="T156" s="275"/>
      <c r="U156" s="275"/>
      <c r="V156" s="80"/>
      <c r="W156" s="80"/>
    </row>
    <row r="157" spans="1:23">
      <c r="A157" s="344" t="s">
        <v>120</v>
      </c>
      <c r="B157" s="120">
        <v>41908</v>
      </c>
      <c r="C157" s="120">
        <v>41909</v>
      </c>
      <c r="D157" s="120">
        <v>41910</v>
      </c>
      <c r="E157" s="120">
        <v>41911</v>
      </c>
      <c r="F157" s="120">
        <v>41912</v>
      </c>
      <c r="G157" s="120">
        <v>41913</v>
      </c>
      <c r="H157" s="120">
        <v>41914</v>
      </c>
      <c r="I157" s="120">
        <f>Daily_National_Report!F4</f>
        <v>41915</v>
      </c>
      <c r="N157" s="363"/>
      <c r="O157" s="363"/>
      <c r="P157" s="363"/>
      <c r="Q157" s="363"/>
      <c r="R157" s="363"/>
      <c r="S157" s="365"/>
      <c r="T157" s="275"/>
      <c r="U157" s="275"/>
      <c r="V157" s="80"/>
      <c r="W157" s="80"/>
    </row>
    <row r="158" spans="1:23" ht="15.75">
      <c r="A158" s="344" t="s">
        <v>34</v>
      </c>
      <c r="B158" s="347">
        <v>0</v>
      </c>
      <c r="C158" s="347">
        <v>0</v>
      </c>
      <c r="D158" s="347">
        <v>0</v>
      </c>
      <c r="E158" s="347">
        <v>4</v>
      </c>
      <c r="F158" s="347">
        <v>5</v>
      </c>
      <c r="G158" s="347">
        <v>5</v>
      </c>
      <c r="H158" s="347">
        <v>5</v>
      </c>
      <c r="I158" s="374">
        <v>4</v>
      </c>
      <c r="N158" s="363"/>
      <c r="O158" s="363"/>
      <c r="P158" s="363"/>
      <c r="Q158" s="363"/>
      <c r="R158" s="363"/>
      <c r="S158" s="365"/>
      <c r="T158" s="275"/>
      <c r="U158" s="275"/>
      <c r="V158" s="80"/>
      <c r="W158" s="80"/>
    </row>
    <row r="159" spans="1:23" ht="15.75">
      <c r="A159" s="344" t="s">
        <v>19</v>
      </c>
      <c r="B159" s="346">
        <v>6</v>
      </c>
      <c r="C159" s="346">
        <v>6</v>
      </c>
      <c r="D159" s="346">
        <v>6</v>
      </c>
      <c r="E159" s="346">
        <v>6</v>
      </c>
      <c r="F159" s="346">
        <v>6</v>
      </c>
      <c r="G159" s="346">
        <v>6</v>
      </c>
      <c r="H159" s="346">
        <v>6</v>
      </c>
      <c r="I159" s="346">
        <v>6</v>
      </c>
    </row>
    <row r="160" spans="1:23" ht="15.75">
      <c r="A160" s="344" t="s">
        <v>172</v>
      </c>
      <c r="B160" s="347">
        <v>34</v>
      </c>
      <c r="C160" s="347">
        <v>33</v>
      </c>
      <c r="D160" s="347">
        <v>33</v>
      </c>
      <c r="E160" s="347">
        <v>34</v>
      </c>
      <c r="F160" s="347">
        <v>30</v>
      </c>
      <c r="G160" s="347">
        <v>28</v>
      </c>
      <c r="H160" s="347">
        <v>27</v>
      </c>
      <c r="I160" s="374">
        <v>23</v>
      </c>
    </row>
    <row r="161" spans="1:16" ht="15.75">
      <c r="A161" s="344" t="s">
        <v>19</v>
      </c>
      <c r="B161" s="346">
        <v>20</v>
      </c>
      <c r="C161" s="346">
        <v>20</v>
      </c>
      <c r="D161" s="346">
        <v>20</v>
      </c>
      <c r="E161" s="346">
        <v>20</v>
      </c>
      <c r="F161" s="346">
        <v>20</v>
      </c>
      <c r="G161" s="346">
        <v>20</v>
      </c>
      <c r="H161" s="346">
        <v>20</v>
      </c>
      <c r="I161" s="346">
        <v>20</v>
      </c>
      <c r="J161" s="277"/>
      <c r="K161" s="275"/>
      <c r="L161" s="275"/>
      <c r="M161" s="79"/>
      <c r="N161" s="363"/>
      <c r="O161" s="363"/>
      <c r="P161" s="363"/>
    </row>
    <row r="162" spans="1:16" ht="15.75">
      <c r="A162" s="344" t="s">
        <v>173</v>
      </c>
      <c r="B162" s="347">
        <v>17</v>
      </c>
      <c r="C162" s="347">
        <v>15</v>
      </c>
      <c r="D162" s="347">
        <v>17</v>
      </c>
      <c r="E162" s="347">
        <v>17</v>
      </c>
      <c r="F162" s="347">
        <v>17</v>
      </c>
      <c r="G162" s="347">
        <v>15</v>
      </c>
      <c r="H162" s="347">
        <v>15</v>
      </c>
      <c r="I162" s="374">
        <v>13</v>
      </c>
      <c r="J162" s="364"/>
      <c r="K162" s="364"/>
      <c r="L162" s="364"/>
      <c r="M162" s="364"/>
      <c r="N162" s="364"/>
      <c r="O162" s="360"/>
      <c r="P162" s="363"/>
    </row>
    <row r="163" spans="1:16" ht="15.75">
      <c r="A163" s="344" t="s">
        <v>19</v>
      </c>
      <c r="B163" s="346">
        <v>16</v>
      </c>
      <c r="C163" s="346">
        <v>16</v>
      </c>
      <c r="D163" s="346">
        <v>16</v>
      </c>
      <c r="E163" s="346">
        <v>16</v>
      </c>
      <c r="F163" s="346">
        <v>16</v>
      </c>
      <c r="G163" s="346">
        <v>16</v>
      </c>
      <c r="H163" s="346">
        <v>16</v>
      </c>
      <c r="I163" s="346">
        <v>16</v>
      </c>
      <c r="J163" s="364"/>
      <c r="K163" s="364"/>
      <c r="L163" s="364"/>
      <c r="M163" s="364"/>
      <c r="N163" s="364"/>
      <c r="O163" s="360"/>
      <c r="P163" s="363"/>
    </row>
    <row r="164" spans="1:16">
      <c r="F164" s="360"/>
      <c r="I164" s="364"/>
      <c r="J164" s="364"/>
      <c r="K164" s="364"/>
      <c r="L164" s="364"/>
      <c r="M164" s="364"/>
      <c r="N164" s="364"/>
      <c r="O164" s="360"/>
      <c r="P164" s="363"/>
    </row>
    <row r="165" spans="1:16">
      <c r="F165" s="361"/>
      <c r="I165" s="364"/>
      <c r="J165" s="364"/>
      <c r="K165" s="364"/>
      <c r="L165" s="364"/>
      <c r="M165" s="364"/>
      <c r="N165" s="364"/>
      <c r="O165" s="360"/>
      <c r="P165" s="363"/>
    </row>
    <row r="166" spans="1:16">
      <c r="I166" s="361"/>
      <c r="J166" s="277"/>
      <c r="K166" s="275"/>
      <c r="L166" s="275"/>
      <c r="M166" s="79"/>
      <c r="N166" s="363"/>
      <c r="O166" s="363"/>
      <c r="P166" s="363"/>
    </row>
  </sheetData>
  <mergeCells count="9">
    <mergeCell ref="N4:U8"/>
    <mergeCell ref="N20:U24"/>
    <mergeCell ref="Q79:U83"/>
    <mergeCell ref="Q88:U92"/>
    <mergeCell ref="Q104:U109"/>
    <mergeCell ref="Q71:U75"/>
    <mergeCell ref="Q37:U41"/>
    <mergeCell ref="Q53:U57"/>
    <mergeCell ref="Q61:U65"/>
  </mergeCells>
  <phoneticPr fontId="18" type="noConversion"/>
  <conditionalFormatting sqref="X98 K29:M32 K46:M49 X100">
    <cfRule type="cellIs" dxfId="37" priority="48" stopIfTrue="1" operator="greaterThanOrEqual">
      <formula>30</formula>
    </cfRule>
  </conditionalFormatting>
  <conditionalFormatting sqref="K54:M57">
    <cfRule type="cellIs" dxfId="36" priority="31" operator="greaterThan">
      <formula>0</formula>
    </cfRule>
    <cfRule type="cellIs" dxfId="35" priority="32" operator="greaterThan">
      <formula>30</formula>
    </cfRule>
    <cfRule type="cellIs" dxfId="34" priority="33" operator="greaterThan">
      <formula>10</formula>
    </cfRule>
  </conditionalFormatting>
  <conditionalFormatting sqref="K62:M65">
    <cfRule type="cellIs" dxfId="33" priority="28" operator="greaterThan">
      <formula>0</formula>
    </cfRule>
    <cfRule type="cellIs" dxfId="32" priority="29" operator="greaterThan">
      <formula>30</formula>
    </cfRule>
    <cfRule type="cellIs" dxfId="31" priority="30" operator="greaterThan">
      <formula>10</formula>
    </cfRule>
  </conditionalFormatting>
  <conditionalFormatting sqref="K72:M75">
    <cfRule type="cellIs" dxfId="30" priority="25" operator="greaterThan">
      <formula>0</formula>
    </cfRule>
    <cfRule type="cellIs" dxfId="29" priority="26" operator="greaterThan">
      <formula>30</formula>
    </cfRule>
    <cfRule type="cellIs" dxfId="28" priority="27" operator="greaterThan">
      <formula>10</formula>
    </cfRule>
  </conditionalFormatting>
  <conditionalFormatting sqref="K80:M83">
    <cfRule type="cellIs" dxfId="27" priority="22" operator="greaterThan">
      <formula>0</formula>
    </cfRule>
    <cfRule type="cellIs" dxfId="26" priority="23" operator="greaterThan">
      <formula>30</formula>
    </cfRule>
    <cfRule type="cellIs" dxfId="25" priority="24" operator="greaterThan">
      <formula>10</formula>
    </cfRule>
  </conditionalFormatting>
  <conditionalFormatting sqref="K89:M92">
    <cfRule type="cellIs" dxfId="24" priority="19" operator="greaterThan">
      <formula>0</formula>
    </cfRule>
    <cfRule type="cellIs" dxfId="23" priority="20" operator="greaterThan">
      <formula>30</formula>
    </cfRule>
    <cfRule type="cellIs" dxfId="22" priority="21" operator="greaterThan">
      <formula>10</formula>
    </cfRule>
  </conditionalFormatting>
  <conditionalFormatting sqref="K97:M100">
    <cfRule type="cellIs" dxfId="21" priority="16" operator="greaterThan">
      <formula>0</formula>
    </cfRule>
    <cfRule type="cellIs" dxfId="20" priority="17" operator="greaterThan">
      <formula>30</formula>
    </cfRule>
    <cfRule type="cellIs" dxfId="19" priority="18" operator="greaterThan">
      <formula>10</formula>
    </cfRule>
  </conditionalFormatting>
  <conditionalFormatting sqref="K105:M108">
    <cfRule type="cellIs" dxfId="18" priority="13" operator="greaterThan">
      <formula>0</formula>
    </cfRule>
    <cfRule type="cellIs" dxfId="17" priority="14" operator="greaterThan">
      <formula>30</formula>
    </cfRule>
    <cfRule type="cellIs" dxfId="16" priority="15" operator="greaterThan">
      <formula>10</formula>
    </cfRule>
  </conditionalFormatting>
  <conditionalFormatting sqref="K113:M116">
    <cfRule type="cellIs" dxfId="15" priority="10" operator="greaterThan">
      <formula>0</formula>
    </cfRule>
    <cfRule type="cellIs" dxfId="14" priority="11" operator="greaterThan">
      <formula>30</formula>
    </cfRule>
    <cfRule type="cellIs" dxfId="13" priority="12" operator="greaterThan">
      <formula>10</formula>
    </cfRule>
  </conditionalFormatting>
  <conditionalFormatting sqref="K122:M125">
    <cfRule type="cellIs" dxfId="12" priority="7" operator="greaterThan">
      <formula>0</formula>
    </cfRule>
    <cfRule type="cellIs" dxfId="11" priority="8" operator="greaterThan">
      <formula>30</formula>
    </cfRule>
    <cfRule type="cellIs" dxfId="10" priority="9" operator="greaterThan">
      <formula>10</formula>
    </cfRule>
  </conditionalFormatting>
  <conditionalFormatting sqref="K130:M133">
    <cfRule type="cellIs" dxfId="9" priority="4" operator="greaterThan">
      <formula>0</formula>
    </cfRule>
    <cfRule type="cellIs" dxfId="8" priority="5" operator="greaterThan">
      <formula>30</formula>
    </cfRule>
    <cfRule type="cellIs" dxfId="7" priority="6" operator="greaterThan">
      <formula>10</formula>
    </cfRule>
  </conditionalFormatting>
  <conditionalFormatting sqref="K38:M41">
    <cfRule type="cellIs" dxfId="6" priority="1" operator="greaterThan">
      <formula>0</formula>
    </cfRule>
    <cfRule type="cellIs" dxfId="5" priority="2" operator="greaterThan">
      <formula>30</formula>
    </cfRule>
    <cfRule type="cellIs" dxfId="4" priority="3" operator="greaterThan">
      <formula>10</formula>
    </cfRule>
  </conditionalFormatting>
  <pageMargins left="0.25" right="0.25"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177"/>
  <sheetViews>
    <sheetView zoomScale="90" zoomScaleNormal="90" zoomScalePageLayoutView="90" workbookViewId="0">
      <pane xSplit="1" topLeftCell="B1" activePane="topRight" state="frozen"/>
      <selection activeCell="A109" sqref="A109"/>
      <selection pane="topRight" activeCell="B4" sqref="B4:H500"/>
    </sheetView>
  </sheetViews>
  <sheetFormatPr defaultColWidth="9.140625" defaultRowHeight="12.75"/>
  <cols>
    <col min="1" max="1" width="23" style="108" customWidth="1"/>
    <col min="2" max="2" width="10.85546875" style="41" bestFit="1" customWidth="1"/>
    <col min="3" max="8" width="10.85546875" style="145" customWidth="1"/>
    <col min="9" max="9" width="11.28515625" style="146" bestFit="1" customWidth="1"/>
    <col min="10" max="10" width="5.5703125" style="37" bestFit="1" customWidth="1"/>
    <col min="11" max="11" width="12.28515625" style="41" customWidth="1"/>
    <col min="12" max="12" width="12.140625" style="41" customWidth="1"/>
    <col min="13" max="13" width="12.42578125" style="302" customWidth="1"/>
    <col min="14" max="14" width="9.140625" style="48" bestFit="1" customWidth="1"/>
    <col min="15" max="15" width="6.7109375" style="41" customWidth="1"/>
    <col min="16" max="16" width="10.140625" style="41" customWidth="1"/>
    <col min="17" max="17" width="9.140625" style="41" customWidth="1"/>
    <col min="18" max="20" width="9.140625" style="37" customWidth="1"/>
    <col min="21" max="21" width="14.5703125" style="37" customWidth="1"/>
    <col min="22" max="22" width="11.85546875" style="37" customWidth="1"/>
    <col min="23" max="16384" width="9.140625" style="37"/>
  </cols>
  <sheetData>
    <row r="1" spans="1:21" s="23" customFormat="1" ht="15" customHeight="1">
      <c r="A1" s="102" t="s">
        <v>115</v>
      </c>
      <c r="B1" s="21"/>
      <c r="C1" s="119"/>
      <c r="D1" s="119"/>
      <c r="E1" s="119"/>
      <c r="F1" s="119"/>
      <c r="G1" s="119"/>
      <c r="H1" s="119"/>
      <c r="I1" s="119"/>
      <c r="J1" s="25"/>
      <c r="K1" s="24"/>
      <c r="L1" s="24"/>
      <c r="M1" s="36"/>
      <c r="N1" s="53"/>
      <c r="O1" s="53"/>
      <c r="P1" s="53"/>
      <c r="Q1" s="53"/>
      <c r="R1" s="53"/>
    </row>
    <row r="2" spans="1:21" s="23" customFormat="1" ht="15" customHeight="1">
      <c r="A2" s="103" t="s">
        <v>116</v>
      </c>
      <c r="B2" s="21"/>
      <c r="C2" s="119"/>
      <c r="D2" s="119"/>
      <c r="E2" s="119"/>
      <c r="F2" s="119"/>
      <c r="G2" s="119"/>
      <c r="H2" s="119"/>
      <c r="I2" s="119"/>
      <c r="J2" s="25"/>
      <c r="K2" s="100" t="s">
        <v>117</v>
      </c>
      <c r="L2" s="26"/>
      <c r="M2" s="54"/>
      <c r="N2" s="54"/>
      <c r="O2" s="54"/>
      <c r="P2" s="54"/>
      <c r="Q2" s="54"/>
      <c r="R2" s="79"/>
      <c r="S2" s="80"/>
      <c r="T2" s="80"/>
      <c r="U2" s="80"/>
    </row>
    <row r="3" spans="1:21" s="23" customFormat="1" ht="15" customHeight="1">
      <c r="A3" s="104" t="s">
        <v>118</v>
      </c>
      <c r="B3" s="24"/>
      <c r="C3" s="119"/>
      <c r="D3" s="119"/>
      <c r="E3" s="119"/>
      <c r="F3" s="119"/>
      <c r="G3" s="119"/>
      <c r="H3" s="119"/>
      <c r="I3" s="119"/>
      <c r="J3" s="25"/>
      <c r="K3" s="320" t="s">
        <v>119</v>
      </c>
      <c r="L3" s="27"/>
      <c r="M3" s="54"/>
      <c r="N3" s="54"/>
      <c r="O3" s="54"/>
      <c r="P3" s="54"/>
      <c r="Q3" s="54"/>
      <c r="R3" s="79"/>
      <c r="S3" s="80"/>
      <c r="T3" s="80"/>
      <c r="U3" s="80"/>
    </row>
    <row r="4" spans="1:21" s="23" customFormat="1" ht="25.5">
      <c r="A4" s="105" t="s">
        <v>120</v>
      </c>
      <c r="B4" s="120">
        <v>41908</v>
      </c>
      <c r="C4" s="120">
        <v>41909</v>
      </c>
      <c r="D4" s="120">
        <v>41910</v>
      </c>
      <c r="E4" s="120">
        <v>41911</v>
      </c>
      <c r="F4" s="120">
        <v>41912</v>
      </c>
      <c r="G4" s="120">
        <v>41913</v>
      </c>
      <c r="H4" s="120">
        <v>41914</v>
      </c>
      <c r="I4" s="120">
        <f>Daily_National_Report!F4</f>
        <v>41915</v>
      </c>
      <c r="J4" s="25"/>
      <c r="K4" s="19" t="s">
        <v>121</v>
      </c>
      <c r="L4" s="19" t="s">
        <v>47</v>
      </c>
      <c r="M4" s="54"/>
      <c r="N4" s="54"/>
      <c r="O4" s="54"/>
      <c r="P4" s="54"/>
      <c r="Q4" s="54"/>
      <c r="R4" s="79"/>
      <c r="S4" s="80"/>
      <c r="T4" s="80"/>
      <c r="U4" s="80"/>
    </row>
    <row r="5" spans="1:21" s="23" customFormat="1" ht="15" customHeight="1">
      <c r="A5" s="172" t="s">
        <v>22</v>
      </c>
      <c r="B5" s="18">
        <v>904.57628128051761</v>
      </c>
      <c r="C5" s="125">
        <v>881.11024459838882</v>
      </c>
      <c r="D5" s="125">
        <v>839.08917002410897</v>
      </c>
      <c r="E5" s="125">
        <v>929.32150756835938</v>
      </c>
      <c r="F5" s="125">
        <v>951.73799786857649</v>
      </c>
      <c r="G5" s="125">
        <v>929.58849105834975</v>
      </c>
      <c r="H5" s="125">
        <v>931.34878082275395</v>
      </c>
      <c r="I5" s="126">
        <f>Daily_National_Report!J14</f>
        <v>909.05042518615721</v>
      </c>
      <c r="J5" s="29"/>
      <c r="K5" s="18">
        <f>100*(I5-H5)/H5</f>
        <v>-2.3942003356571058</v>
      </c>
      <c r="L5" s="18">
        <f>100*(I5-B5)/B5</f>
        <v>0.49461211820699214</v>
      </c>
      <c r="M5" s="51"/>
      <c r="N5" s="54"/>
      <c r="O5" s="54"/>
      <c r="P5" s="54"/>
      <c r="Q5" s="54"/>
      <c r="R5" s="79"/>
      <c r="S5" s="80"/>
      <c r="T5" s="80"/>
      <c r="U5" s="80"/>
    </row>
    <row r="6" spans="1:21" s="23" customFormat="1" ht="15" customHeight="1">
      <c r="A6" s="172" t="s">
        <v>182</v>
      </c>
      <c r="B6" s="30">
        <v>815.85628128051758</v>
      </c>
      <c r="C6" s="128">
        <v>797.27024459838867</v>
      </c>
      <c r="D6" s="128">
        <v>773.78374862670898</v>
      </c>
      <c r="E6" s="128">
        <v>829.95150756835937</v>
      </c>
      <c r="F6" s="128">
        <v>862.85340881347656</v>
      </c>
      <c r="G6" s="128">
        <v>838.48849105834961</v>
      </c>
      <c r="H6" s="128">
        <v>833.39878082275391</v>
      </c>
      <c r="I6" s="126">
        <f>Daily_National_Report!J15</f>
        <v>809.41042518615723</v>
      </c>
      <c r="J6" s="29"/>
      <c r="K6" s="18">
        <f>100*(I6-H6)/H6</f>
        <v>-2.8783766173637457</v>
      </c>
      <c r="L6" s="18">
        <f>100*(I6-B6)/B6</f>
        <v>-0.79007249711227745</v>
      </c>
      <c r="M6" s="51"/>
      <c r="N6" s="54"/>
      <c r="O6" s="54"/>
      <c r="P6" s="54"/>
      <c r="Q6" s="54"/>
      <c r="R6" s="79"/>
      <c r="S6" s="80"/>
      <c r="T6" s="80"/>
      <c r="U6" s="80"/>
    </row>
    <row r="7" spans="1:21" s="23" customFormat="1" ht="15" customHeight="1">
      <c r="A7" s="172" t="s">
        <v>181</v>
      </c>
      <c r="B7" s="270">
        <v>88.720000000000027</v>
      </c>
      <c r="C7" s="271">
        <v>83.84000000000016</v>
      </c>
      <c r="D7" s="271">
        <v>65.305421397399996</v>
      </c>
      <c r="E7" s="271">
        <v>99.370000000000019</v>
      </c>
      <c r="F7" s="271">
        <v>88.884589055099966</v>
      </c>
      <c r="G7" s="271">
        <v>91.100000000000108</v>
      </c>
      <c r="H7" s="271">
        <v>97.950000000000074</v>
      </c>
      <c r="I7" s="126">
        <f>Daily_National_Report!J16</f>
        <v>99.640000000000029</v>
      </c>
      <c r="J7" s="29"/>
      <c r="K7" s="18">
        <f>100*(I7-H7)/H7</f>
        <v>1.7253700867789217</v>
      </c>
      <c r="L7" s="18">
        <f>100*(I7-B7)/B7</f>
        <v>12.308385933273218</v>
      </c>
      <c r="M7" s="51"/>
      <c r="N7" s="54"/>
      <c r="O7" s="54"/>
      <c r="P7" s="54"/>
      <c r="Q7" s="54"/>
      <c r="R7" s="79"/>
      <c r="S7" s="80"/>
      <c r="T7" s="80"/>
      <c r="U7" s="80"/>
    </row>
    <row r="8" spans="1:21" s="23" customFormat="1" ht="15" customHeight="1">
      <c r="A8" s="172" t="s">
        <v>183</v>
      </c>
      <c r="B8" s="30">
        <v>88.720000000000027</v>
      </c>
      <c r="C8" s="128">
        <v>83.84000000000016</v>
      </c>
      <c r="D8" s="128">
        <v>65.305421397399996</v>
      </c>
      <c r="E8" s="128">
        <v>99.370000000000019</v>
      </c>
      <c r="F8" s="128">
        <v>88.884589055099966</v>
      </c>
      <c r="G8" s="128">
        <v>91.100000000000108</v>
      </c>
      <c r="H8" s="128">
        <v>97.950000000000074</v>
      </c>
      <c r="I8" s="126">
        <f>Daily_National_Report!J17</f>
        <v>99.640000000000029</v>
      </c>
      <c r="J8" s="29"/>
      <c r="K8" s="18">
        <f>100*(I8-H8)/H8</f>
        <v>1.7253700867789217</v>
      </c>
      <c r="L8" s="18">
        <f>100*(I8-B8)/B8</f>
        <v>12.308385933273218</v>
      </c>
      <c r="M8" s="51"/>
      <c r="N8" s="54"/>
      <c r="O8" s="54"/>
      <c r="P8" s="54"/>
      <c r="Q8" s="54"/>
      <c r="R8" s="79"/>
      <c r="S8" s="80"/>
      <c r="T8" s="80"/>
      <c r="U8" s="80"/>
    </row>
    <row r="9" spans="1:21" s="23" customFormat="1" ht="13.5" customHeight="1">
      <c r="A9" s="106"/>
      <c r="B9" s="60"/>
      <c r="C9" s="106"/>
      <c r="D9" s="106"/>
      <c r="E9" s="106"/>
      <c r="F9" s="106"/>
      <c r="G9" s="106"/>
      <c r="H9" s="106"/>
      <c r="I9" s="106"/>
      <c r="J9" s="50"/>
      <c r="K9" s="50"/>
      <c r="L9" s="50"/>
      <c r="M9" s="54"/>
      <c r="N9" s="54"/>
      <c r="O9" s="54"/>
      <c r="P9" s="54"/>
      <c r="Q9" s="54"/>
      <c r="R9" s="79"/>
      <c r="S9" s="80"/>
      <c r="T9" s="80"/>
      <c r="U9" s="80"/>
    </row>
    <row r="10" spans="1:21" s="23" customFormat="1" ht="15" customHeight="1">
      <c r="A10" s="103" t="s">
        <v>156</v>
      </c>
      <c r="B10" s="33"/>
      <c r="C10" s="118"/>
      <c r="D10" s="118"/>
      <c r="E10" s="118"/>
      <c r="F10" s="118"/>
      <c r="G10" s="118"/>
      <c r="H10" s="118"/>
      <c r="I10" s="124"/>
      <c r="J10" s="32"/>
      <c r="K10" s="21"/>
      <c r="L10" s="21"/>
      <c r="M10" s="54"/>
      <c r="N10" s="54"/>
      <c r="O10" s="54"/>
      <c r="P10" s="54"/>
      <c r="Q10" s="54"/>
      <c r="R10" s="79"/>
      <c r="S10" s="80"/>
      <c r="T10" s="80"/>
      <c r="U10" s="80"/>
    </row>
    <row r="11" spans="1:21" s="23" customFormat="1" ht="15" customHeight="1">
      <c r="A11" s="107"/>
      <c r="B11" s="21"/>
      <c r="C11" s="118"/>
      <c r="D11" s="118"/>
      <c r="E11" s="118"/>
      <c r="F11" s="118"/>
      <c r="G11" s="118"/>
      <c r="H11" s="118"/>
      <c r="I11" s="124"/>
      <c r="J11" s="32"/>
      <c r="K11" s="21"/>
      <c r="L11" s="21"/>
      <c r="M11" s="54"/>
      <c r="N11" s="54"/>
      <c r="O11" s="54"/>
      <c r="P11" s="54"/>
      <c r="Q11" s="54"/>
      <c r="R11" s="79"/>
      <c r="S11" s="80"/>
      <c r="T11" s="80"/>
      <c r="U11" s="80"/>
    </row>
    <row r="12" spans="1:21" s="23" customFormat="1" ht="25.5">
      <c r="A12" s="105" t="s">
        <v>120</v>
      </c>
      <c r="B12" s="120">
        <v>41908</v>
      </c>
      <c r="C12" s="120">
        <v>41909</v>
      </c>
      <c r="D12" s="120">
        <v>41910</v>
      </c>
      <c r="E12" s="120">
        <v>41911</v>
      </c>
      <c r="F12" s="120">
        <v>41912</v>
      </c>
      <c r="G12" s="120">
        <v>41913</v>
      </c>
      <c r="H12" s="120">
        <v>41914</v>
      </c>
      <c r="I12" s="120">
        <f>Daily_National_Report!F4</f>
        <v>41915</v>
      </c>
      <c r="J12" s="25"/>
      <c r="K12" s="19" t="s">
        <v>121</v>
      </c>
      <c r="L12" s="19" t="s">
        <v>47</v>
      </c>
      <c r="M12" s="54"/>
      <c r="N12" s="54"/>
      <c r="O12" s="54"/>
      <c r="P12" s="54"/>
      <c r="Q12" s="54"/>
      <c r="R12" s="79"/>
      <c r="S12" s="80"/>
      <c r="T12" s="80"/>
      <c r="U12" s="80"/>
    </row>
    <row r="13" spans="1:21" s="23" customFormat="1" ht="15" customHeight="1">
      <c r="A13" s="91" t="s">
        <v>22</v>
      </c>
      <c r="B13" s="18">
        <v>0</v>
      </c>
      <c r="C13" s="125">
        <v>0</v>
      </c>
      <c r="D13" s="125">
        <v>0</v>
      </c>
      <c r="E13" s="125">
        <v>0</v>
      </c>
      <c r="F13" s="125">
        <v>0</v>
      </c>
      <c r="G13" s="125">
        <v>0</v>
      </c>
      <c r="H13" s="125">
        <v>0</v>
      </c>
      <c r="I13" s="126">
        <f>Daily_National_Report!L14</f>
        <v>0</v>
      </c>
      <c r="J13" s="29"/>
      <c r="K13" s="18"/>
      <c r="L13" s="18"/>
      <c r="M13" s="51"/>
      <c r="N13" s="51"/>
      <c r="O13" s="51"/>
      <c r="P13" s="54"/>
      <c r="Q13" s="54"/>
      <c r="R13" s="79"/>
      <c r="S13" s="80"/>
      <c r="T13" s="80"/>
      <c r="U13" s="80"/>
    </row>
    <row r="14" spans="1:21" s="23" customFormat="1" ht="15" customHeight="1">
      <c r="A14" s="91" t="s">
        <v>182</v>
      </c>
      <c r="B14" s="30">
        <v>0</v>
      </c>
      <c r="C14" s="128">
        <v>0</v>
      </c>
      <c r="D14" s="128">
        <v>0</v>
      </c>
      <c r="E14" s="128">
        <v>0</v>
      </c>
      <c r="F14" s="128">
        <v>0</v>
      </c>
      <c r="G14" s="128">
        <v>0</v>
      </c>
      <c r="H14" s="128">
        <v>0</v>
      </c>
      <c r="I14" s="126">
        <f>Daily_National_Report!L15</f>
        <v>0</v>
      </c>
      <c r="J14" s="29"/>
      <c r="K14" s="18"/>
      <c r="L14" s="18"/>
      <c r="M14" s="51"/>
      <c r="N14" s="51"/>
      <c r="O14" s="51"/>
      <c r="P14" s="54"/>
      <c r="Q14" s="54"/>
      <c r="R14" s="53"/>
    </row>
    <row r="15" spans="1:21" s="23" customFormat="1" ht="15" customHeight="1">
      <c r="A15" s="91" t="s">
        <v>181</v>
      </c>
      <c r="B15" s="272">
        <v>0</v>
      </c>
      <c r="C15" s="264">
        <v>0</v>
      </c>
      <c r="D15" s="264">
        <v>0</v>
      </c>
      <c r="E15" s="264">
        <v>0</v>
      </c>
      <c r="F15" s="264">
        <v>0</v>
      </c>
      <c r="G15" s="264">
        <v>0</v>
      </c>
      <c r="H15" s="264">
        <v>0</v>
      </c>
      <c r="I15" s="126">
        <f>Daily_National_Report!L16</f>
        <v>0</v>
      </c>
      <c r="J15" s="29"/>
      <c r="K15" s="18"/>
      <c r="L15" s="18"/>
      <c r="M15" s="51"/>
      <c r="N15" s="51"/>
      <c r="O15" s="51"/>
      <c r="P15" s="54"/>
      <c r="Q15" s="54"/>
      <c r="R15" s="79"/>
      <c r="S15" s="80"/>
      <c r="T15" s="80"/>
      <c r="U15" s="80"/>
    </row>
    <row r="16" spans="1:21" s="23" customFormat="1" ht="15" customHeight="1">
      <c r="A16" s="91" t="s">
        <v>183</v>
      </c>
      <c r="B16" s="30">
        <v>0</v>
      </c>
      <c r="C16" s="128">
        <v>0</v>
      </c>
      <c r="D16" s="128">
        <v>0</v>
      </c>
      <c r="E16" s="128">
        <v>0</v>
      </c>
      <c r="F16" s="128">
        <v>0</v>
      </c>
      <c r="G16" s="128">
        <v>0</v>
      </c>
      <c r="H16" s="128">
        <v>0</v>
      </c>
      <c r="I16" s="126">
        <f>Daily_National_Report!L17</f>
        <v>0</v>
      </c>
      <c r="J16" s="29"/>
      <c r="K16" s="18"/>
      <c r="L16" s="18"/>
      <c r="M16" s="51"/>
      <c r="N16" s="51"/>
      <c r="O16" s="51"/>
      <c r="P16" s="54"/>
      <c r="Q16" s="54"/>
      <c r="R16" s="53"/>
    </row>
    <row r="17" spans="1:21" s="23" customFormat="1" ht="15" customHeight="1">
      <c r="A17" s="106"/>
      <c r="B17" s="60"/>
      <c r="C17" s="106"/>
      <c r="D17" s="106"/>
      <c r="E17" s="106"/>
      <c r="F17" s="106"/>
      <c r="G17" s="106"/>
      <c r="H17" s="106"/>
      <c r="I17" s="106"/>
      <c r="J17" s="50"/>
      <c r="K17" s="50"/>
      <c r="L17" s="50"/>
      <c r="M17" s="62"/>
      <c r="N17" s="54"/>
      <c r="O17" s="54"/>
      <c r="P17" s="54"/>
      <c r="Q17" s="54"/>
      <c r="R17" s="53"/>
    </row>
    <row r="18" spans="1:21" s="23" customFormat="1" ht="15" customHeight="1">
      <c r="A18" s="103" t="s">
        <v>122</v>
      </c>
      <c r="B18" s="21"/>
      <c r="C18" s="118"/>
      <c r="D18" s="118"/>
      <c r="E18" s="118"/>
      <c r="F18" s="118"/>
      <c r="G18" s="118"/>
      <c r="H18" s="118"/>
      <c r="I18" s="124"/>
      <c r="J18" s="32"/>
      <c r="K18" s="21"/>
      <c r="L18" s="301"/>
      <c r="M18" s="67"/>
      <c r="N18" s="55"/>
      <c r="O18" s="55"/>
      <c r="P18" s="55"/>
      <c r="Q18" s="55"/>
      <c r="R18" s="55"/>
    </row>
    <row r="19" spans="1:21" s="23" customFormat="1" ht="15" customHeight="1">
      <c r="A19" s="107"/>
      <c r="B19" s="21"/>
      <c r="C19" s="118"/>
      <c r="D19" s="118"/>
      <c r="E19" s="118"/>
      <c r="F19" s="118"/>
      <c r="G19" s="118"/>
      <c r="H19" s="118"/>
      <c r="I19" s="124"/>
      <c r="J19" s="32"/>
      <c r="K19" s="21"/>
      <c r="L19" s="21"/>
      <c r="M19" s="67"/>
      <c r="N19" s="55"/>
      <c r="O19" s="55"/>
      <c r="P19" s="55"/>
      <c r="Q19" s="55"/>
      <c r="R19" s="55"/>
    </row>
    <row r="20" spans="1:21" s="23" customFormat="1" ht="25.5">
      <c r="A20" s="105" t="s">
        <v>120</v>
      </c>
      <c r="B20" s="120">
        <v>41908</v>
      </c>
      <c r="C20" s="120">
        <v>41909</v>
      </c>
      <c r="D20" s="120">
        <v>41910</v>
      </c>
      <c r="E20" s="120">
        <v>41911</v>
      </c>
      <c r="F20" s="120">
        <v>41912</v>
      </c>
      <c r="G20" s="120">
        <v>41913</v>
      </c>
      <c r="H20" s="120">
        <v>41914</v>
      </c>
      <c r="I20" s="120">
        <f>I12</f>
        <v>41915</v>
      </c>
      <c r="J20" s="25"/>
      <c r="K20" s="19" t="s">
        <v>121</v>
      </c>
      <c r="L20" s="19" t="s">
        <v>47</v>
      </c>
      <c r="M20" s="67"/>
      <c r="N20" s="55"/>
      <c r="O20" s="55"/>
      <c r="P20" s="55"/>
      <c r="Q20" s="55"/>
      <c r="R20" s="55"/>
    </row>
    <row r="21" spans="1:21" s="23" customFormat="1" ht="15" customHeight="1">
      <c r="A21" s="91" t="s">
        <v>22</v>
      </c>
      <c r="B21" s="18">
        <v>2136.102010155967</v>
      </c>
      <c r="C21" s="125">
        <v>2218.9853495462007</v>
      </c>
      <c r="D21" s="125">
        <v>2205.9493785151863</v>
      </c>
      <c r="E21" s="125">
        <v>2092.922276685928</v>
      </c>
      <c r="F21" s="125">
        <v>2142.5664397454484</v>
      </c>
      <c r="G21" s="125">
        <v>2095.6336394396385</v>
      </c>
      <c r="H21" s="125">
        <v>2040.3420453259955</v>
      </c>
      <c r="I21" s="126">
        <f>Daily_National_Report!N14</f>
        <v>2044.307797348974</v>
      </c>
      <c r="J21" s="29"/>
      <c r="K21" s="18">
        <f>100*(I21-H21)/H21</f>
        <v>0.194367019591797</v>
      </c>
      <c r="L21" s="18">
        <f>100*(I21-B21)/B21</f>
        <v>-4.2972766455236258</v>
      </c>
      <c r="M21" s="51"/>
      <c r="N21" s="51"/>
      <c r="O21" s="51"/>
      <c r="P21" s="51"/>
      <c r="Q21" s="51"/>
      <c r="R21" s="51"/>
      <c r="S21" s="51"/>
      <c r="T21" s="63"/>
      <c r="U21" s="63"/>
    </row>
    <row r="22" spans="1:21" s="23" customFormat="1" ht="15" customHeight="1">
      <c r="A22" s="91" t="s">
        <v>182</v>
      </c>
      <c r="B22" s="30">
        <v>1489.2304496765137</v>
      </c>
      <c r="C22" s="128">
        <v>1574.574577331543</v>
      </c>
      <c r="D22" s="128">
        <v>1543.3876762390137</v>
      </c>
      <c r="E22" s="128">
        <v>1447.746524810791</v>
      </c>
      <c r="F22" s="128">
        <v>1486.5868644714355</v>
      </c>
      <c r="G22" s="128">
        <v>1458.4123115539551</v>
      </c>
      <c r="H22" s="128">
        <v>1399.6802597045898</v>
      </c>
      <c r="I22" s="126">
        <f>Daily_National_Report!N15</f>
        <v>1409.7243614196777</v>
      </c>
      <c r="J22" s="29"/>
      <c r="K22" s="18">
        <f>100*(I22-H22)/H22</f>
        <v>0.71759972646951187</v>
      </c>
      <c r="L22" s="18">
        <f>100*(I22-B22)/B22</f>
        <v>-5.3387364107486537</v>
      </c>
      <c r="M22" s="51"/>
      <c r="N22" s="51"/>
      <c r="O22" s="51"/>
      <c r="P22" s="51"/>
      <c r="Q22" s="51"/>
      <c r="R22" s="51"/>
      <c r="S22" s="51"/>
    </row>
    <row r="23" spans="1:21" s="23" customFormat="1" ht="15" customHeight="1">
      <c r="A23" s="91" t="s">
        <v>181</v>
      </c>
      <c r="B23" s="272">
        <v>646.87156047945359</v>
      </c>
      <c r="C23" s="264">
        <v>644.41077221465787</v>
      </c>
      <c r="D23" s="264">
        <v>662.56170227617235</v>
      </c>
      <c r="E23" s="264">
        <v>645.17575187513705</v>
      </c>
      <c r="F23" s="264">
        <v>655.97957527401309</v>
      </c>
      <c r="G23" s="264">
        <v>637.22132788568331</v>
      </c>
      <c r="H23" s="264">
        <v>640.66178562140567</v>
      </c>
      <c r="I23" s="126">
        <f>Daily_National_Report!N16</f>
        <v>634.58343592929634</v>
      </c>
      <c r="J23" s="29"/>
      <c r="K23" s="18">
        <f>100*(I23-H23)/H23</f>
        <v>-0.94876108245065249</v>
      </c>
      <c r="L23" s="18">
        <f>100*(I23-B23)/B23</f>
        <v>-1.8996235575806479</v>
      </c>
      <c r="M23" s="51"/>
      <c r="N23" s="51"/>
      <c r="O23" s="51"/>
      <c r="P23" s="51"/>
      <c r="Q23" s="51"/>
      <c r="R23" s="51"/>
      <c r="S23" s="51"/>
    </row>
    <row r="24" spans="1:21" s="23" customFormat="1" ht="15" customHeight="1">
      <c r="A24" s="91" t="s">
        <v>183</v>
      </c>
      <c r="B24" s="30">
        <v>646.87156047945359</v>
      </c>
      <c r="C24" s="128">
        <v>644.41077221465787</v>
      </c>
      <c r="D24" s="128">
        <v>662.56170227617235</v>
      </c>
      <c r="E24" s="128">
        <v>645.17575187513705</v>
      </c>
      <c r="F24" s="128">
        <v>655.97957527401309</v>
      </c>
      <c r="G24" s="128">
        <v>637.22132788568331</v>
      </c>
      <c r="H24" s="128">
        <v>640.66178562140567</v>
      </c>
      <c r="I24" s="126">
        <f>Daily_National_Report!N17</f>
        <v>634.58343592929634</v>
      </c>
      <c r="J24" s="29"/>
      <c r="K24" s="18">
        <f>100*(I24-H24)/H24</f>
        <v>-0.94876108245065249</v>
      </c>
      <c r="L24" s="18">
        <f>100*(I24-B24)/B24</f>
        <v>-1.8996235575806479</v>
      </c>
      <c r="M24" s="51"/>
      <c r="N24" s="51"/>
      <c r="O24" s="51"/>
      <c r="P24" s="51"/>
      <c r="Q24" s="51"/>
      <c r="R24" s="51"/>
      <c r="S24" s="51"/>
    </row>
    <row r="26" spans="1:21">
      <c r="A26" s="102" t="s">
        <v>23</v>
      </c>
    </row>
    <row r="27" spans="1:21">
      <c r="A27" s="102"/>
      <c r="O27" s="67"/>
      <c r="P27" s="55"/>
      <c r="Q27" s="55"/>
    </row>
    <row r="28" spans="1:21" s="23" customFormat="1" ht="15" customHeight="1">
      <c r="A28" s="103" t="s">
        <v>175</v>
      </c>
      <c r="B28" s="21"/>
      <c r="C28" s="118"/>
      <c r="D28" s="118"/>
      <c r="E28" s="118"/>
      <c r="F28" s="118"/>
      <c r="G28" s="118"/>
      <c r="H28" s="118"/>
      <c r="I28" s="124"/>
      <c r="J28" s="32"/>
      <c r="K28" s="21"/>
      <c r="L28" s="21"/>
      <c r="M28" s="53"/>
      <c r="N28" s="55"/>
      <c r="O28" s="51"/>
      <c r="P28" s="51"/>
      <c r="Q28" s="51"/>
      <c r="R28" s="55"/>
      <c r="S28" s="51"/>
    </row>
    <row r="29" spans="1:21" s="23" customFormat="1" ht="15" customHeight="1">
      <c r="A29" s="107"/>
      <c r="B29" s="21"/>
      <c r="C29" s="118"/>
      <c r="D29" s="118"/>
      <c r="E29" s="118"/>
      <c r="F29" s="118"/>
      <c r="G29" s="118"/>
      <c r="H29" s="118"/>
      <c r="I29" s="124"/>
      <c r="J29" s="32"/>
      <c r="K29" s="21"/>
      <c r="L29" s="21"/>
      <c r="M29" s="53"/>
      <c r="N29" s="55"/>
      <c r="O29" s="51"/>
      <c r="P29" s="51"/>
      <c r="Q29" s="51"/>
      <c r="R29" s="54"/>
      <c r="S29" s="51"/>
    </row>
    <row r="30" spans="1:21" s="23" customFormat="1" ht="25.5">
      <c r="A30" s="105" t="s">
        <v>120</v>
      </c>
      <c r="B30" s="120">
        <v>41908</v>
      </c>
      <c r="C30" s="120">
        <v>41909</v>
      </c>
      <c r="D30" s="120">
        <v>41910</v>
      </c>
      <c r="E30" s="120">
        <v>41911</v>
      </c>
      <c r="F30" s="120">
        <v>41912</v>
      </c>
      <c r="G30" s="120">
        <v>41913</v>
      </c>
      <c r="H30" s="120">
        <v>41914</v>
      </c>
      <c r="I30" s="120">
        <f>I20</f>
        <v>41915</v>
      </c>
      <c r="J30" s="25"/>
      <c r="K30" s="19" t="s">
        <v>121</v>
      </c>
      <c r="L30" s="19" t="s">
        <v>47</v>
      </c>
      <c r="M30" s="28" t="s">
        <v>124</v>
      </c>
      <c r="N30" s="28" t="s">
        <v>19</v>
      </c>
      <c r="O30" s="51"/>
      <c r="P30" s="154"/>
      <c r="Q30" s="154"/>
      <c r="R30" s="154"/>
      <c r="S30" s="154"/>
      <c r="T30" s="154"/>
      <c r="U30" s="154"/>
    </row>
    <row r="31" spans="1:21" s="23" customFormat="1" ht="15" customHeight="1">
      <c r="A31" s="91" t="s">
        <v>22</v>
      </c>
      <c r="B31" s="18">
        <v>99.688438023636792</v>
      </c>
      <c r="C31" s="125">
        <v>99.641494263844308</v>
      </c>
      <c r="D31" s="125">
        <v>99.693177385351206</v>
      </c>
      <c r="E31" s="125">
        <v>99.638336858974611</v>
      </c>
      <c r="F31" s="125">
        <v>99.665188828843753</v>
      </c>
      <c r="G31" s="125">
        <v>99.679033211784969</v>
      </c>
      <c r="H31" s="278">
        <v>99.680662513574148</v>
      </c>
      <c r="I31" s="126">
        <f>Daily_National_Report!K26</f>
        <v>99.679180097950649</v>
      </c>
      <c r="J31" s="274"/>
      <c r="K31" s="18">
        <f>100*(H31-I31)/(100-H31)</f>
        <v>0.46421597416925453</v>
      </c>
      <c r="L31" s="18">
        <f>100*(B31-I31)/(100-B31)</f>
        <v>2.9714555653447667</v>
      </c>
      <c r="M31" s="56">
        <f>(N31-I31)/(100-N31)*100</f>
        <v>-15.573709987011897</v>
      </c>
      <c r="N31" s="303">
        <v>99.62</v>
      </c>
      <c r="O31" s="51"/>
      <c r="P31" s="154"/>
      <c r="Q31" s="154"/>
      <c r="R31" s="154"/>
      <c r="S31" s="154"/>
      <c r="T31" s="154"/>
      <c r="U31" s="154"/>
    </row>
    <row r="32" spans="1:21" s="23" customFormat="1" ht="15" customHeight="1">
      <c r="A32" s="91" t="s">
        <v>182</v>
      </c>
      <c r="B32" s="30">
        <v>99.683179331036769</v>
      </c>
      <c r="C32" s="128">
        <v>99.642699234798911</v>
      </c>
      <c r="D32" s="128">
        <v>99.691187454824927</v>
      </c>
      <c r="E32" s="128">
        <v>99.632353440571791</v>
      </c>
      <c r="F32" s="128">
        <v>99.672113219789935</v>
      </c>
      <c r="G32" s="128">
        <v>99.681269064925218</v>
      </c>
      <c r="H32" s="280">
        <v>99.689293981847683</v>
      </c>
      <c r="I32" s="126">
        <f>Daily_National_Report!K27</f>
        <v>99.67437989864095</v>
      </c>
      <c r="J32" s="274"/>
      <c r="K32" s="18">
        <f>100*(H32-I32)/(100-H32)</f>
        <v>4.8000625463977515</v>
      </c>
      <c r="L32" s="18">
        <f>100*(B32-I32)/(100-B32)</f>
        <v>2.7774174029156233</v>
      </c>
      <c r="M32" s="56">
        <f t="shared" ref="M32:M34" si="0">(N32-I32)/(100-N32)*100</f>
        <v>-16.50766631819247</v>
      </c>
      <c r="N32" s="303">
        <v>99.61</v>
      </c>
      <c r="O32" s="51"/>
      <c r="P32" s="154"/>
      <c r="Q32" s="154"/>
      <c r="R32" s="154"/>
      <c r="S32" s="154"/>
      <c r="T32" s="154"/>
      <c r="U32" s="154"/>
    </row>
    <row r="33" spans="1:21" s="23" customFormat="1" ht="15" customHeight="1">
      <c r="A33" s="91" t="s">
        <v>181</v>
      </c>
      <c r="B33" s="270">
        <v>99.776164905009026</v>
      </c>
      <c r="C33" s="271">
        <v>99.646656392136208</v>
      </c>
      <c r="D33" s="271">
        <v>99.732126848276934</v>
      </c>
      <c r="E33" s="271">
        <v>99.768014306714448</v>
      </c>
      <c r="F33" s="271">
        <v>99.557370669794523</v>
      </c>
      <c r="G33" s="271">
        <v>99.636316464169454</v>
      </c>
      <c r="H33" s="279">
        <v>99.567594355268142</v>
      </c>
      <c r="I33" s="126">
        <f>Daily_National_Report!K28</f>
        <v>99.723555595808335</v>
      </c>
      <c r="J33" s="274"/>
      <c r="K33" s="18">
        <f>100*(H33-I33)/(100-H33)</f>
        <v>-36.068271180157154</v>
      </c>
      <c r="L33" s="18">
        <f>100*(B33-I33)/(100-B33)</f>
        <v>23.50360170410794</v>
      </c>
      <c r="M33" s="56">
        <f t="shared" si="0"/>
        <v>-18.692822296570018</v>
      </c>
      <c r="N33" s="303">
        <v>99.66</v>
      </c>
      <c r="O33" s="51"/>
      <c r="P33" s="154"/>
      <c r="Q33" s="154"/>
      <c r="R33" s="154"/>
      <c r="S33" s="154"/>
      <c r="T33" s="154"/>
      <c r="U33" s="154"/>
    </row>
    <row r="34" spans="1:21" s="23" customFormat="1" ht="15" customHeight="1">
      <c r="A34" s="91" t="s">
        <v>183</v>
      </c>
      <c r="B34" s="30">
        <v>99.776164905009026</v>
      </c>
      <c r="C34" s="128">
        <v>99.646656392136208</v>
      </c>
      <c r="D34" s="128">
        <v>99.732126848276934</v>
      </c>
      <c r="E34" s="128">
        <v>99.768014306714448</v>
      </c>
      <c r="F34" s="128">
        <v>99.557370669794523</v>
      </c>
      <c r="G34" s="128">
        <v>99.636316464169454</v>
      </c>
      <c r="H34" s="280">
        <v>99.567594355268142</v>
      </c>
      <c r="I34" s="126">
        <f>Daily_National_Report!K29</f>
        <v>99.723555595808335</v>
      </c>
      <c r="J34" s="274"/>
      <c r="K34" s="18">
        <f>100*(H34-I34)/(100-H34)</f>
        <v>-36.068271180157154</v>
      </c>
      <c r="L34" s="18">
        <f>100*(B34-I34)/(100-B34)</f>
        <v>23.50360170410794</v>
      </c>
      <c r="M34" s="56">
        <f t="shared" si="0"/>
        <v>-18.692822296570018</v>
      </c>
      <c r="N34" s="303">
        <v>99.66</v>
      </c>
      <c r="O34" s="51"/>
      <c r="P34" s="154"/>
      <c r="Q34" s="154"/>
      <c r="R34" s="154"/>
      <c r="S34" s="154"/>
      <c r="T34" s="154"/>
      <c r="U34" s="154"/>
    </row>
    <row r="35" spans="1:21">
      <c r="J35" s="276"/>
    </row>
    <row r="36" spans="1:21" s="23" customFormat="1" ht="15" customHeight="1">
      <c r="A36" s="103" t="s">
        <v>174</v>
      </c>
      <c r="B36" s="21"/>
      <c r="C36" s="118"/>
      <c r="D36" s="118"/>
      <c r="E36" s="118"/>
      <c r="F36" s="118"/>
      <c r="G36" s="118"/>
      <c r="H36" s="118"/>
      <c r="I36" s="124"/>
      <c r="J36" s="32"/>
      <c r="K36" s="21"/>
      <c r="L36" s="21"/>
      <c r="M36" s="53"/>
      <c r="N36" s="55"/>
      <c r="O36" s="51"/>
      <c r="P36" s="51"/>
      <c r="Q36" s="51"/>
      <c r="R36" s="55"/>
      <c r="S36" s="51"/>
    </row>
    <row r="37" spans="1:21" s="23" customFormat="1" ht="15" customHeight="1">
      <c r="A37" s="107"/>
      <c r="B37" s="21"/>
      <c r="C37" s="118"/>
      <c r="D37" s="118"/>
      <c r="E37" s="118"/>
      <c r="F37" s="118"/>
      <c r="G37" s="118"/>
      <c r="H37" s="118"/>
      <c r="I37" s="124"/>
      <c r="J37" s="32"/>
      <c r="K37" s="21"/>
      <c r="L37" s="21"/>
      <c r="M37" s="53"/>
      <c r="N37" s="55"/>
      <c r="O37" s="51"/>
      <c r="P37" s="51"/>
      <c r="Q37" s="51"/>
      <c r="R37" s="54"/>
      <c r="S37" s="51"/>
    </row>
    <row r="38" spans="1:21" s="23" customFormat="1" ht="25.5">
      <c r="A38" s="105" t="s">
        <v>120</v>
      </c>
      <c r="B38" s="120">
        <v>41908</v>
      </c>
      <c r="C38" s="120">
        <v>41909</v>
      </c>
      <c r="D38" s="120">
        <v>41910</v>
      </c>
      <c r="E38" s="120">
        <v>41911</v>
      </c>
      <c r="F38" s="120">
        <v>41912</v>
      </c>
      <c r="G38" s="120">
        <v>41913</v>
      </c>
      <c r="H38" s="120">
        <v>41914</v>
      </c>
      <c r="I38" s="120">
        <f>I30</f>
        <v>41915</v>
      </c>
      <c r="J38" s="25"/>
      <c r="K38" s="19" t="s">
        <v>121</v>
      </c>
      <c r="L38" s="19" t="s">
        <v>47</v>
      </c>
      <c r="M38" s="28" t="s">
        <v>124</v>
      </c>
      <c r="N38" s="28" t="s">
        <v>19</v>
      </c>
      <c r="O38" s="51"/>
      <c r="P38" s="154"/>
      <c r="Q38" s="154"/>
      <c r="R38" s="154"/>
      <c r="S38" s="154"/>
      <c r="T38" s="154"/>
      <c r="U38" s="154"/>
    </row>
    <row r="39" spans="1:21" s="23" customFormat="1" ht="15" customHeight="1">
      <c r="A39" s="91" t="s">
        <v>22</v>
      </c>
      <c r="B39" s="18">
        <v>99.738261543433779</v>
      </c>
      <c r="C39" s="125">
        <v>99.730652700093671</v>
      </c>
      <c r="D39" s="125">
        <v>99.766441924310314</v>
      </c>
      <c r="E39" s="125">
        <v>99.755788381898313</v>
      </c>
      <c r="F39" s="125">
        <v>99.743564711938802</v>
      </c>
      <c r="G39" s="125">
        <v>99.719742952373892</v>
      </c>
      <c r="H39" s="278">
        <v>99.753939057955336</v>
      </c>
      <c r="I39" s="126">
        <f>Daily_National_Report!L26</f>
        <v>99.808566451275425</v>
      </c>
      <c r="J39" s="274"/>
      <c r="K39" s="18">
        <f>100*(H39-I39)/(100-H39)</f>
        <v>-22.20075761157312</v>
      </c>
      <c r="L39" s="18">
        <f>100*(B39-I39)/(100-B39)</f>
        <v>-26.860748230880699</v>
      </c>
      <c r="M39" s="56">
        <f>(N39-I39)/(100-N39)*100</f>
        <v>-70.088508011785166</v>
      </c>
      <c r="N39" s="303">
        <v>99.36</v>
      </c>
      <c r="O39" s="51"/>
      <c r="P39" s="154"/>
      <c r="Q39" s="154"/>
      <c r="R39" s="154"/>
      <c r="S39" s="154"/>
      <c r="T39" s="154"/>
      <c r="U39" s="154"/>
    </row>
    <row r="40" spans="1:21" s="23" customFormat="1" ht="15" customHeight="1">
      <c r="A40" s="91" t="s">
        <v>182</v>
      </c>
      <c r="B40" s="30">
        <v>99.712650472402942</v>
      </c>
      <c r="C40" s="128">
        <v>99.706343346961077</v>
      </c>
      <c r="D40" s="128">
        <v>99.741476421303346</v>
      </c>
      <c r="E40" s="128">
        <v>99.734091929324478</v>
      </c>
      <c r="F40" s="128">
        <v>99.714997998742604</v>
      </c>
      <c r="G40" s="128">
        <v>99.712252222879755</v>
      </c>
      <c r="H40" s="280">
        <v>99.744982519089902</v>
      </c>
      <c r="I40" s="126">
        <f>Daily_National_Report!L27</f>
        <v>99.781532711619036</v>
      </c>
      <c r="J40" s="274"/>
      <c r="K40" s="18">
        <f>100*(H40-I40)/(100-H40)</f>
        <v>-14.332426310029776</v>
      </c>
      <c r="L40" s="18">
        <f>100*(B40-I40)/(100-B40)</f>
        <v>-23.971586030475709</v>
      </c>
      <c r="M40" s="56">
        <f t="shared" ref="M40:M42" si="1">(N40-I40)/(100-N40)*100</f>
        <v>-82.381670291857674</v>
      </c>
      <c r="N40" s="303">
        <v>98.76</v>
      </c>
      <c r="O40" s="51"/>
      <c r="P40" s="154"/>
      <c r="Q40" s="154"/>
      <c r="R40" s="154"/>
      <c r="S40" s="154"/>
      <c r="T40" s="154"/>
      <c r="U40" s="154"/>
    </row>
    <row r="41" spans="1:21" s="23" customFormat="1" ht="15" customHeight="1">
      <c r="A41" s="91" t="s">
        <v>181</v>
      </c>
      <c r="B41" s="270">
        <v>99.813733407381847</v>
      </c>
      <c r="C41" s="271">
        <v>99.81171280709674</v>
      </c>
      <c r="D41" s="271">
        <v>99.8492136670083</v>
      </c>
      <c r="E41" s="271">
        <v>99.81753767949364</v>
      </c>
      <c r="F41" s="271">
        <v>99.827854854919607</v>
      </c>
      <c r="G41" s="271">
        <v>99.735212972949284</v>
      </c>
      <c r="H41" s="279">
        <v>99.7738390863272</v>
      </c>
      <c r="I41" s="126">
        <f>Daily_National_Report!L28</f>
        <v>99.883767211890628</v>
      </c>
      <c r="J41" s="274"/>
      <c r="K41" s="18">
        <f>100*(H41-I41)/(100-H41)</f>
        <v>-48.606155581095493</v>
      </c>
      <c r="L41" s="18">
        <f>100*(B41-I41)/(100-B41)</f>
        <v>-37.598693101318027</v>
      </c>
      <c r="M41" s="56">
        <f t="shared" si="1"/>
        <v>-58.488289960938864</v>
      </c>
      <c r="N41" s="303">
        <v>99.72</v>
      </c>
      <c r="O41" s="51"/>
      <c r="P41" s="154"/>
      <c r="Q41" s="154"/>
      <c r="R41" s="154"/>
      <c r="S41" s="154"/>
      <c r="T41" s="154"/>
      <c r="U41" s="154"/>
    </row>
    <row r="42" spans="1:21" s="23" customFormat="1" ht="15" customHeight="1">
      <c r="A42" s="91" t="s">
        <v>183</v>
      </c>
      <c r="B42" s="30">
        <v>99.813733407381847</v>
      </c>
      <c r="C42" s="128">
        <v>99.81171280709674</v>
      </c>
      <c r="D42" s="128">
        <v>99.8492136670083</v>
      </c>
      <c r="E42" s="128">
        <v>99.81753767949364</v>
      </c>
      <c r="F42" s="128">
        <v>99.827854854919607</v>
      </c>
      <c r="G42" s="128">
        <v>99.735212972949284</v>
      </c>
      <c r="H42" s="280">
        <v>99.7738390863272</v>
      </c>
      <c r="I42" s="126">
        <f>Daily_National_Report!L29</f>
        <v>99.883767211890628</v>
      </c>
      <c r="J42" s="274"/>
      <c r="K42" s="18">
        <f>100*(H42-I42)/(100-H42)</f>
        <v>-48.606155581095493</v>
      </c>
      <c r="L42" s="18">
        <f>100*(B42-I42)/(100-B42)</f>
        <v>-37.598693101318027</v>
      </c>
      <c r="M42" s="56">
        <f t="shared" si="1"/>
        <v>-58.488289960938864</v>
      </c>
      <c r="N42" s="303">
        <v>99.72</v>
      </c>
      <c r="O42" s="51"/>
      <c r="P42" s="154"/>
      <c r="Q42" s="154"/>
      <c r="R42" s="154"/>
      <c r="S42" s="154"/>
      <c r="T42" s="154"/>
      <c r="U42" s="154"/>
    </row>
    <row r="43" spans="1:21">
      <c r="J43" s="276"/>
    </row>
    <row r="44" spans="1:21" s="23" customFormat="1" ht="15" customHeight="1">
      <c r="A44" s="102" t="s">
        <v>61</v>
      </c>
      <c r="B44" s="21"/>
      <c r="C44" s="118"/>
      <c r="D44" s="118"/>
      <c r="E44" s="118"/>
      <c r="F44" s="118"/>
      <c r="G44" s="118"/>
      <c r="H44" s="118"/>
      <c r="I44" s="124"/>
      <c r="J44" s="277"/>
      <c r="K44" s="21"/>
      <c r="L44" s="21"/>
      <c r="M44" s="53"/>
      <c r="N44" s="55"/>
      <c r="O44" s="55"/>
      <c r="P44" s="55"/>
      <c r="Q44" s="53"/>
      <c r="R44" s="53"/>
    </row>
    <row r="45" spans="1:21" s="23" customFormat="1" ht="15" customHeight="1">
      <c r="A45" s="109" t="s">
        <v>62</v>
      </c>
      <c r="B45" s="21"/>
      <c r="C45" s="118"/>
      <c r="D45" s="118"/>
      <c r="E45" s="118"/>
      <c r="F45" s="118"/>
      <c r="G45" s="118"/>
      <c r="H45" s="118"/>
      <c r="I45" s="124"/>
      <c r="J45" s="32"/>
      <c r="K45" s="21"/>
      <c r="L45" s="21"/>
      <c r="M45" s="53"/>
      <c r="N45" s="53"/>
      <c r="O45" s="55"/>
      <c r="P45" s="55"/>
      <c r="Q45" s="55"/>
      <c r="R45" s="55"/>
    </row>
    <row r="46" spans="1:21" s="23" customFormat="1" ht="15" customHeight="1">
      <c r="A46" s="107"/>
      <c r="B46" s="21"/>
      <c r="C46" s="118"/>
      <c r="D46" s="118"/>
      <c r="E46" s="118"/>
      <c r="F46" s="118"/>
      <c r="G46" s="118"/>
      <c r="H46" s="118"/>
      <c r="I46" s="124"/>
      <c r="J46" s="32"/>
      <c r="K46" s="21"/>
      <c r="L46" s="21"/>
      <c r="M46" s="53"/>
      <c r="N46" s="55"/>
      <c r="O46" s="55"/>
      <c r="P46" s="55"/>
      <c r="Q46" s="55"/>
      <c r="R46" s="55"/>
    </row>
    <row r="47" spans="1:21" s="23" customFormat="1" ht="25.5">
      <c r="A47" s="105" t="s">
        <v>120</v>
      </c>
      <c r="B47" s="120">
        <v>41908</v>
      </c>
      <c r="C47" s="120">
        <v>41909</v>
      </c>
      <c r="D47" s="120">
        <v>41910</v>
      </c>
      <c r="E47" s="120">
        <v>41911</v>
      </c>
      <c r="F47" s="120">
        <v>41912</v>
      </c>
      <c r="G47" s="120">
        <v>41913</v>
      </c>
      <c r="H47" s="120">
        <v>41914</v>
      </c>
      <c r="I47" s="120">
        <f>I30</f>
        <v>41915</v>
      </c>
      <c r="J47" s="29"/>
      <c r="K47" s="19" t="s">
        <v>121</v>
      </c>
      <c r="L47" s="19" t="s">
        <v>47</v>
      </c>
      <c r="M47" s="28" t="s">
        <v>124</v>
      </c>
      <c r="N47" s="28" t="s">
        <v>19</v>
      </c>
      <c r="O47" s="55"/>
      <c r="P47" s="154"/>
      <c r="Q47" s="154"/>
      <c r="R47" s="154"/>
      <c r="S47" s="154"/>
      <c r="T47" s="154"/>
      <c r="U47" s="154"/>
    </row>
    <row r="48" spans="1:21" s="23" customFormat="1" ht="15" customHeight="1">
      <c r="A48" s="91" t="s">
        <v>22</v>
      </c>
      <c r="B48" s="18">
        <v>99.883807775453107</v>
      </c>
      <c r="C48" s="125">
        <v>99.888249480890067</v>
      </c>
      <c r="D48" s="125">
        <v>99.895648284009539</v>
      </c>
      <c r="E48" s="125">
        <v>99.86905638119346</v>
      </c>
      <c r="F48" s="125">
        <v>99.828388460040159</v>
      </c>
      <c r="G48" s="125">
        <v>99.846694618918946</v>
      </c>
      <c r="H48" s="125">
        <v>99.836363476719157</v>
      </c>
      <c r="I48" s="126">
        <f>Daily_National_Report!M26</f>
        <v>99.857912173935347</v>
      </c>
      <c r="J48" s="274"/>
      <c r="K48" s="18">
        <f>100*(H48-I48)/(100-H48)</f>
        <v>-13.168635451394065</v>
      </c>
      <c r="L48" s="18">
        <f>100*(B48-I48)/(100-B48)</f>
        <v>22.286862669807398</v>
      </c>
      <c r="M48" s="56">
        <f>(N48-I48)/(100-N48)*100</f>
        <v>1.4913043318947308</v>
      </c>
      <c r="N48" s="303">
        <v>99.86</v>
      </c>
      <c r="O48" s="64"/>
      <c r="P48" s="154"/>
      <c r="Q48" s="154"/>
      <c r="R48" s="154"/>
      <c r="S48" s="154"/>
      <c r="T48" s="154"/>
      <c r="U48" s="154"/>
    </row>
    <row r="49" spans="1:21" s="23" customFormat="1" ht="15" customHeight="1">
      <c r="A49" s="91" t="s">
        <v>182</v>
      </c>
      <c r="B49" s="30">
        <v>99.915135548387894</v>
      </c>
      <c r="C49" s="128">
        <v>99.90341145206591</v>
      </c>
      <c r="D49" s="128">
        <v>99.919551152216414</v>
      </c>
      <c r="E49" s="128">
        <v>99.914887708462388</v>
      </c>
      <c r="F49" s="128">
        <v>99.916281613317196</v>
      </c>
      <c r="G49" s="128">
        <v>99.913506285887976</v>
      </c>
      <c r="H49" s="128">
        <v>99.914613315676291</v>
      </c>
      <c r="I49" s="126">
        <f>Daily_National_Report!M27</f>
        <v>99.921934180388561</v>
      </c>
      <c r="J49" s="274"/>
      <c r="K49" s="18">
        <f>100*(H49-I49)/(100-H49)</f>
        <v>-8.5737779493998492</v>
      </c>
      <c r="L49" s="18">
        <f>100*(B49-I49)/(100-B49)</f>
        <v>-8.0111658904503855</v>
      </c>
      <c r="M49" s="56">
        <f t="shared" ref="M49:M51" si="2">(N49-I49)/(100-N49)*100</f>
        <v>56.131639222886406</v>
      </c>
      <c r="N49" s="303">
        <v>99.95</v>
      </c>
      <c r="O49" s="64"/>
      <c r="P49" s="154"/>
      <c r="Q49" s="154"/>
      <c r="R49" s="154"/>
      <c r="S49" s="154"/>
      <c r="T49" s="154"/>
      <c r="U49" s="154"/>
    </row>
    <row r="50" spans="1:21" s="23" customFormat="1" ht="15" customHeight="1">
      <c r="A50" s="91" t="s">
        <v>181</v>
      </c>
      <c r="B50" s="272">
        <v>99.857435549911813</v>
      </c>
      <c r="C50" s="264">
        <v>99.874461749394811</v>
      </c>
      <c r="D50" s="264">
        <v>99.865911699183158</v>
      </c>
      <c r="E50" s="264">
        <v>99.821873636384723</v>
      </c>
      <c r="F50" s="264">
        <v>99.753007595530889</v>
      </c>
      <c r="G50" s="264">
        <v>99.793775515910738</v>
      </c>
      <c r="H50" s="264">
        <v>99.765100190498018</v>
      </c>
      <c r="I50" s="126">
        <f>Daily_National_Report!M28</f>
        <v>99.798081368037671</v>
      </c>
      <c r="J50" s="274"/>
      <c r="K50" s="18">
        <f>100*(H50-I50)/(100-H50)</f>
        <v>-14.040529709061023</v>
      </c>
      <c r="L50" s="18">
        <f>100*(B50-I50)/(100-B50)</f>
        <v>41.633227524411737</v>
      </c>
      <c r="M50" s="56">
        <f t="shared" si="2"/>
        <v>18.775665860192181</v>
      </c>
      <c r="N50" s="303">
        <v>99.83</v>
      </c>
      <c r="O50" s="64"/>
      <c r="P50" s="154"/>
      <c r="Q50" s="154"/>
      <c r="R50" s="154"/>
      <c r="S50" s="154"/>
      <c r="T50" s="154"/>
      <c r="U50" s="154"/>
    </row>
    <row r="51" spans="1:21" s="23" customFormat="1" ht="15" customHeight="1">
      <c r="A51" s="91" t="s">
        <v>183</v>
      </c>
      <c r="B51" s="356">
        <v>99.857435549911813</v>
      </c>
      <c r="C51" s="357">
        <v>99.874461749394811</v>
      </c>
      <c r="D51" s="357">
        <v>99.865911699183158</v>
      </c>
      <c r="E51" s="357">
        <v>99.821873636384723</v>
      </c>
      <c r="F51" s="357">
        <v>99.753007595530889</v>
      </c>
      <c r="G51" s="357">
        <v>99.793775515910738</v>
      </c>
      <c r="H51" s="357">
        <v>99.765100190498018</v>
      </c>
      <c r="I51" s="126">
        <f>Daily_National_Report!M29</f>
        <v>99.798081368037671</v>
      </c>
      <c r="J51" s="274"/>
      <c r="K51" s="18">
        <f>100*(H51-I51)/(100-H51)</f>
        <v>-14.040529709061023</v>
      </c>
      <c r="L51" s="18">
        <f>100*(B51-I51)/(100-B51)</f>
        <v>41.633227524411737</v>
      </c>
      <c r="M51" s="56">
        <f t="shared" si="2"/>
        <v>18.775665860192181</v>
      </c>
      <c r="N51" s="303">
        <v>99.83</v>
      </c>
      <c r="O51" s="64"/>
      <c r="P51" s="154"/>
      <c r="Q51" s="154"/>
      <c r="R51" s="154"/>
      <c r="S51" s="154"/>
      <c r="T51" s="154"/>
      <c r="U51" s="154"/>
    </row>
    <row r="52" spans="1:21" s="23" customFormat="1" ht="15" customHeight="1">
      <c r="A52" s="106"/>
      <c r="B52" s="60"/>
      <c r="C52" s="106"/>
      <c r="D52" s="106"/>
      <c r="E52" s="106"/>
      <c r="F52" s="106"/>
      <c r="G52" s="106"/>
      <c r="H52" s="106"/>
      <c r="I52" s="106"/>
      <c r="J52" s="281"/>
      <c r="K52" s="31"/>
      <c r="L52" s="31"/>
      <c r="M52" s="57"/>
      <c r="N52" s="55"/>
      <c r="O52" s="55"/>
      <c r="P52" s="55"/>
      <c r="Q52" s="55"/>
      <c r="R52" s="55"/>
    </row>
    <row r="53" spans="1:21" s="23" customFormat="1" ht="15" customHeight="1">
      <c r="A53" s="109" t="s">
        <v>63</v>
      </c>
      <c r="B53" s="21"/>
      <c r="C53" s="118"/>
      <c r="D53" s="118"/>
      <c r="E53" s="118"/>
      <c r="F53" s="118"/>
      <c r="G53" s="118"/>
      <c r="H53" s="118"/>
      <c r="I53" s="124"/>
      <c r="J53" s="32"/>
      <c r="K53" s="21"/>
      <c r="L53" s="21"/>
      <c r="M53" s="53"/>
      <c r="N53" s="55"/>
      <c r="O53" s="55"/>
      <c r="P53" s="55"/>
      <c r="Q53" s="55"/>
      <c r="R53" s="55"/>
    </row>
    <row r="54" spans="1:21" s="23" customFormat="1" ht="15" customHeight="1">
      <c r="A54" s="107"/>
      <c r="B54" s="21"/>
      <c r="C54" s="118"/>
      <c r="D54" s="118"/>
      <c r="E54" s="118"/>
      <c r="F54" s="118"/>
      <c r="G54" s="118"/>
      <c r="H54" s="118"/>
      <c r="I54" s="124"/>
      <c r="J54" s="32"/>
      <c r="K54" s="21"/>
      <c r="L54" s="21"/>
      <c r="M54" s="53"/>
      <c r="N54" s="55"/>
      <c r="O54" s="55"/>
      <c r="P54" s="55"/>
      <c r="Q54" s="55"/>
      <c r="R54" s="55"/>
    </row>
    <row r="55" spans="1:21" s="23" customFormat="1" ht="25.5">
      <c r="A55" s="105" t="s">
        <v>120</v>
      </c>
      <c r="B55" s="120">
        <v>41908</v>
      </c>
      <c r="C55" s="120">
        <v>41909</v>
      </c>
      <c r="D55" s="120">
        <v>41910</v>
      </c>
      <c r="E55" s="120">
        <v>41911</v>
      </c>
      <c r="F55" s="120">
        <v>41912</v>
      </c>
      <c r="G55" s="120">
        <v>41913</v>
      </c>
      <c r="H55" s="120">
        <v>41914</v>
      </c>
      <c r="I55" s="120">
        <f>I47</f>
        <v>41915</v>
      </c>
      <c r="J55" s="25"/>
      <c r="K55" s="19" t="s">
        <v>121</v>
      </c>
      <c r="L55" s="19" t="s">
        <v>47</v>
      </c>
      <c r="M55" s="28" t="s">
        <v>124</v>
      </c>
      <c r="N55" s="28" t="s">
        <v>19</v>
      </c>
      <c r="O55" s="55"/>
      <c r="P55" s="55"/>
      <c r="Q55" s="55"/>
      <c r="R55" s="55"/>
    </row>
    <row r="56" spans="1:21" s="23" customFormat="1" ht="15" customHeight="1">
      <c r="A56" s="91" t="s">
        <v>22</v>
      </c>
      <c r="B56" s="18">
        <v>99.836830964425715</v>
      </c>
      <c r="C56" s="125">
        <v>99.837922899748747</v>
      </c>
      <c r="D56" s="125">
        <v>99.842859289863441</v>
      </c>
      <c r="E56" s="125">
        <v>99.831713947972816</v>
      </c>
      <c r="F56" s="125">
        <v>99.834449654141523</v>
      </c>
      <c r="G56" s="125">
        <v>99.851380395226883</v>
      </c>
      <c r="H56" s="125">
        <v>99.830551469541021</v>
      </c>
      <c r="I56" s="126">
        <f>Daily_National_Report!N26</f>
        <v>99.841346154282107</v>
      </c>
      <c r="J56" s="29"/>
      <c r="K56" s="18">
        <f>100*(H56-I56)/(100-H56)</f>
        <v>-6.3704799987622414</v>
      </c>
      <c r="L56" s="18">
        <f>100*(B56-I56)/(100-B56)</f>
        <v>-2.7671854776244889</v>
      </c>
      <c r="M56" s="56">
        <f>(N56-I56)/(100-N56)*100</f>
        <v>-99.841346154282107</v>
      </c>
      <c r="N56" s="303"/>
      <c r="O56" s="64"/>
      <c r="P56" s="51"/>
      <c r="Q56" s="51"/>
      <c r="R56" s="54"/>
      <c r="S56" s="54"/>
    </row>
    <row r="57" spans="1:21" s="23" customFormat="1" ht="15" customHeight="1">
      <c r="A57" s="91" t="s">
        <v>182</v>
      </c>
      <c r="B57" s="30">
        <v>99.854471027746968</v>
      </c>
      <c r="C57" s="128">
        <v>99.858743592820673</v>
      </c>
      <c r="D57" s="128">
        <v>99.852552905658271</v>
      </c>
      <c r="E57" s="128">
        <v>99.861513446133614</v>
      </c>
      <c r="F57" s="128">
        <v>99.849328927700725</v>
      </c>
      <c r="G57" s="128">
        <v>99.862726099278547</v>
      </c>
      <c r="H57" s="128">
        <v>99.869307630453918</v>
      </c>
      <c r="I57" s="126">
        <f>Daily_National_Report!N27</f>
        <v>99.864513244433397</v>
      </c>
      <c r="J57" s="29"/>
      <c r="K57" s="18">
        <f>100*(H57-I57)/(100-H57)</f>
        <v>3.6684513695578342</v>
      </c>
      <c r="L57" s="18">
        <f>100*(B57-I57)/(100-B57)</f>
        <v>-6.9004930983561437</v>
      </c>
      <c r="M57" s="56">
        <f>(N57-I57)/(100-N57)*100</f>
        <v>-99.864513244433397</v>
      </c>
      <c r="N57" s="303"/>
      <c r="O57" s="64"/>
      <c r="P57" s="51"/>
      <c r="Q57" s="51"/>
      <c r="R57" s="54"/>
      <c r="S57" s="54"/>
    </row>
    <row r="58" spans="1:21" s="23" customFormat="1" ht="15" customHeight="1">
      <c r="A58" s="91" t="s">
        <v>181</v>
      </c>
      <c r="B58" s="272">
        <v>92.076069730586369</v>
      </c>
      <c r="C58" s="264">
        <v>91.686746987951807</v>
      </c>
      <c r="D58" s="264">
        <v>94.434782608695656</v>
      </c>
      <c r="E58" s="264">
        <v>88.824884792626719</v>
      </c>
      <c r="F58" s="264">
        <v>93.126684636118597</v>
      </c>
      <c r="G58" s="264">
        <v>94.670050761421322</v>
      </c>
      <c r="H58" s="264">
        <v>86.991062562065551</v>
      </c>
      <c r="I58" s="126">
        <f>Daily_National_Report!N28</f>
        <v>91.40625</v>
      </c>
      <c r="J58" s="29"/>
      <c r="K58" s="18">
        <f>100*(H58-I58)/(100-H58)</f>
        <v>-33.939646946564835</v>
      </c>
      <c r="L58" s="18">
        <f>100*(B58-I58)/(100-B58)</f>
        <v>8.4531249999999698</v>
      </c>
      <c r="M58" s="56">
        <f>(N58-I58)/(100-N58)*100</f>
        <v>-91.40625</v>
      </c>
      <c r="N58" s="303"/>
      <c r="O58" s="64"/>
      <c r="P58" s="51"/>
      <c r="Q58" s="51"/>
      <c r="R58" s="54"/>
      <c r="S58" s="54"/>
    </row>
    <row r="59" spans="1:21" s="23" customFormat="1" ht="15" customHeight="1">
      <c r="A59" s="91" t="s">
        <v>183</v>
      </c>
      <c r="B59" s="30">
        <v>92.076069730586369</v>
      </c>
      <c r="C59" s="128">
        <v>91.686746987951807</v>
      </c>
      <c r="D59" s="128">
        <v>94.434782608695656</v>
      </c>
      <c r="E59" s="128">
        <v>88.824884792626719</v>
      </c>
      <c r="F59" s="128">
        <v>93.126684636118597</v>
      </c>
      <c r="G59" s="128">
        <v>94.670050761421322</v>
      </c>
      <c r="H59" s="128">
        <v>86.991062562065551</v>
      </c>
      <c r="I59" s="126">
        <f>Daily_National_Report!N29</f>
        <v>91.40625</v>
      </c>
      <c r="J59" s="29"/>
      <c r="K59" s="18">
        <f>100*(H59-I59)/(100-H59)</f>
        <v>-33.939646946564835</v>
      </c>
      <c r="L59" s="18">
        <f>100*(B59-I59)/(100-B59)</f>
        <v>8.4531249999999698</v>
      </c>
      <c r="M59" s="56">
        <f>(N59-I59)/(100-N59)*100</f>
        <v>-91.40625</v>
      </c>
      <c r="N59" s="303"/>
      <c r="O59" s="64"/>
      <c r="P59" s="51"/>
      <c r="Q59" s="51"/>
      <c r="R59" s="54"/>
      <c r="S59" s="54"/>
    </row>
    <row r="60" spans="1:21" s="23" customFormat="1" ht="15.75" customHeight="1">
      <c r="A60" s="106"/>
      <c r="B60" s="60"/>
      <c r="C60" s="106"/>
      <c r="D60" s="106"/>
      <c r="E60" s="106"/>
      <c r="F60" s="106"/>
      <c r="G60" s="106"/>
      <c r="H60" s="106"/>
      <c r="I60" s="106"/>
      <c r="J60" s="31"/>
      <c r="K60" s="31"/>
      <c r="L60" s="31"/>
      <c r="M60" s="57"/>
      <c r="N60" s="55"/>
      <c r="O60" s="54"/>
      <c r="P60" s="54"/>
      <c r="Q60" s="54"/>
      <c r="R60" s="54"/>
    </row>
    <row r="62" spans="1:21">
      <c r="A62" s="102" t="s">
        <v>23</v>
      </c>
    </row>
    <row r="63" spans="1:21">
      <c r="N63" s="45"/>
      <c r="O63" s="45"/>
      <c r="P63" s="45"/>
    </row>
    <row r="64" spans="1:21" s="23" customFormat="1" ht="15" customHeight="1">
      <c r="A64" s="103" t="s">
        <v>160</v>
      </c>
      <c r="B64" s="21"/>
      <c r="C64" s="118"/>
      <c r="D64" s="118"/>
      <c r="E64" s="118"/>
      <c r="F64" s="118"/>
      <c r="G64" s="118"/>
      <c r="H64" s="118"/>
      <c r="I64" s="124"/>
      <c r="J64" s="292"/>
      <c r="K64" s="21"/>
      <c r="L64" s="21"/>
      <c r="M64" s="73"/>
      <c r="N64" s="45"/>
      <c r="O64" s="45"/>
      <c r="P64" s="45"/>
      <c r="Q64" s="55"/>
      <c r="R64" s="55"/>
      <c r="S64" s="55"/>
    </row>
    <row r="65" spans="1:23" s="23" customFormat="1">
      <c r="A65" s="107"/>
      <c r="B65" s="21"/>
      <c r="C65" s="118"/>
      <c r="D65" s="118"/>
      <c r="E65" s="118"/>
      <c r="F65" s="118"/>
      <c r="G65" s="118"/>
      <c r="H65" s="118"/>
      <c r="I65" s="124"/>
      <c r="J65" s="32"/>
      <c r="K65" s="21"/>
      <c r="L65" s="21"/>
      <c r="M65" s="53"/>
      <c r="N65" s="45"/>
      <c r="O65" s="45"/>
      <c r="P65" s="45"/>
      <c r="Q65" s="55"/>
      <c r="R65" s="55"/>
      <c r="S65" s="55"/>
    </row>
    <row r="66" spans="1:23" s="23" customFormat="1" ht="27.75" customHeight="1">
      <c r="A66" s="105" t="s">
        <v>120</v>
      </c>
      <c r="B66" s="120">
        <v>41908</v>
      </c>
      <c r="C66" s="120">
        <v>41909</v>
      </c>
      <c r="D66" s="120">
        <v>41910</v>
      </c>
      <c r="E66" s="120">
        <v>41911</v>
      </c>
      <c r="F66" s="120">
        <v>41912</v>
      </c>
      <c r="G66" s="120">
        <v>41913</v>
      </c>
      <c r="H66" s="120">
        <v>41914</v>
      </c>
      <c r="I66" s="121">
        <f>Daily_National_Report!F4</f>
        <v>41915</v>
      </c>
      <c r="J66" s="25"/>
      <c r="K66" s="19" t="s">
        <v>121</v>
      </c>
      <c r="L66" s="19" t="s">
        <v>47</v>
      </c>
      <c r="M66" s="28" t="s">
        <v>124</v>
      </c>
      <c r="N66" s="28" t="s">
        <v>167</v>
      </c>
      <c r="O66" s="70"/>
      <c r="P66" s="433"/>
      <c r="Q66" s="433"/>
      <c r="R66" s="433"/>
      <c r="S66" s="433"/>
      <c r="T66" s="433"/>
      <c r="U66" s="433"/>
      <c r="V66" s="286"/>
      <c r="W66" s="319"/>
    </row>
    <row r="67" spans="1:23" s="23" customFormat="1" ht="15" customHeight="1">
      <c r="A67" s="91" t="s">
        <v>22</v>
      </c>
      <c r="B67" s="34">
        <v>2.3366570824443163E-5</v>
      </c>
      <c r="C67" s="140">
        <v>7.4011948924104014E-5</v>
      </c>
      <c r="D67" s="140">
        <v>3.6294809741440595E-5</v>
      </c>
      <c r="E67" s="140">
        <v>1.020918837731778E-3</v>
      </c>
      <c r="F67" s="140">
        <v>8.4631144268297534E-6</v>
      </c>
      <c r="G67" s="140">
        <v>1.6489039246838933E-4</v>
      </c>
      <c r="H67" s="140">
        <v>1.1514984835469076E-5</v>
      </c>
      <c r="I67" s="138">
        <f>Daily_National_Report!E26</f>
        <v>4.3350188867619904E-5</v>
      </c>
      <c r="J67" s="29">
        <f>I67/H67</f>
        <v>3.764676157808764</v>
      </c>
      <c r="K67" s="18">
        <f>100*(I67-H67)/H67</f>
        <v>276.46761578087643</v>
      </c>
      <c r="L67" s="18">
        <f>100*(I67-B67)/B67</f>
        <v>85.522253964079312</v>
      </c>
      <c r="M67" s="56">
        <f>(I67-N67)/N67*100</f>
        <v>-99.986453065978864</v>
      </c>
      <c r="N67" s="303">
        <v>0.32</v>
      </c>
      <c r="O67" s="70"/>
      <c r="P67" s="433"/>
      <c r="Q67" s="433"/>
      <c r="R67" s="433"/>
      <c r="S67" s="433"/>
      <c r="T67" s="433"/>
      <c r="U67" s="433"/>
      <c r="V67" s="319"/>
      <c r="W67" s="319"/>
    </row>
    <row r="68" spans="1:23" s="23" customFormat="1" ht="15">
      <c r="A68" s="91" t="s">
        <v>182</v>
      </c>
      <c r="B68" s="34">
        <v>2.9681926992071557E-5</v>
      </c>
      <c r="C68" s="140">
        <v>9.3002147780467701E-5</v>
      </c>
      <c r="D68" s="140">
        <v>4.5558377683135912E-5</v>
      </c>
      <c r="E68" s="140">
        <v>1.304653175640129E-3</v>
      </c>
      <c r="F68" s="144">
        <v>1.0792250478272063E-5</v>
      </c>
      <c r="G68" s="144">
        <v>2.1051933556036728E-4</v>
      </c>
      <c r="H68" s="144">
        <v>1.4704287619521321E-5</v>
      </c>
      <c r="I68" s="138">
        <f>Daily_National_Report!E27</f>
        <v>5.5430792117956124E-5</v>
      </c>
      <c r="J68" s="29"/>
      <c r="K68" s="18">
        <f>100*(I68-H68)/H68</f>
        <v>276.97026576361679</v>
      </c>
      <c r="L68" s="18">
        <f>100*(I68-B68)/B68</f>
        <v>86.749304156574595</v>
      </c>
      <c r="M68" s="56">
        <f>(I68-N68)/N68*100</f>
        <v>-99.982677877463146</v>
      </c>
      <c r="N68" s="303">
        <v>0.32</v>
      </c>
      <c r="O68" s="70"/>
      <c r="P68" s="433"/>
      <c r="Q68" s="433"/>
      <c r="R68" s="433"/>
      <c r="S68" s="433"/>
      <c r="T68" s="433"/>
      <c r="U68" s="433"/>
      <c r="V68" s="319"/>
      <c r="W68" s="319"/>
    </row>
    <row r="69" spans="1:23" s="23" customFormat="1" ht="15" customHeight="1">
      <c r="A69" s="91" t="s">
        <v>181</v>
      </c>
      <c r="B69" s="35">
        <v>0</v>
      </c>
      <c r="C69" s="142">
        <v>0</v>
      </c>
      <c r="D69" s="142">
        <v>0</v>
      </c>
      <c r="E69" s="142">
        <v>0</v>
      </c>
      <c r="F69" s="142">
        <v>0</v>
      </c>
      <c r="G69" s="142">
        <v>0</v>
      </c>
      <c r="H69" s="142">
        <v>0</v>
      </c>
      <c r="I69" s="138">
        <f>Daily_National_Report!E28</f>
        <v>0</v>
      </c>
      <c r="J69" s="29"/>
      <c r="K69" s="18" t="e">
        <f>100*(I69-H69)/H69</f>
        <v>#DIV/0!</v>
      </c>
      <c r="L69" s="18" t="e">
        <f>100*(I69-B69)/B69</f>
        <v>#DIV/0!</v>
      </c>
      <c r="M69" s="56">
        <f>(I69-N69)/N69*100</f>
        <v>-100</v>
      </c>
      <c r="N69" s="303">
        <v>0.32</v>
      </c>
      <c r="O69" s="70"/>
      <c r="P69" s="433"/>
      <c r="Q69" s="433"/>
      <c r="R69" s="433"/>
      <c r="S69" s="433"/>
      <c r="T69" s="433"/>
      <c r="U69" s="433"/>
      <c r="V69" s="319"/>
      <c r="W69" s="319"/>
    </row>
    <row r="70" spans="1:23" s="23" customFormat="1" ht="15">
      <c r="A70" s="91" t="s">
        <v>183</v>
      </c>
      <c r="B70" s="34">
        <v>0</v>
      </c>
      <c r="C70" s="140">
        <v>0</v>
      </c>
      <c r="D70" s="140">
        <v>0</v>
      </c>
      <c r="E70" s="140">
        <v>0</v>
      </c>
      <c r="F70" s="144">
        <v>0</v>
      </c>
      <c r="G70" s="144">
        <v>0</v>
      </c>
      <c r="H70" s="144">
        <v>0</v>
      </c>
      <c r="I70" s="138">
        <f>Daily_National_Report!E29</f>
        <v>0</v>
      </c>
      <c r="J70" s="29"/>
      <c r="K70" s="18" t="e">
        <f>100*(I70-H70)/H70</f>
        <v>#DIV/0!</v>
      </c>
      <c r="L70" s="18" t="e">
        <f>100*(I70-B70)/B70</f>
        <v>#DIV/0!</v>
      </c>
      <c r="M70" s="56">
        <f>(I70-N70)/N70*100</f>
        <v>-100</v>
      </c>
      <c r="N70" s="303">
        <v>0.32</v>
      </c>
      <c r="O70" s="70"/>
      <c r="P70" s="433"/>
      <c r="Q70" s="433"/>
      <c r="R70" s="433"/>
      <c r="S70" s="433"/>
      <c r="T70" s="433"/>
      <c r="U70" s="433"/>
      <c r="V70" s="319"/>
      <c r="W70" s="319"/>
    </row>
    <row r="71" spans="1:23" ht="14.25" customHeight="1">
      <c r="A71" s="110"/>
      <c r="B71" s="66"/>
      <c r="C71" s="110"/>
      <c r="D71" s="110"/>
      <c r="E71" s="110"/>
      <c r="F71" s="110"/>
      <c r="G71" s="110"/>
      <c r="H71" s="110"/>
      <c r="I71" s="147"/>
      <c r="N71" s="45"/>
      <c r="O71" s="22"/>
      <c r="P71" s="67"/>
      <c r="Q71" s="67"/>
      <c r="R71" s="67"/>
      <c r="S71" s="83"/>
      <c r="T71" s="85"/>
      <c r="U71" s="85"/>
      <c r="V71" s="38"/>
    </row>
    <row r="72" spans="1:23">
      <c r="K72" s="302"/>
      <c r="N72" s="45"/>
      <c r="O72" s="22"/>
      <c r="P72" s="67"/>
      <c r="Q72" s="67"/>
      <c r="R72" s="67"/>
      <c r="S72" s="83"/>
      <c r="T72" s="85"/>
      <c r="U72" s="85"/>
      <c r="V72" s="38"/>
    </row>
    <row r="73" spans="1:23" s="23" customFormat="1" ht="15" customHeight="1">
      <c r="A73" s="103" t="s">
        <v>159</v>
      </c>
      <c r="B73" s="21"/>
      <c r="C73" s="118"/>
      <c r="D73" s="118"/>
      <c r="E73" s="118"/>
      <c r="F73" s="118"/>
      <c r="G73" s="118"/>
      <c r="H73" s="118"/>
      <c r="I73" s="124"/>
      <c r="J73" s="32"/>
      <c r="K73" s="21"/>
      <c r="L73" s="21"/>
      <c r="M73" s="53"/>
      <c r="N73" s="45"/>
      <c r="O73" s="22"/>
      <c r="P73" s="67"/>
      <c r="Q73" s="67"/>
      <c r="R73" s="67"/>
      <c r="S73" s="83"/>
      <c r="T73" s="85"/>
      <c r="U73" s="85"/>
      <c r="V73" s="83"/>
    </row>
    <row r="74" spans="1:23" s="23" customFormat="1" ht="15" customHeight="1">
      <c r="A74" s="107"/>
      <c r="B74" s="21"/>
      <c r="C74" s="118"/>
      <c r="D74" s="118"/>
      <c r="E74" s="118"/>
      <c r="F74" s="118"/>
      <c r="G74" s="118"/>
      <c r="H74" s="118"/>
      <c r="I74" s="124"/>
      <c r="J74" s="32"/>
      <c r="K74" s="21"/>
      <c r="L74" s="21"/>
      <c r="M74" s="53"/>
      <c r="N74" s="45"/>
      <c r="O74" s="22"/>
      <c r="P74" s="67"/>
      <c r="Q74" s="67"/>
      <c r="R74" s="67"/>
      <c r="S74" s="83"/>
      <c r="T74" s="85"/>
      <c r="U74" s="85"/>
      <c r="V74" s="83"/>
    </row>
    <row r="75" spans="1:23" s="23" customFormat="1" ht="25.5" customHeight="1">
      <c r="A75" s="105" t="s">
        <v>120</v>
      </c>
      <c r="B75" s="120">
        <v>41908</v>
      </c>
      <c r="C75" s="120">
        <v>41909</v>
      </c>
      <c r="D75" s="120">
        <v>41910</v>
      </c>
      <c r="E75" s="120">
        <v>41911</v>
      </c>
      <c r="F75" s="120">
        <v>41912</v>
      </c>
      <c r="G75" s="120">
        <v>41913</v>
      </c>
      <c r="H75" s="120">
        <v>41914</v>
      </c>
      <c r="I75" s="121">
        <f>Daily_National_Report!F4</f>
        <v>41915</v>
      </c>
      <c r="J75" s="25"/>
      <c r="K75" s="19" t="s">
        <v>121</v>
      </c>
      <c r="L75" s="19" t="s">
        <v>47</v>
      </c>
      <c r="M75" s="28" t="s">
        <v>124</v>
      </c>
      <c r="N75" s="28" t="s">
        <v>167</v>
      </c>
      <c r="O75" s="70"/>
      <c r="P75" s="433"/>
      <c r="Q75" s="433"/>
      <c r="R75" s="433"/>
      <c r="S75" s="433"/>
      <c r="T75" s="433"/>
      <c r="U75" s="433"/>
      <c r="V75" s="83"/>
    </row>
    <row r="76" spans="1:23" s="23" customFormat="1" ht="15" customHeight="1">
      <c r="A76" s="91" t="s">
        <v>22</v>
      </c>
      <c r="B76" s="34">
        <v>5.2173102542294478E-4</v>
      </c>
      <c r="C76" s="140">
        <v>4.7228163655161731E-4</v>
      </c>
      <c r="D76" s="140">
        <v>6.3998771137584653E-4</v>
      </c>
      <c r="E76" s="140">
        <v>6.9910654636250414E-3</v>
      </c>
      <c r="F76" s="140">
        <v>6.3394256742012214E-4</v>
      </c>
      <c r="G76" s="140">
        <v>1.2509410069420305E-3</v>
      </c>
      <c r="H76" s="140">
        <v>2.8151220996157009E-4</v>
      </c>
      <c r="I76" s="138">
        <f>Daily_National_Report!F26</f>
        <v>6.8562159536903183E-4</v>
      </c>
      <c r="J76" s="29"/>
      <c r="K76" s="18">
        <f>100*(I76-H76)/H76</f>
        <v>143.54950553037386</v>
      </c>
      <c r="L76" s="18">
        <f>100*(I76-B76)/B76</f>
        <v>31.41284722587238</v>
      </c>
      <c r="M76" s="56">
        <f>(I76-N76)/N76*100</f>
        <v>-99.472598772793049</v>
      </c>
      <c r="N76" s="303">
        <v>0.13</v>
      </c>
      <c r="O76" s="70"/>
      <c r="P76" s="433"/>
      <c r="Q76" s="433"/>
      <c r="R76" s="433"/>
      <c r="S76" s="433"/>
      <c r="T76" s="433"/>
      <c r="U76" s="433"/>
      <c r="V76" s="83"/>
    </row>
    <row r="77" spans="1:23" s="23" customFormat="1" ht="15">
      <c r="A77" s="91" t="s">
        <v>182</v>
      </c>
      <c r="B77" s="34">
        <v>4.7778937957200859E-4</v>
      </c>
      <c r="C77" s="140">
        <v>3.7675993383038211E-4</v>
      </c>
      <c r="D77" s="140">
        <v>6.8715676427231575E-4</v>
      </c>
      <c r="E77" s="140">
        <v>7.5588692770380342E-3</v>
      </c>
      <c r="F77" s="144">
        <v>6.8940082392050057E-4</v>
      </c>
      <c r="G77" s="144">
        <v>1.3317497631906189E-3</v>
      </c>
      <c r="H77" s="144">
        <v>1.2423317236220382E-4</v>
      </c>
      <c r="I77" s="138">
        <f>Daily_National_Report!F27</f>
        <v>6.0293265895757485E-4</v>
      </c>
      <c r="J77" s="29"/>
      <c r="K77" s="18">
        <f>100*(I77-H77)/H77</f>
        <v>385.32340235159978</v>
      </c>
      <c r="L77" s="18">
        <f>100*(I77-B77)/B77</f>
        <v>26.192143387043551</v>
      </c>
      <c r="M77" s="56">
        <f>(I77-N77)/N77*100</f>
        <v>-99.536205646955693</v>
      </c>
      <c r="N77" s="303">
        <v>0.13</v>
      </c>
      <c r="O77" s="70"/>
      <c r="P77" s="433"/>
      <c r="Q77" s="433"/>
      <c r="R77" s="433"/>
      <c r="S77" s="433"/>
      <c r="T77" s="433"/>
      <c r="U77" s="433"/>
      <c r="V77" s="268"/>
    </row>
    <row r="78" spans="1:23" s="23" customFormat="1" ht="15" customHeight="1">
      <c r="A78" s="91" t="s">
        <v>181</v>
      </c>
      <c r="B78" s="35">
        <v>1.0194305796176195E-3</v>
      </c>
      <c r="C78" s="142">
        <v>1.5437661204487085E-3</v>
      </c>
      <c r="D78" s="142">
        <v>0</v>
      </c>
      <c r="E78" s="142">
        <v>7.0041720755398273E-4</v>
      </c>
      <c r="F78" s="142">
        <v>0</v>
      </c>
      <c r="G78" s="142">
        <v>3.4654143382795155E-4</v>
      </c>
      <c r="H78" s="142">
        <v>1.9831005483865738E-3</v>
      </c>
      <c r="I78" s="138">
        <f>Daily_National_Report!F28</f>
        <v>1.5580757753923535E-3</v>
      </c>
      <c r="J78" s="29"/>
      <c r="K78" s="18">
        <f>100*(I78-H78)/H78</f>
        <v>-21.432336012413248</v>
      </c>
      <c r="L78" s="18">
        <f>100*(I78-B78)/B78</f>
        <v>52.837849535254833</v>
      </c>
      <c r="M78" s="56">
        <f>(I78-N78)/N78*100</f>
        <v>-98.801480172775115</v>
      </c>
      <c r="N78" s="303">
        <v>0.13</v>
      </c>
      <c r="O78" s="70"/>
      <c r="P78" s="433"/>
      <c r="Q78" s="433"/>
      <c r="R78" s="433"/>
      <c r="S78" s="433"/>
      <c r="T78" s="433"/>
      <c r="U78" s="433"/>
      <c r="V78" s="83"/>
    </row>
    <row r="79" spans="1:23" s="23" customFormat="1" ht="15">
      <c r="A79" s="91" t="s">
        <v>183</v>
      </c>
      <c r="B79" s="34">
        <v>1.0194305796176195E-3</v>
      </c>
      <c r="C79" s="140">
        <v>1.5437661204487085E-3</v>
      </c>
      <c r="D79" s="140">
        <v>0</v>
      </c>
      <c r="E79" s="140">
        <v>7.0041720755398273E-4</v>
      </c>
      <c r="F79" s="144">
        <v>0</v>
      </c>
      <c r="G79" s="144">
        <v>3.4654143382795155E-4</v>
      </c>
      <c r="H79" s="144">
        <v>1.9831005483865738E-3</v>
      </c>
      <c r="I79" s="138">
        <f>Daily_National_Report!F29</f>
        <v>1.5580757753923535E-3</v>
      </c>
      <c r="J79" s="29"/>
      <c r="K79" s="18">
        <f>100*(I79-H79)/H79</f>
        <v>-21.432336012413248</v>
      </c>
      <c r="L79" s="18">
        <f>100*(I79-B79)/B79</f>
        <v>52.837849535254833</v>
      </c>
      <c r="M79" s="56">
        <f>(I79-N79)/N79*100</f>
        <v>-98.801480172775115</v>
      </c>
      <c r="N79" s="303">
        <v>0.13</v>
      </c>
      <c r="O79" s="70"/>
      <c r="P79" s="433"/>
      <c r="Q79" s="433"/>
      <c r="R79" s="433"/>
      <c r="S79" s="433"/>
      <c r="T79" s="433"/>
      <c r="U79" s="433"/>
      <c r="V79" s="268"/>
    </row>
    <row r="80" spans="1:23" ht="13.5" customHeight="1">
      <c r="A80" s="110"/>
      <c r="B80" s="66"/>
      <c r="C80" s="110"/>
      <c r="D80" s="110"/>
      <c r="E80" s="110"/>
      <c r="F80" s="110"/>
      <c r="G80" s="110"/>
      <c r="H80" s="110"/>
      <c r="I80" s="147"/>
      <c r="N80" s="55"/>
      <c r="O80" s="22"/>
      <c r="P80" s="67"/>
      <c r="Q80" s="67"/>
      <c r="R80" s="67"/>
      <c r="S80" s="83"/>
      <c r="T80" s="85"/>
      <c r="U80" s="38"/>
      <c r="V80" s="38"/>
    </row>
    <row r="81" spans="1:22">
      <c r="N81" s="55"/>
      <c r="O81" s="22"/>
      <c r="P81" s="260"/>
      <c r="Q81" s="67"/>
      <c r="R81" s="67"/>
      <c r="S81" s="83"/>
      <c r="T81" s="85"/>
      <c r="U81" s="38"/>
      <c r="V81" s="38"/>
    </row>
    <row r="82" spans="1:22" ht="15" customHeight="1">
      <c r="A82" s="111" t="s">
        <v>125</v>
      </c>
      <c r="O82" s="22"/>
      <c r="P82" s="22"/>
      <c r="Q82" s="22"/>
      <c r="R82" s="38"/>
      <c r="S82" s="38"/>
      <c r="T82" s="38"/>
      <c r="U82" s="38"/>
      <c r="V82" s="38"/>
    </row>
    <row r="83" spans="1:22" ht="15" customHeight="1">
      <c r="A83" s="112"/>
      <c r="O83" s="22"/>
      <c r="P83" s="22"/>
      <c r="Q83" s="22"/>
      <c r="R83" s="38"/>
      <c r="S83" s="38"/>
      <c r="T83" s="38"/>
      <c r="U83" s="38"/>
      <c r="V83" s="38"/>
    </row>
    <row r="84" spans="1:22" ht="15" customHeight="1">
      <c r="A84" s="113" t="s">
        <v>59</v>
      </c>
      <c r="O84" s="22"/>
      <c r="P84" s="22"/>
      <c r="Q84" s="22"/>
      <c r="R84" s="38"/>
      <c r="S84" s="38"/>
      <c r="T84" s="38"/>
      <c r="U84" s="38"/>
      <c r="V84" s="38"/>
    </row>
    <row r="85" spans="1:22" ht="15" customHeight="1">
      <c r="O85" s="67"/>
      <c r="P85" s="67"/>
      <c r="Q85" s="67"/>
      <c r="R85" s="67"/>
      <c r="S85" s="67"/>
      <c r="T85" s="38"/>
      <c r="U85" s="38"/>
      <c r="V85" s="38"/>
    </row>
    <row r="86" spans="1:22" ht="25.5">
      <c r="A86" s="114" t="s">
        <v>120</v>
      </c>
      <c r="B86" s="120">
        <v>41908</v>
      </c>
      <c r="C86" s="120">
        <v>41909</v>
      </c>
      <c r="D86" s="120">
        <v>41910</v>
      </c>
      <c r="E86" s="120">
        <v>41911</v>
      </c>
      <c r="F86" s="120">
        <v>41912</v>
      </c>
      <c r="G86" s="120">
        <v>41913</v>
      </c>
      <c r="H86" s="120">
        <v>41914</v>
      </c>
      <c r="I86" s="148">
        <f>Daily_National_Report!F4</f>
        <v>41915</v>
      </c>
      <c r="J86" s="273"/>
      <c r="K86" s="17" t="s">
        <v>121</v>
      </c>
      <c r="L86" s="17" t="s">
        <v>47</v>
      </c>
      <c r="M86" s="39" t="s">
        <v>124</v>
      </c>
      <c r="N86" s="28" t="s">
        <v>19</v>
      </c>
      <c r="O86" s="74"/>
      <c r="P86" s="154"/>
      <c r="Q86" s="154"/>
      <c r="R86" s="154"/>
      <c r="S86" s="154"/>
      <c r="T86" s="154"/>
      <c r="U86" s="154"/>
      <c r="V86" s="77"/>
    </row>
    <row r="87" spans="1:22" ht="15">
      <c r="A87" s="91" t="s">
        <v>22</v>
      </c>
      <c r="B87" s="18">
        <v>0.25898956079552893</v>
      </c>
      <c r="C87" s="125">
        <v>0.27116367879312742</v>
      </c>
      <c r="D87" s="125">
        <v>0.26923460932618987</v>
      </c>
      <c r="E87" s="125">
        <v>0.29119604563463769</v>
      </c>
      <c r="F87" s="125">
        <v>0.24877088482577636</v>
      </c>
      <c r="G87" s="125">
        <v>0.28237952266830996</v>
      </c>
      <c r="H87" s="139">
        <v>0.27903201506747599</v>
      </c>
      <c r="I87" s="126">
        <f>Daily_National_Report!E37</f>
        <v>0.2419971622251148</v>
      </c>
      <c r="J87" s="274"/>
      <c r="K87" s="18">
        <f>100*(I87-H87)/H87</f>
        <v>-13.272617779506541</v>
      </c>
      <c r="L87" s="18">
        <f>100*(I87-B87)/B87</f>
        <v>-6.5610360966747789</v>
      </c>
      <c r="M87" s="18"/>
      <c r="N87" s="304">
        <v>0.32</v>
      </c>
      <c r="O87" s="74"/>
      <c r="P87" s="154"/>
      <c r="Q87" s="154"/>
      <c r="R87" s="154"/>
      <c r="S87" s="154"/>
      <c r="T87" s="154"/>
      <c r="U87" s="154"/>
      <c r="V87" s="77"/>
    </row>
    <row r="88" spans="1:22" ht="15" customHeight="1">
      <c r="A88" s="91" t="s">
        <v>182</v>
      </c>
      <c r="B88" s="18">
        <v>0.26297614137150621</v>
      </c>
      <c r="C88" s="125">
        <v>0.27419045187210334</v>
      </c>
      <c r="D88" s="125">
        <v>0.27321589041638106</v>
      </c>
      <c r="E88" s="128">
        <v>0.28612879702459015</v>
      </c>
      <c r="F88" s="128">
        <v>0.25022207381886269</v>
      </c>
      <c r="G88" s="128">
        <v>0.28572192002738306</v>
      </c>
      <c r="H88" s="139">
        <v>0.28124831245578552</v>
      </c>
      <c r="I88" s="126">
        <f>Daily_National_Report!E38</f>
        <v>0.2379447978670948</v>
      </c>
      <c r="J88" s="274"/>
      <c r="K88" s="18">
        <f>100*(I88-H88)/H88</f>
        <v>-15.396897570895959</v>
      </c>
      <c r="L88" s="18">
        <f>100*(I88-B88)/B88</f>
        <v>-9.518484594786738</v>
      </c>
      <c r="M88" s="18"/>
      <c r="N88" s="304">
        <v>0.33</v>
      </c>
      <c r="O88" s="74"/>
      <c r="P88" s="154"/>
      <c r="Q88" s="154"/>
      <c r="R88" s="154"/>
      <c r="S88" s="154"/>
      <c r="T88" s="154"/>
      <c r="U88" s="154"/>
      <c r="V88" s="77"/>
    </row>
    <row r="89" spans="1:22" ht="15" customHeight="1">
      <c r="A89" s="91" t="s">
        <v>181</v>
      </c>
      <c r="B89" s="20">
        <v>0.19421665947345707</v>
      </c>
      <c r="C89" s="306">
        <v>0.22212350066637049</v>
      </c>
      <c r="D89" s="308">
        <v>0.1863932898415657</v>
      </c>
      <c r="E89" s="132">
        <v>0.36839950880065492</v>
      </c>
      <c r="F89" s="132">
        <v>0.22504091653027825</v>
      </c>
      <c r="G89" s="132">
        <v>0.23002927645336679</v>
      </c>
      <c r="H89" s="139">
        <v>0.24549918166939444</v>
      </c>
      <c r="I89" s="126">
        <f>Daily_National_Report!E39</f>
        <v>0.29817368617219531</v>
      </c>
      <c r="J89" s="274"/>
      <c r="K89" s="18">
        <f>100*(I89-H89)/H89</f>
        <v>21.456081500807556</v>
      </c>
      <c r="L89" s="18">
        <f>100*(I89-B89)/B89</f>
        <v>53.526317969105889</v>
      </c>
      <c r="M89" s="18"/>
      <c r="N89" s="304">
        <v>0.28000000000000003</v>
      </c>
      <c r="O89" s="74"/>
      <c r="P89" s="154"/>
      <c r="Q89" s="154"/>
      <c r="R89" s="154"/>
      <c r="S89" s="154"/>
      <c r="T89" s="154"/>
      <c r="U89" s="154"/>
      <c r="V89" s="77"/>
    </row>
    <row r="90" spans="1:22" ht="15" customHeight="1">
      <c r="A90" s="91" t="s">
        <v>183</v>
      </c>
      <c r="B90" s="18">
        <v>0.19421665947345707</v>
      </c>
      <c r="C90" s="307">
        <v>0.22212350066637049</v>
      </c>
      <c r="D90" s="125">
        <v>0.1863932898415657</v>
      </c>
      <c r="E90" s="128">
        <v>0.36839950880065492</v>
      </c>
      <c r="F90" s="128">
        <v>0.22504091653027825</v>
      </c>
      <c r="G90" s="128">
        <v>0.23002927645336679</v>
      </c>
      <c r="H90" s="139">
        <v>0.24549918166939444</v>
      </c>
      <c r="I90" s="126">
        <f>Daily_National_Report!E40</f>
        <v>0.29817368617219531</v>
      </c>
      <c r="J90" s="274"/>
      <c r="K90" s="18">
        <f>100*(I90-H90)/H90</f>
        <v>21.456081500807556</v>
      </c>
      <c r="L90" s="18">
        <f>100*(I90-B90)/B90</f>
        <v>53.526317969105889</v>
      </c>
      <c r="M90" s="18"/>
      <c r="N90" s="304">
        <v>0.28000000000000003</v>
      </c>
      <c r="O90" s="74"/>
      <c r="P90" s="154"/>
      <c r="Q90" s="154"/>
      <c r="R90" s="154"/>
      <c r="S90" s="154"/>
      <c r="T90" s="154"/>
      <c r="U90" s="154"/>
      <c r="V90" s="77"/>
    </row>
    <row r="91" spans="1:22" s="38" customFormat="1" ht="15.75" customHeight="1">
      <c r="A91" s="106"/>
      <c r="B91" s="60"/>
      <c r="C91" s="106"/>
      <c r="D91" s="106"/>
      <c r="E91" s="106"/>
      <c r="F91" s="106"/>
      <c r="G91" s="106"/>
      <c r="H91" s="106"/>
      <c r="I91" s="116"/>
      <c r="J91" s="275"/>
      <c r="K91" s="21"/>
      <c r="L91" s="21"/>
      <c r="M91" s="21"/>
      <c r="N91" s="48"/>
      <c r="O91" s="51"/>
      <c r="P91" s="51"/>
      <c r="Q91" s="22"/>
    </row>
    <row r="92" spans="1:22" ht="15" customHeight="1">
      <c r="A92" s="113" t="s">
        <v>60</v>
      </c>
      <c r="J92" s="276"/>
      <c r="O92" s="67"/>
      <c r="P92" s="67"/>
      <c r="Q92" s="67"/>
      <c r="R92" s="67"/>
      <c r="S92" s="67"/>
      <c r="T92" s="38"/>
      <c r="U92" s="38"/>
      <c r="V92" s="38"/>
    </row>
    <row r="93" spans="1:22" ht="15" customHeight="1">
      <c r="O93" s="51"/>
      <c r="P93" s="51"/>
      <c r="Q93" s="51"/>
      <c r="R93" s="67"/>
      <c r="S93" s="67"/>
      <c r="T93" s="38"/>
      <c r="U93" s="38"/>
      <c r="V93" s="38"/>
    </row>
    <row r="94" spans="1:22" ht="25.5">
      <c r="A94" s="114" t="s">
        <v>120</v>
      </c>
      <c r="B94" s="120">
        <v>41908</v>
      </c>
      <c r="C94" s="120">
        <v>41909</v>
      </c>
      <c r="D94" s="120">
        <v>41910</v>
      </c>
      <c r="E94" s="120">
        <v>41911</v>
      </c>
      <c r="F94" s="120">
        <v>41912</v>
      </c>
      <c r="G94" s="120">
        <v>41913</v>
      </c>
      <c r="H94" s="120">
        <v>41914</v>
      </c>
      <c r="I94" s="120">
        <f>I86</f>
        <v>41915</v>
      </c>
      <c r="J94" s="40"/>
      <c r="K94" s="17" t="s">
        <v>121</v>
      </c>
      <c r="L94" s="17" t="s">
        <v>47</v>
      </c>
      <c r="M94" s="39" t="s">
        <v>124</v>
      </c>
      <c r="N94" s="28" t="s">
        <v>19</v>
      </c>
      <c r="O94" s="74"/>
      <c r="P94" s="77"/>
      <c r="Q94" s="77"/>
      <c r="R94" s="77"/>
      <c r="S94" s="77"/>
      <c r="T94" s="77"/>
      <c r="U94" s="77"/>
      <c r="V94" s="77"/>
    </row>
    <row r="95" spans="1:22" ht="15" customHeight="1">
      <c r="A95" s="91" t="s">
        <v>22</v>
      </c>
      <c r="B95" s="18">
        <v>0.1682239482592971</v>
      </c>
      <c r="C95" s="125">
        <v>0.16927307783964132</v>
      </c>
      <c r="D95" s="125">
        <v>0.16887253010260667</v>
      </c>
      <c r="E95" s="125">
        <v>0.16702531451934641</v>
      </c>
      <c r="F95" s="125">
        <v>0.16465310105689762</v>
      </c>
      <c r="G95" s="125">
        <v>0.16691413020507234</v>
      </c>
      <c r="H95" s="125">
        <v>0.24814330882973076</v>
      </c>
      <c r="I95" s="125">
        <f>Daily_National_Report!G48</f>
        <v>0.25439773158388163</v>
      </c>
      <c r="J95" s="40"/>
      <c r="K95" s="18">
        <f>100*(I95-H95)/H95</f>
        <v>2.5204881742116521</v>
      </c>
      <c r="L95" s="18">
        <f>100*(I95-B95)/B95</f>
        <v>51.225633577306091</v>
      </c>
      <c r="M95" s="18"/>
      <c r="N95" s="304">
        <v>0.42</v>
      </c>
      <c r="O95" s="74"/>
      <c r="P95" s="77"/>
      <c r="Q95" s="77"/>
      <c r="R95" s="77"/>
      <c r="S95" s="77"/>
      <c r="T95" s="77"/>
      <c r="U95" s="77"/>
      <c r="V95" s="77"/>
    </row>
    <row r="96" spans="1:22" ht="15" customHeight="1">
      <c r="A96" s="91" t="s">
        <v>182</v>
      </c>
      <c r="B96" s="18">
        <v>0.17198039831592135</v>
      </c>
      <c r="C96" s="125">
        <v>0.17024316636807446</v>
      </c>
      <c r="D96" s="125">
        <v>0.177032295665522</v>
      </c>
      <c r="E96" s="125">
        <v>0.17264789122986224</v>
      </c>
      <c r="F96" s="125">
        <v>0.1698753816050404</v>
      </c>
      <c r="G96" s="125">
        <v>0.16892677906029094</v>
      </c>
      <c r="H96" s="125">
        <v>0.26756726912393591</v>
      </c>
      <c r="I96" s="125">
        <f>Daily_National_Report!G49</f>
        <v>0.29265137976801225</v>
      </c>
      <c r="J96" s="40"/>
      <c r="K96" s="18">
        <f>100*(I96-H96)/H96</f>
        <v>9.3748800913528392</v>
      </c>
      <c r="L96" s="18">
        <f>100*(I96-B96)/B96</f>
        <v>70.165543651331106</v>
      </c>
      <c r="M96" s="18"/>
      <c r="N96" s="304">
        <v>0.8</v>
      </c>
      <c r="O96" s="74"/>
      <c r="P96" s="77"/>
      <c r="Q96" s="77"/>
      <c r="R96" s="77"/>
      <c r="S96" s="77"/>
      <c r="T96" s="77"/>
      <c r="U96" s="77"/>
      <c r="V96" s="77"/>
    </row>
    <row r="97" spans="1:22" ht="15" customHeight="1">
      <c r="A97" s="91" t="s">
        <v>181</v>
      </c>
      <c r="B97" s="18">
        <v>0.15718816903852387</v>
      </c>
      <c r="C97" s="125">
        <v>0.16602425879943161</v>
      </c>
      <c r="D97" s="125">
        <v>0.14139135042134621</v>
      </c>
      <c r="E97" s="125">
        <v>0.15098462008167002</v>
      </c>
      <c r="F97" s="125">
        <v>0.14931796404480491</v>
      </c>
      <c r="G97" s="125">
        <v>0.16104814491911265</v>
      </c>
      <c r="H97" s="125">
        <v>0.19201481535631176</v>
      </c>
      <c r="I97" s="125">
        <f>Daily_National_Report!G50</f>
        <v>0.1469138427635267</v>
      </c>
      <c r="J97" s="40"/>
      <c r="K97" s="18">
        <f>100*(I97-H97)/H97</f>
        <v>-23.488277458743777</v>
      </c>
      <c r="L97" s="18">
        <f>100*(I97-B97)/B97</f>
        <v>-6.5363228911198261</v>
      </c>
      <c r="M97" s="18"/>
      <c r="N97" s="304">
        <v>0.17</v>
      </c>
      <c r="O97" s="74"/>
      <c r="P97" s="77"/>
      <c r="Q97" s="77"/>
      <c r="R97" s="77"/>
      <c r="S97" s="77"/>
      <c r="T97" s="77"/>
      <c r="U97" s="77"/>
      <c r="V97" s="77"/>
    </row>
    <row r="98" spans="1:22" ht="15" customHeight="1">
      <c r="A98" s="91" t="s">
        <v>183</v>
      </c>
      <c r="B98" s="18">
        <v>0.15718816903852387</v>
      </c>
      <c r="C98" s="125">
        <v>0.16602425879943161</v>
      </c>
      <c r="D98" s="125">
        <v>0.14139135042134621</v>
      </c>
      <c r="E98" s="125">
        <v>0.15098462008167002</v>
      </c>
      <c r="F98" s="125">
        <v>0.14931796404480491</v>
      </c>
      <c r="G98" s="125">
        <v>0.16104814491911265</v>
      </c>
      <c r="H98" s="125">
        <v>0.19201481535631176</v>
      </c>
      <c r="I98" s="125">
        <f>Daily_National_Report!G51</f>
        <v>0.1469138427635267</v>
      </c>
      <c r="J98" s="40"/>
      <c r="K98" s="18">
        <f>100*(I98-H98)/H98</f>
        <v>-23.488277458743777</v>
      </c>
      <c r="L98" s="18">
        <f>100*(I98-B98)/B98</f>
        <v>-6.5363228911198261</v>
      </c>
      <c r="M98" s="18"/>
      <c r="N98" s="304">
        <v>0.17</v>
      </c>
      <c r="O98" s="74"/>
      <c r="P98" s="77"/>
      <c r="Q98" s="77"/>
      <c r="R98" s="77"/>
      <c r="S98" s="77"/>
      <c r="T98" s="77"/>
      <c r="U98" s="77"/>
      <c r="V98" s="77"/>
    </row>
    <row r="99" spans="1:22" ht="15" customHeight="1">
      <c r="A99" s="106"/>
      <c r="B99" s="60"/>
      <c r="C99" s="106"/>
      <c r="D99" s="106"/>
      <c r="E99" s="106"/>
      <c r="F99" s="106"/>
      <c r="G99" s="106"/>
      <c r="H99" s="106"/>
      <c r="I99" s="106"/>
      <c r="J99" s="31"/>
      <c r="K99" s="31"/>
      <c r="L99" s="31"/>
      <c r="M99" s="31"/>
      <c r="O99" s="51"/>
      <c r="P99" s="51"/>
      <c r="Q99" s="302"/>
      <c r="R99" s="38"/>
      <c r="S99" s="38"/>
      <c r="T99" s="38"/>
      <c r="U99" s="38"/>
      <c r="V99" s="38"/>
    </row>
    <row r="100" spans="1:22" ht="15" customHeight="1">
      <c r="A100" s="115"/>
      <c r="O100" s="51"/>
      <c r="P100" s="51"/>
      <c r="Q100" s="302"/>
      <c r="R100" s="38"/>
      <c r="S100" s="38"/>
      <c r="T100" s="38"/>
      <c r="U100" s="38"/>
      <c r="V100" s="38"/>
    </row>
    <row r="101" spans="1:22" ht="15" customHeight="1">
      <c r="O101" s="22"/>
      <c r="P101" s="22"/>
      <c r="Q101" s="22"/>
      <c r="R101" s="85"/>
      <c r="S101" s="38"/>
      <c r="T101" s="38"/>
      <c r="U101" s="38"/>
      <c r="V101" s="38"/>
    </row>
    <row r="102" spans="1:22">
      <c r="A102" s="113" t="s">
        <v>126</v>
      </c>
      <c r="O102" s="22"/>
      <c r="P102" s="22"/>
      <c r="Q102" s="22"/>
      <c r="R102" s="85"/>
      <c r="S102" s="38"/>
      <c r="T102" s="38"/>
      <c r="U102" s="38"/>
      <c r="V102" s="38"/>
    </row>
    <row r="103" spans="1:22" ht="15" customHeight="1">
      <c r="O103" s="22"/>
      <c r="P103" s="22"/>
      <c r="Q103" s="22"/>
      <c r="R103" s="22"/>
      <c r="S103" s="38"/>
      <c r="T103" s="38"/>
      <c r="U103" s="38"/>
      <c r="V103" s="38"/>
    </row>
    <row r="104" spans="1:22" ht="25.5">
      <c r="A104" s="114" t="s">
        <v>120</v>
      </c>
      <c r="B104" s="120">
        <v>41908</v>
      </c>
      <c r="C104" s="120">
        <v>41909</v>
      </c>
      <c r="D104" s="120">
        <v>41910</v>
      </c>
      <c r="E104" s="120">
        <v>41911</v>
      </c>
      <c r="F104" s="120">
        <v>41912</v>
      </c>
      <c r="G104" s="120">
        <v>41913</v>
      </c>
      <c r="H104" s="120">
        <v>41914</v>
      </c>
      <c r="I104" s="120">
        <f>I94</f>
        <v>41915</v>
      </c>
      <c r="J104" s="40"/>
      <c r="K104" s="17" t="s">
        <v>121</v>
      </c>
      <c r="L104" s="17" t="s">
        <v>47</v>
      </c>
      <c r="M104" s="39" t="s">
        <v>124</v>
      </c>
      <c r="N104" s="28" t="s">
        <v>19</v>
      </c>
      <c r="O104" s="74"/>
      <c r="P104" s="154"/>
      <c r="Q104" s="154"/>
      <c r="R104" s="154"/>
      <c r="S104" s="154"/>
      <c r="T104" s="154"/>
      <c r="U104" s="154"/>
      <c r="V104" s="77"/>
    </row>
    <row r="105" spans="1:22" ht="15" customHeight="1">
      <c r="A105" s="91" t="s">
        <v>22</v>
      </c>
      <c r="B105" s="42">
        <v>97.402355217617313</v>
      </c>
      <c r="C105" s="149">
        <v>97.761894989444144</v>
      </c>
      <c r="D105" s="149">
        <v>97.956262556926234</v>
      </c>
      <c r="E105" s="149">
        <v>98.307579123333497</v>
      </c>
      <c r="F105" s="149">
        <v>97.747225790638311</v>
      </c>
      <c r="G105" s="149">
        <v>98.215241882389577</v>
      </c>
      <c r="H105" s="149">
        <v>97.975273694173552</v>
      </c>
      <c r="I105" s="149">
        <f>Daily_National_Report!F37</f>
        <v>97.652224180101783</v>
      </c>
      <c r="J105" s="274"/>
      <c r="K105" s="18">
        <f>100*(H105-I105)/(100-H105)</f>
        <v>15.955218892654615</v>
      </c>
      <c r="L105" s="18">
        <f>100*(B105-I105)/(100-B105)</f>
        <v>-9.6190581629593712</v>
      </c>
      <c r="M105" s="18">
        <f>(N105-I105)/(100-N105)*100</f>
        <v>58.633501344473714</v>
      </c>
      <c r="N105" s="304">
        <v>98.52</v>
      </c>
      <c r="O105" s="74"/>
      <c r="P105" s="154"/>
      <c r="Q105" s="154"/>
      <c r="R105" s="154"/>
      <c r="S105" s="154"/>
      <c r="T105" s="154"/>
      <c r="U105" s="154"/>
      <c r="V105" s="77"/>
    </row>
    <row r="106" spans="1:22" ht="15" customHeight="1">
      <c r="A106" s="91" t="s">
        <v>182</v>
      </c>
      <c r="B106" s="42">
        <v>97.469123865047621</v>
      </c>
      <c r="C106" s="149">
        <v>97.711761473077985</v>
      </c>
      <c r="D106" s="149">
        <v>97.867297003670842</v>
      </c>
      <c r="E106" s="149">
        <v>98.171701135620211</v>
      </c>
      <c r="F106" s="149">
        <v>97.733761973248306</v>
      </c>
      <c r="G106" s="150">
        <v>98.119723765738456</v>
      </c>
      <c r="H106" s="149">
        <v>98.083557395013912</v>
      </c>
      <c r="I106" s="149">
        <f>Daily_National_Report!F38</f>
        <v>97.601323920503148</v>
      </c>
      <c r="J106" s="274"/>
      <c r="K106" s="18">
        <f>100*(H106-I106)/(100-H106)</f>
        <v>25.162948958456528</v>
      </c>
      <c r="L106" s="18">
        <f>100*(B106-I106)/(100-B106)</f>
        <v>-5.2234897484627334</v>
      </c>
      <c r="M106" s="18">
        <f t="shared" ref="M106:M108" si="3">(N106-I106)/(100-N106)*100</f>
        <v>31.795388983343997</v>
      </c>
      <c r="N106" s="304">
        <v>98.18</v>
      </c>
      <c r="O106" s="74"/>
      <c r="P106" s="154"/>
      <c r="Q106" s="154"/>
      <c r="R106" s="154"/>
      <c r="S106" s="154"/>
      <c r="T106" s="154"/>
      <c r="U106" s="154"/>
      <c r="V106" s="77"/>
    </row>
    <row r="107" spans="1:22" ht="15" customHeight="1">
      <c r="A107" s="91" t="s">
        <v>181</v>
      </c>
      <c r="B107" s="42">
        <v>96.601941747572823</v>
      </c>
      <c r="C107" s="149">
        <v>98.507462686567166</v>
      </c>
      <c r="D107" s="149">
        <v>99.601593625498012</v>
      </c>
      <c r="E107" s="149">
        <v>100</v>
      </c>
      <c r="F107" s="149">
        <v>97.921478060046184</v>
      </c>
      <c r="G107" s="150">
        <v>99.488491048593346</v>
      </c>
      <c r="H107" s="149">
        <v>96.418732782369148</v>
      </c>
      <c r="I107" s="149">
        <f>Daily_National_Report!F39</f>
        <v>98.263027295285355</v>
      </c>
      <c r="J107" s="274"/>
      <c r="K107" s="18">
        <f>100*(H107-I107)/(100-H107)</f>
        <v>-51.498377552967952</v>
      </c>
      <c r="L107" s="18">
        <f>100*(B107-I107)/(100-B107)</f>
        <v>-48.883374689826027</v>
      </c>
      <c r="M107" s="18">
        <f t="shared" si="3"/>
        <v>52.366026729354786</v>
      </c>
      <c r="N107" s="304">
        <v>98.86</v>
      </c>
      <c r="O107" s="74"/>
      <c r="P107" s="154"/>
      <c r="Q107" s="154"/>
      <c r="R107" s="154"/>
      <c r="S107" s="154"/>
      <c r="T107" s="154"/>
      <c r="U107" s="154"/>
      <c r="V107" s="77"/>
    </row>
    <row r="108" spans="1:22" ht="15" customHeight="1">
      <c r="A108" s="91" t="s">
        <v>183</v>
      </c>
      <c r="B108" s="42">
        <v>96.601941747572823</v>
      </c>
      <c r="C108" s="149">
        <v>98.507462686567166</v>
      </c>
      <c r="D108" s="149">
        <v>99.601593625498012</v>
      </c>
      <c r="E108" s="149">
        <v>100</v>
      </c>
      <c r="F108" s="149">
        <v>97.921478060046184</v>
      </c>
      <c r="G108" s="150">
        <v>99.488491048593346</v>
      </c>
      <c r="H108" s="149">
        <v>96.418732782369148</v>
      </c>
      <c r="I108" s="149">
        <f>Daily_National_Report!F40</f>
        <v>98.263027295285355</v>
      </c>
      <c r="J108" s="274"/>
      <c r="K108" s="18">
        <f>100*(H108-I108)/(100-H108)</f>
        <v>-51.498377552967952</v>
      </c>
      <c r="L108" s="18">
        <f>100*(B108-I108)/(100-B108)</f>
        <v>-48.883374689826027</v>
      </c>
      <c r="M108" s="18">
        <f t="shared" si="3"/>
        <v>52.366026729354786</v>
      </c>
      <c r="N108" s="304">
        <v>98.86</v>
      </c>
      <c r="O108" s="74"/>
      <c r="P108" s="154"/>
      <c r="Q108" s="154"/>
      <c r="R108" s="154"/>
      <c r="S108" s="154"/>
      <c r="T108" s="154"/>
      <c r="U108" s="154"/>
      <c r="V108" s="77"/>
    </row>
    <row r="109" spans="1:22" ht="16.5" customHeight="1">
      <c r="A109" s="106"/>
      <c r="B109" s="60"/>
      <c r="C109" s="106"/>
      <c r="D109" s="106"/>
      <c r="E109" s="106"/>
      <c r="F109" s="106"/>
      <c r="G109" s="106"/>
      <c r="H109" s="106"/>
      <c r="I109" s="106"/>
      <c r="J109" s="31"/>
      <c r="K109" s="31"/>
      <c r="L109" s="31"/>
      <c r="M109" s="31"/>
      <c r="N109" s="75"/>
      <c r="O109" s="59"/>
      <c r="P109" s="22"/>
      <c r="Q109" s="22"/>
      <c r="R109" s="85"/>
      <c r="S109" s="38"/>
      <c r="T109" s="38"/>
      <c r="U109" s="38"/>
      <c r="V109" s="38"/>
    </row>
    <row r="110" spans="1:22">
      <c r="A110" s="113" t="s">
        <v>127</v>
      </c>
      <c r="O110" s="22"/>
      <c r="P110" s="22"/>
      <c r="Q110" s="302"/>
      <c r="R110" s="38"/>
      <c r="S110" s="38"/>
      <c r="T110" s="38"/>
      <c r="U110" s="38"/>
      <c r="V110" s="38"/>
    </row>
    <row r="111" spans="1:22" ht="15" customHeight="1">
      <c r="O111" s="22"/>
      <c r="P111" s="22"/>
      <c r="Q111" s="302"/>
      <c r="R111" s="38"/>
      <c r="S111" s="38"/>
      <c r="T111" s="38"/>
      <c r="U111" s="38"/>
      <c r="V111" s="38"/>
    </row>
    <row r="112" spans="1:22" ht="25.5">
      <c r="A112" s="114" t="s">
        <v>120</v>
      </c>
      <c r="B112" s="120">
        <v>41908</v>
      </c>
      <c r="C112" s="120">
        <v>41909</v>
      </c>
      <c r="D112" s="120">
        <v>41910</v>
      </c>
      <c r="E112" s="120">
        <v>41911</v>
      </c>
      <c r="F112" s="120">
        <v>41912</v>
      </c>
      <c r="G112" s="120">
        <v>41913</v>
      </c>
      <c r="H112" s="120">
        <v>41914</v>
      </c>
      <c r="I112" s="120">
        <f>I104</f>
        <v>41915</v>
      </c>
      <c r="J112" s="40"/>
      <c r="K112" s="17" t="s">
        <v>121</v>
      </c>
      <c r="L112" s="17" t="s">
        <v>47</v>
      </c>
      <c r="M112" s="39" t="s">
        <v>124</v>
      </c>
      <c r="N112" s="28" t="s">
        <v>19</v>
      </c>
      <c r="O112" s="74"/>
      <c r="P112" s="154"/>
      <c r="Q112" s="154"/>
      <c r="R112" s="154"/>
      <c r="S112" s="154"/>
      <c r="T112" s="154"/>
      <c r="U112" s="154"/>
      <c r="V112" s="38"/>
    </row>
    <row r="113" spans="1:22" ht="15" customHeight="1">
      <c r="A113" s="91" t="s">
        <v>22</v>
      </c>
      <c r="B113" s="42">
        <v>94.350593507547472</v>
      </c>
      <c r="C113" s="149">
        <v>95.090975353808986</v>
      </c>
      <c r="D113" s="149">
        <v>94.616248804547283</v>
      </c>
      <c r="E113" s="149">
        <v>94.731794586882017</v>
      </c>
      <c r="F113" s="149">
        <v>94.621920190248844</v>
      </c>
      <c r="G113" s="149">
        <v>94.738228360735988</v>
      </c>
      <c r="H113" s="149">
        <v>95.08710521778913</v>
      </c>
      <c r="I113" s="149">
        <f>Daily_National_Report!H48</f>
        <v>95.015713712969244</v>
      </c>
      <c r="J113" s="40"/>
      <c r="K113" s="18">
        <f>100*(H113-I113)/(100-H113)</f>
        <v>1.4531454058081517</v>
      </c>
      <c r="L113" s="18">
        <f>100*(B113-I113)/(100-B113)</f>
        <v>-11.773275764637519</v>
      </c>
      <c r="M113" s="18">
        <f>(N113-I113)/(100-N113)*100</f>
        <v>-95.015713712969244</v>
      </c>
      <c r="N113" s="304"/>
      <c r="O113" s="74"/>
      <c r="P113" s="154"/>
      <c r="Q113" s="154"/>
      <c r="R113" s="154"/>
      <c r="S113" s="154"/>
      <c r="T113" s="154"/>
      <c r="U113" s="154"/>
      <c r="V113" s="38"/>
    </row>
    <row r="114" spans="1:22" ht="15" customHeight="1">
      <c r="A114" s="91" t="s">
        <v>182</v>
      </c>
      <c r="B114" s="42">
        <v>94.240517704121359</v>
      </c>
      <c r="C114" s="149">
        <v>94.932207600780259</v>
      </c>
      <c r="D114" s="149">
        <v>94.316016470687629</v>
      </c>
      <c r="E114" s="149">
        <v>94.417790387991531</v>
      </c>
      <c r="F114" s="149">
        <v>94.449716102918586</v>
      </c>
      <c r="G114" s="149">
        <v>94.528875206299645</v>
      </c>
      <c r="H114" s="149">
        <v>94.786226867073196</v>
      </c>
      <c r="I114" s="149">
        <f>Daily_National_Report!H49</f>
        <v>94.823568100197576</v>
      </c>
      <c r="J114" s="40"/>
      <c r="K114" s="18">
        <f>100*(H114-I114)/(100-H114)</f>
        <v>-0.71620364316500273</v>
      </c>
      <c r="L114" s="18">
        <f>100*(B114-I114)/(100-B114)</f>
        <v>-10.123312584768865</v>
      </c>
      <c r="M114" s="18">
        <f>(N114-I114)/(100-N114)*100</f>
        <v>-94.823568100197576</v>
      </c>
      <c r="N114" s="304"/>
      <c r="O114" s="74"/>
      <c r="P114" s="154"/>
      <c r="Q114" s="154"/>
      <c r="R114" s="154"/>
      <c r="S114" s="154"/>
      <c r="T114" s="154"/>
      <c r="U114" s="154"/>
      <c r="V114" s="38"/>
    </row>
    <row r="115" spans="1:22" ht="15" customHeight="1">
      <c r="A115" s="91" t="s">
        <v>181</v>
      </c>
      <c r="B115" s="42">
        <v>95.330739299610897</v>
      </c>
      <c r="C115" s="149">
        <v>96.493791088385677</v>
      </c>
      <c r="D115" s="149">
        <v>97.4339035769829</v>
      </c>
      <c r="E115" s="149">
        <v>97.544338335607094</v>
      </c>
      <c r="F115" s="149">
        <v>95.987460815047015</v>
      </c>
      <c r="G115" s="149">
        <v>96.403301886792448</v>
      </c>
      <c r="H115" s="149">
        <v>97.607655502392348</v>
      </c>
      <c r="I115" s="149">
        <f>Daily_National_Report!H50</f>
        <v>96.940418679549111</v>
      </c>
      <c r="J115" s="40"/>
      <c r="K115" s="18">
        <f>100*(H115-I115)/(100-H115)</f>
        <v>27.890499194847308</v>
      </c>
      <c r="L115" s="18">
        <f>100*(B115-I115)/(100-B115)</f>
        <v>-34.473966720343434</v>
      </c>
      <c r="M115" s="18">
        <f>(N115-I115)/(100-N115)*100</f>
        <v>-96.940418679549111</v>
      </c>
      <c r="N115" s="304"/>
      <c r="O115" s="74"/>
      <c r="P115" s="154"/>
      <c r="Q115" s="154"/>
      <c r="R115" s="154"/>
      <c r="S115" s="154"/>
      <c r="T115" s="154"/>
      <c r="U115" s="154"/>
      <c r="V115" s="38"/>
    </row>
    <row r="116" spans="1:22" ht="15" customHeight="1">
      <c r="A116" s="91" t="s">
        <v>183</v>
      </c>
      <c r="B116" s="42">
        <v>95.330739299610897</v>
      </c>
      <c r="C116" s="149">
        <v>96.493791088385677</v>
      </c>
      <c r="D116" s="149">
        <v>97.4339035769829</v>
      </c>
      <c r="E116" s="149">
        <v>97.544338335607094</v>
      </c>
      <c r="F116" s="149">
        <v>95.987460815047015</v>
      </c>
      <c r="G116" s="149">
        <v>96.403301886792448</v>
      </c>
      <c r="H116" s="149">
        <v>97.607655502392348</v>
      </c>
      <c r="I116" s="149">
        <f>Daily_National_Report!H51</f>
        <v>96.940418679549111</v>
      </c>
      <c r="J116" s="40"/>
      <c r="K116" s="18">
        <f>100*(H116-I116)/(100-H116)</f>
        <v>27.890499194847308</v>
      </c>
      <c r="L116" s="18">
        <f>100*(B116-I116)/(100-B116)</f>
        <v>-34.473966720343434</v>
      </c>
      <c r="M116" s="18">
        <f>(N116-I116)/(100-N116)*100</f>
        <v>-96.940418679549111</v>
      </c>
      <c r="N116" s="304"/>
      <c r="O116" s="74"/>
      <c r="P116" s="154"/>
      <c r="Q116" s="154"/>
      <c r="R116" s="154"/>
      <c r="S116" s="154"/>
      <c r="T116" s="154"/>
      <c r="U116" s="154"/>
      <c r="V116" s="38"/>
    </row>
    <row r="117" spans="1:22" ht="15" customHeight="1">
      <c r="A117" s="116"/>
      <c r="B117" s="61"/>
      <c r="C117" s="116"/>
      <c r="D117" s="116"/>
      <c r="E117" s="116"/>
      <c r="F117" s="116"/>
      <c r="G117" s="116"/>
      <c r="H117" s="116"/>
      <c r="I117" s="116"/>
      <c r="O117" s="22"/>
      <c r="P117" s="22"/>
      <c r="Q117" s="22"/>
      <c r="R117" s="38"/>
      <c r="S117" s="38"/>
      <c r="T117" s="38"/>
      <c r="U117" s="38"/>
      <c r="V117" s="38"/>
    </row>
    <row r="118" spans="1:22">
      <c r="A118" s="115" t="s">
        <v>128</v>
      </c>
      <c r="O118" s="22"/>
      <c r="P118" s="22"/>
      <c r="Q118" s="22"/>
      <c r="R118" s="38"/>
      <c r="S118" s="38"/>
      <c r="T118" s="38"/>
      <c r="U118" s="38"/>
      <c r="V118" s="38"/>
    </row>
    <row r="119" spans="1:22" ht="15" customHeight="1">
      <c r="A119" s="113" t="s">
        <v>67</v>
      </c>
      <c r="O119" s="22"/>
      <c r="P119" s="22"/>
      <c r="Q119" s="22"/>
      <c r="R119" s="38"/>
      <c r="S119" s="38"/>
      <c r="T119" s="38"/>
      <c r="U119" s="38"/>
      <c r="V119" s="38"/>
    </row>
    <row r="120" spans="1:22" ht="15" customHeight="1">
      <c r="M120" s="22"/>
      <c r="N120" s="49"/>
      <c r="O120" s="22"/>
      <c r="P120" s="22"/>
      <c r="Q120" s="22"/>
      <c r="R120" s="38"/>
      <c r="S120" s="38"/>
      <c r="T120" s="38"/>
      <c r="U120" s="38"/>
      <c r="V120" s="38"/>
    </row>
    <row r="121" spans="1:22" ht="25.5">
      <c r="A121" s="114" t="s">
        <v>120</v>
      </c>
      <c r="B121" s="120">
        <v>41908</v>
      </c>
      <c r="C121" s="120">
        <v>41909</v>
      </c>
      <c r="D121" s="120">
        <v>41910</v>
      </c>
      <c r="E121" s="120">
        <v>41911</v>
      </c>
      <c r="F121" s="120">
        <v>41912</v>
      </c>
      <c r="G121" s="120">
        <v>41913</v>
      </c>
      <c r="H121" s="120">
        <v>41914</v>
      </c>
      <c r="I121" s="120">
        <f>I112</f>
        <v>41915</v>
      </c>
      <c r="J121" s="40"/>
      <c r="K121" s="17" t="s">
        <v>121</v>
      </c>
      <c r="L121" s="17" t="s">
        <v>47</v>
      </c>
      <c r="M121" s="39" t="s">
        <v>124</v>
      </c>
      <c r="N121" s="28" t="s">
        <v>19</v>
      </c>
      <c r="O121" s="152"/>
      <c r="P121" s="77"/>
      <c r="Q121" s="71"/>
      <c r="R121" s="71"/>
      <c r="S121" s="71"/>
      <c r="T121" s="71"/>
      <c r="U121" s="71"/>
      <c r="V121" s="38"/>
    </row>
    <row r="122" spans="1:22" ht="15" customHeight="1">
      <c r="A122" s="91" t="s">
        <v>22</v>
      </c>
      <c r="B122" s="43">
        <v>1.7863763629630223</v>
      </c>
      <c r="C122" s="151">
        <v>1.8355879830392818</v>
      </c>
      <c r="D122" s="151">
        <v>1.7831411968570516</v>
      </c>
      <c r="E122" s="151">
        <v>1.7392875946484685</v>
      </c>
      <c r="F122" s="151">
        <v>1.8241276009405618</v>
      </c>
      <c r="G122" s="151">
        <v>1.755432661553523</v>
      </c>
      <c r="H122" s="151">
        <v>1.764017939309545</v>
      </c>
      <c r="I122" s="151">
        <f>Daily_National_Report!I48</f>
        <v>1.7234755089222373</v>
      </c>
      <c r="J122" s="40"/>
      <c r="K122" s="18">
        <f>100*(H122-I122)/H122</f>
        <v>2.2983003451300714</v>
      </c>
      <c r="L122" s="18">
        <f>100*(B122-I122)/B122</f>
        <v>3.5211423160824129</v>
      </c>
      <c r="M122" s="18"/>
      <c r="N122" s="304"/>
      <c r="O122" s="46"/>
      <c r="P122" s="71"/>
      <c r="Q122" s="71"/>
      <c r="R122" s="71"/>
      <c r="S122" s="71"/>
      <c r="T122" s="71"/>
      <c r="U122" s="71"/>
      <c r="V122" s="38"/>
    </row>
    <row r="123" spans="1:22" ht="15" customHeight="1">
      <c r="A123" s="91" t="s">
        <v>182</v>
      </c>
      <c r="B123" s="43">
        <v>1.6251243253548939</v>
      </c>
      <c r="C123" s="151">
        <v>1.6769052445888519</v>
      </c>
      <c r="D123" s="151">
        <v>1.6176492869853973</v>
      </c>
      <c r="E123" s="151">
        <v>1.5733445783456166</v>
      </c>
      <c r="F123" s="151">
        <v>1.6601473887761433</v>
      </c>
      <c r="G123" s="151">
        <v>1.5952672561009724</v>
      </c>
      <c r="H123" s="151">
        <v>1.5991338789463043</v>
      </c>
      <c r="I123" s="151">
        <f>Daily_National_Report!I49</f>
        <v>1.5530431866645813</v>
      </c>
      <c r="J123" s="40"/>
      <c r="K123" s="18">
        <f>100*(H123-I123)/H123</f>
        <v>2.8822284918441561</v>
      </c>
      <c r="L123" s="18">
        <f>100*(B123-I123)/B123</f>
        <v>4.435423035992744</v>
      </c>
      <c r="M123" s="18"/>
      <c r="N123" s="304"/>
      <c r="O123" s="153"/>
      <c r="P123" s="71"/>
      <c r="Q123" s="71"/>
      <c r="R123" s="71"/>
      <c r="S123" s="71"/>
      <c r="T123" s="71"/>
      <c r="U123" s="71"/>
      <c r="V123" s="38"/>
    </row>
    <row r="124" spans="1:22" ht="15" customHeight="1">
      <c r="A124" s="91" t="s">
        <v>181</v>
      </c>
      <c r="B124" s="43">
        <v>3.7214008142605639</v>
      </c>
      <c r="C124" s="151">
        <v>3.7397808444444376</v>
      </c>
      <c r="D124" s="151">
        <v>3.7690441153169005</v>
      </c>
      <c r="E124" s="151">
        <v>3.7306037902826894</v>
      </c>
      <c r="F124" s="151">
        <v>3.7918901469135831</v>
      </c>
      <c r="G124" s="151">
        <v>3.6774175269841285</v>
      </c>
      <c r="H124" s="151">
        <v>3.74262666366843</v>
      </c>
      <c r="I124" s="151">
        <f>Daily_National_Report!I50</f>
        <v>3.7686633760141106</v>
      </c>
      <c r="J124" s="40"/>
      <c r="K124" s="18">
        <f>100*(H124-I124)/H124</f>
        <v>-0.69568019162670292</v>
      </c>
      <c r="L124" s="18">
        <f>100*(B124-I124)/B124</f>
        <v>-1.2700207290876755</v>
      </c>
      <c r="M124" s="18"/>
      <c r="N124" s="304"/>
      <c r="O124" s="46"/>
      <c r="P124" s="71"/>
      <c r="Q124" s="71"/>
      <c r="R124" s="71"/>
      <c r="S124" s="71"/>
      <c r="T124" s="71"/>
      <c r="U124" s="71"/>
      <c r="V124" s="38"/>
    </row>
    <row r="125" spans="1:22" ht="15" customHeight="1">
      <c r="A125" s="91" t="s">
        <v>183</v>
      </c>
      <c r="B125" s="43">
        <v>3.7214008142605639</v>
      </c>
      <c r="C125" s="151">
        <v>3.7397808444444376</v>
      </c>
      <c r="D125" s="151">
        <v>3.7690441153169005</v>
      </c>
      <c r="E125" s="151">
        <v>3.7306037902826894</v>
      </c>
      <c r="F125" s="151">
        <v>3.7918901469135831</v>
      </c>
      <c r="G125" s="151">
        <v>3.6774175269841285</v>
      </c>
      <c r="H125" s="151">
        <v>3.74262666366843</v>
      </c>
      <c r="I125" s="151">
        <f>Daily_National_Report!I51</f>
        <v>3.7686633760141106</v>
      </c>
      <c r="J125" s="40"/>
      <c r="K125" s="18">
        <f>100*(H125-I125)/H125</f>
        <v>-0.69568019162670292</v>
      </c>
      <c r="L125" s="18">
        <f>100*(B125-I125)/B125</f>
        <v>-1.2700207290876755</v>
      </c>
      <c r="M125" s="18"/>
      <c r="N125" s="304"/>
      <c r="O125" s="153"/>
      <c r="P125" s="71"/>
      <c r="Q125" s="71"/>
      <c r="R125" s="71"/>
      <c r="S125" s="71"/>
      <c r="T125" s="71"/>
      <c r="U125" s="71"/>
      <c r="V125" s="38"/>
    </row>
    <row r="126" spans="1:22" ht="15" customHeight="1">
      <c r="A126" s="117"/>
      <c r="B126" s="66"/>
      <c r="C126" s="110"/>
      <c r="D126" s="110"/>
      <c r="E126" s="110"/>
      <c r="F126" s="110"/>
      <c r="G126" s="110"/>
      <c r="H126" s="110"/>
      <c r="I126" s="110"/>
      <c r="J126" s="44"/>
      <c r="K126" s="44"/>
      <c r="L126" s="44"/>
      <c r="M126" s="22"/>
      <c r="N126" s="49"/>
      <c r="O126" s="45"/>
      <c r="P126" s="45"/>
      <c r="Q126" s="45"/>
      <c r="R126" s="47"/>
    </row>
    <row r="127" spans="1:22" ht="15" customHeight="1">
      <c r="A127" s="113" t="s">
        <v>68</v>
      </c>
      <c r="M127" s="22"/>
      <c r="N127" s="49"/>
      <c r="O127" s="45"/>
      <c r="P127" s="45"/>
      <c r="Q127" s="45"/>
    </row>
    <row r="128" spans="1:22" ht="15" customHeight="1">
      <c r="M128" s="22"/>
      <c r="N128" s="49"/>
      <c r="O128" s="45"/>
      <c r="P128" s="45"/>
      <c r="Q128" s="45"/>
    </row>
    <row r="129" spans="1:21" ht="25.5">
      <c r="A129" s="114" t="s">
        <v>120</v>
      </c>
      <c r="B129" s="120">
        <v>41908</v>
      </c>
      <c r="C129" s="120">
        <v>41909</v>
      </c>
      <c r="D129" s="120">
        <v>41910</v>
      </c>
      <c r="E129" s="120">
        <v>41911</v>
      </c>
      <c r="F129" s="120">
        <v>41912</v>
      </c>
      <c r="G129" s="120">
        <v>41913</v>
      </c>
      <c r="H129" s="120">
        <v>41914</v>
      </c>
      <c r="I129" s="120">
        <f>I121</f>
        <v>41915</v>
      </c>
      <c r="J129" s="40"/>
      <c r="K129" s="17" t="s">
        <v>121</v>
      </c>
      <c r="L129" s="17" t="s">
        <v>47</v>
      </c>
      <c r="M129" s="46"/>
      <c r="N129" s="59"/>
      <c r="O129" s="59"/>
      <c r="P129" s="258"/>
      <c r="Q129" s="259"/>
      <c r="R129" s="259"/>
      <c r="S129" s="259"/>
      <c r="T129" s="259"/>
      <c r="U129" s="259"/>
    </row>
    <row r="130" spans="1:21" ht="15" customHeight="1">
      <c r="A130" s="91" t="s">
        <v>22</v>
      </c>
      <c r="B130" s="34"/>
      <c r="C130" s="140"/>
      <c r="D130" s="140"/>
      <c r="E130" s="140"/>
      <c r="F130" s="140"/>
      <c r="G130" s="140"/>
      <c r="H130" s="140"/>
      <c r="I130" s="140"/>
      <c r="J130" s="40"/>
      <c r="K130" s="18"/>
      <c r="L130" s="18"/>
      <c r="M130" s="46"/>
      <c r="N130" s="59"/>
      <c r="O130" s="59"/>
      <c r="P130" s="259"/>
      <c r="Q130" s="259"/>
      <c r="R130" s="259"/>
      <c r="S130" s="259"/>
      <c r="T130" s="259"/>
      <c r="U130" s="259"/>
    </row>
    <row r="131" spans="1:21" ht="15" customHeight="1">
      <c r="A131" s="91" t="s">
        <v>182</v>
      </c>
      <c r="B131" s="34"/>
      <c r="C131" s="140"/>
      <c r="D131" s="140"/>
      <c r="E131" s="140"/>
      <c r="F131" s="140"/>
      <c r="G131" s="140"/>
      <c r="H131" s="140"/>
      <c r="I131" s="140"/>
      <c r="J131" s="40"/>
      <c r="K131" s="18"/>
      <c r="L131" s="18"/>
      <c r="M131" s="46"/>
      <c r="N131" s="59"/>
      <c r="O131" s="59"/>
      <c r="P131" s="259"/>
      <c r="Q131" s="259"/>
      <c r="R131" s="259"/>
      <c r="S131" s="259"/>
      <c r="T131" s="259"/>
      <c r="U131" s="259"/>
    </row>
    <row r="132" spans="1:21" ht="15" customHeight="1">
      <c r="A132" s="91" t="s">
        <v>181</v>
      </c>
      <c r="B132" s="34"/>
      <c r="C132" s="140"/>
      <c r="D132" s="140"/>
      <c r="E132" s="140"/>
      <c r="F132" s="140"/>
      <c r="G132" s="140"/>
      <c r="H132" s="140"/>
      <c r="I132" s="140"/>
      <c r="J132" s="40"/>
      <c r="K132" s="18"/>
      <c r="L132" s="18"/>
      <c r="M132" s="46"/>
      <c r="N132" s="59"/>
      <c r="O132" s="59"/>
      <c r="P132" s="259"/>
      <c r="Q132" s="259"/>
      <c r="R132" s="259"/>
      <c r="S132" s="259"/>
      <c r="T132" s="259"/>
      <c r="U132" s="259"/>
    </row>
    <row r="133" spans="1:21" ht="15" customHeight="1">
      <c r="A133" s="91" t="s">
        <v>183</v>
      </c>
      <c r="B133" s="34">
        <v>0.33023809523809522</v>
      </c>
      <c r="C133" s="140">
        <v>0.29028571428571431</v>
      </c>
      <c r="D133" s="140">
        <v>0.28026315789473683</v>
      </c>
      <c r="E133" s="140">
        <v>0.22387755102040818</v>
      </c>
      <c r="F133" s="140">
        <v>0.21342105263157898</v>
      </c>
      <c r="G133" s="140">
        <v>1.7710416666666673</v>
      </c>
      <c r="H133" s="140">
        <v>0.15628571428571433</v>
      </c>
      <c r="I133" s="140">
        <f>Daily_National_Report!J51</f>
        <v>0.14774999999999999</v>
      </c>
      <c r="J133" s="40"/>
      <c r="K133" s="18">
        <f>100*(H133-I133)/H133</f>
        <v>5.4616087751371447</v>
      </c>
      <c r="L133" s="18">
        <f>100*(B133-I133)/B133</f>
        <v>55.259552992069217</v>
      </c>
      <c r="M133" s="46"/>
      <c r="N133" s="59"/>
      <c r="O133" s="59"/>
      <c r="P133" s="259"/>
      <c r="Q133" s="259"/>
      <c r="R133" s="259"/>
      <c r="S133" s="259"/>
      <c r="T133" s="259"/>
      <c r="U133" s="259"/>
    </row>
    <row r="134" spans="1:21" ht="15" customHeight="1">
      <c r="A134" s="117"/>
      <c r="B134" s="65"/>
      <c r="C134" s="117"/>
      <c r="D134" s="117"/>
      <c r="E134" s="117"/>
      <c r="F134" s="117"/>
      <c r="G134" s="117"/>
      <c r="H134" s="117"/>
      <c r="I134" s="117"/>
      <c r="M134" s="41"/>
    </row>
    <row r="135" spans="1:21" ht="15" customHeight="1">
      <c r="L135" s="305"/>
      <c r="M135" s="41"/>
    </row>
    <row r="136" spans="1:21" ht="15" customHeight="1">
      <c r="L136" s="21"/>
      <c r="M136" s="41"/>
    </row>
    <row r="137" spans="1:21" ht="15" customHeight="1">
      <c r="M137" s="41"/>
    </row>
    <row r="138" spans="1:21" ht="15" customHeight="1">
      <c r="M138" s="41"/>
    </row>
    <row r="139" spans="1:21" ht="15" customHeight="1">
      <c r="M139" s="41"/>
    </row>
    <row r="140" spans="1:21" ht="15" customHeight="1">
      <c r="M140" s="41"/>
    </row>
    <row r="141" spans="1:21" ht="15" customHeight="1">
      <c r="M141" s="41"/>
    </row>
    <row r="142" spans="1:21" ht="15" customHeight="1">
      <c r="M142" s="41"/>
    </row>
    <row r="143" spans="1:21" ht="15" customHeight="1">
      <c r="M143" s="41"/>
    </row>
    <row r="144" spans="1:21" ht="15" customHeight="1">
      <c r="M144" s="41"/>
    </row>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sheetData>
  <mergeCells count="2">
    <mergeCell ref="P75:U79"/>
    <mergeCell ref="P66:U70"/>
  </mergeCells>
  <phoneticPr fontId="18" type="noConversion"/>
  <conditionalFormatting sqref="K56:M59 M67:M69 M76:M78 K113:M116 K122:M125 K130:L133 K32:M34 K39:M42 K48:M51 K87:M90 K95:M98 K105:M108 K31:L31">
    <cfRule type="cellIs" dxfId="3" priority="96" stopIfTrue="1" operator="greaterThanOrEqual">
      <formula>30</formula>
    </cfRule>
  </conditionalFormatting>
  <conditionalFormatting sqref="V77 K67:L70 V79 K76:L79 N76:N79 N67:N70">
    <cfRule type="cellIs" dxfId="2" priority="93" stopIfTrue="1" operator="greaterThanOrEqual">
      <formula>10</formula>
    </cfRule>
  </conditionalFormatting>
  <conditionalFormatting sqref="M70">
    <cfRule type="cellIs" dxfId="1" priority="2" stopIfTrue="1" operator="greaterThanOrEqual">
      <formula>30</formula>
    </cfRule>
  </conditionalFormatting>
  <conditionalFormatting sqref="M79">
    <cfRule type="cellIs" dxfId="0" priority="1" stopIfTrue="1" operator="greaterThanOrEqual">
      <formula>30</formula>
    </cfRule>
  </conditionalFormatting>
  <pageMargins left="0.70866141732283505" right="0.51" top="0.74803149606299202" bottom="0.74803149606299202" header="0.31496062992126" footer="0.31496062992126"/>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F22"/>
  <sheetViews>
    <sheetView topLeftCell="A49" zoomScale="80" zoomScaleNormal="80" workbookViewId="0">
      <selection activeCell="F71" sqref="F71"/>
    </sheetView>
  </sheetViews>
  <sheetFormatPr defaultRowHeight="15"/>
  <cols>
    <col min="1" max="1" width="5.140625" bestFit="1" customWidth="1"/>
    <col min="2" max="2" width="17" bestFit="1" customWidth="1"/>
    <col min="3" max="3" width="39.85546875" bestFit="1" customWidth="1"/>
    <col min="4" max="4" width="59.7109375" customWidth="1"/>
    <col min="5" max="5" width="7.42578125" bestFit="1" customWidth="1"/>
    <col min="6" max="6" width="15.5703125" bestFit="1" customWidth="1"/>
  </cols>
  <sheetData>
    <row r="1" spans="1:6" ht="15.75">
      <c r="A1" s="1" t="s">
        <v>45</v>
      </c>
      <c r="B1" s="1" t="s">
        <v>5</v>
      </c>
      <c r="C1" s="1" t="s">
        <v>69</v>
      </c>
      <c r="D1" s="1" t="s">
        <v>70</v>
      </c>
      <c r="E1" s="1" t="s">
        <v>71</v>
      </c>
      <c r="F1" s="1" t="s">
        <v>72</v>
      </c>
    </row>
    <row r="2" spans="1:6" ht="15.75">
      <c r="A2" s="435" t="s">
        <v>73</v>
      </c>
      <c r="B2" s="435"/>
      <c r="C2" s="435"/>
      <c r="D2" s="2"/>
      <c r="E2" s="2"/>
      <c r="F2" s="3"/>
    </row>
    <row r="3" spans="1:6" ht="15" customHeight="1">
      <c r="A3" s="4">
        <v>1</v>
      </c>
      <c r="B3" s="5" t="s">
        <v>74</v>
      </c>
      <c r="C3" s="6" t="s">
        <v>75</v>
      </c>
      <c r="D3" s="7" t="s">
        <v>76</v>
      </c>
      <c r="E3" s="8" t="s">
        <v>17</v>
      </c>
      <c r="F3" s="5" t="s">
        <v>77</v>
      </c>
    </row>
    <row r="4" spans="1:6" ht="15" customHeight="1">
      <c r="A4" s="4">
        <v>2</v>
      </c>
      <c r="B4" s="5" t="s">
        <v>10</v>
      </c>
      <c r="C4" s="6" t="s">
        <v>78</v>
      </c>
      <c r="D4" s="7" t="s">
        <v>76</v>
      </c>
      <c r="E4" s="8" t="s">
        <v>17</v>
      </c>
      <c r="F4" s="5"/>
    </row>
    <row r="5" spans="1:6" ht="15" customHeight="1">
      <c r="A5" s="4">
        <v>3</v>
      </c>
      <c r="B5" s="5" t="s">
        <v>11</v>
      </c>
      <c r="C5" s="6" t="s">
        <v>79</v>
      </c>
      <c r="D5" s="7" t="s">
        <v>76</v>
      </c>
      <c r="E5" s="8" t="s">
        <v>18</v>
      </c>
      <c r="F5" s="5" t="s">
        <v>80</v>
      </c>
    </row>
    <row r="6" spans="1:6" ht="15" customHeight="1">
      <c r="A6" s="4">
        <v>4</v>
      </c>
      <c r="B6" s="5" t="s">
        <v>12</v>
      </c>
      <c r="C6" s="6" t="s">
        <v>81</v>
      </c>
      <c r="D6" s="7" t="s">
        <v>76</v>
      </c>
      <c r="E6" s="8" t="s">
        <v>16</v>
      </c>
      <c r="F6" s="5" t="s">
        <v>82</v>
      </c>
    </row>
    <row r="7" spans="1:6" ht="15" customHeight="1">
      <c r="A7" s="436" t="s">
        <v>51</v>
      </c>
      <c r="B7" s="436"/>
      <c r="C7" s="9"/>
      <c r="D7" s="10"/>
      <c r="E7" s="2"/>
      <c r="F7" s="3"/>
    </row>
    <row r="8" spans="1:6" ht="15" customHeight="1">
      <c r="A8" s="434" t="s">
        <v>83</v>
      </c>
      <c r="B8" s="434"/>
      <c r="C8" s="11"/>
      <c r="D8" s="12"/>
      <c r="E8" s="13"/>
      <c r="F8" s="14"/>
    </row>
    <row r="9" spans="1:6" ht="15" customHeight="1">
      <c r="A9" s="4">
        <v>1</v>
      </c>
      <c r="B9" s="5" t="s">
        <v>25</v>
      </c>
      <c r="C9" s="6" t="s">
        <v>84</v>
      </c>
      <c r="D9" s="7" t="s">
        <v>85</v>
      </c>
      <c r="E9" s="8" t="s">
        <v>16</v>
      </c>
      <c r="F9" s="5" t="s">
        <v>86</v>
      </c>
    </row>
    <row r="10" spans="1:6" ht="15" customHeight="1">
      <c r="A10" s="4">
        <v>2</v>
      </c>
      <c r="B10" s="5" t="s">
        <v>26</v>
      </c>
      <c r="C10" s="6" t="s">
        <v>87</v>
      </c>
      <c r="D10" s="7" t="s">
        <v>88</v>
      </c>
      <c r="E10" s="8" t="s">
        <v>16</v>
      </c>
      <c r="F10" s="5" t="s">
        <v>89</v>
      </c>
    </row>
    <row r="11" spans="1:6" ht="15" customHeight="1">
      <c r="A11" s="4">
        <v>3</v>
      </c>
      <c r="B11" s="5" t="s">
        <v>27</v>
      </c>
      <c r="C11" s="6" t="s">
        <v>90</v>
      </c>
      <c r="D11" s="7" t="s">
        <v>91</v>
      </c>
      <c r="E11" s="8" t="s">
        <v>16</v>
      </c>
      <c r="F11" s="5" t="s">
        <v>27</v>
      </c>
    </row>
    <row r="12" spans="1:6" ht="15" customHeight="1">
      <c r="A12" s="434" t="s">
        <v>92</v>
      </c>
      <c r="B12" s="434"/>
      <c r="C12" s="11"/>
      <c r="D12" s="12"/>
      <c r="E12" s="13"/>
      <c r="F12" s="14"/>
    </row>
    <row r="13" spans="1:6" ht="15" customHeight="1">
      <c r="A13" s="4">
        <v>1</v>
      </c>
      <c r="B13" s="5" t="s">
        <v>34</v>
      </c>
      <c r="C13" s="6" t="s">
        <v>93</v>
      </c>
      <c r="D13" s="7" t="s">
        <v>94</v>
      </c>
      <c r="E13" s="8" t="s">
        <v>16</v>
      </c>
      <c r="F13" s="5" t="s">
        <v>95</v>
      </c>
    </row>
    <row r="14" spans="1:6" ht="15" customHeight="1">
      <c r="A14" s="4">
        <v>2</v>
      </c>
      <c r="B14" s="5" t="s">
        <v>37</v>
      </c>
      <c r="C14" s="6" t="s">
        <v>96</v>
      </c>
      <c r="D14" s="7" t="s">
        <v>97</v>
      </c>
      <c r="E14" s="8" t="s">
        <v>16</v>
      </c>
      <c r="F14" s="5" t="s">
        <v>98</v>
      </c>
    </row>
    <row r="15" spans="1:6" ht="15" customHeight="1">
      <c r="A15" s="434" t="s">
        <v>99</v>
      </c>
      <c r="B15" s="434"/>
      <c r="C15" s="11"/>
      <c r="D15" s="12"/>
      <c r="E15" s="13"/>
      <c r="F15" s="14"/>
    </row>
    <row r="16" spans="1:6" ht="15" customHeight="1">
      <c r="A16" s="4">
        <v>1</v>
      </c>
      <c r="B16" s="5" t="s">
        <v>28</v>
      </c>
      <c r="C16" s="6" t="s">
        <v>100</v>
      </c>
      <c r="D16" s="7" t="s">
        <v>101</v>
      </c>
      <c r="E16" s="8" t="s">
        <v>16</v>
      </c>
      <c r="F16" s="5" t="s">
        <v>102</v>
      </c>
    </row>
    <row r="17" spans="1:6" ht="15" customHeight="1">
      <c r="A17" s="4">
        <v>2</v>
      </c>
      <c r="B17" s="15" t="s">
        <v>29</v>
      </c>
      <c r="C17" s="7" t="s">
        <v>103</v>
      </c>
      <c r="D17" s="7" t="s">
        <v>104</v>
      </c>
      <c r="E17" s="8" t="s">
        <v>16</v>
      </c>
      <c r="F17" s="15" t="s">
        <v>105</v>
      </c>
    </row>
    <row r="18" spans="1:6" ht="15" customHeight="1">
      <c r="A18" s="4">
        <v>3</v>
      </c>
      <c r="B18" s="15" t="s">
        <v>35</v>
      </c>
      <c r="C18" s="7" t="s">
        <v>106</v>
      </c>
      <c r="D18" s="7" t="s">
        <v>107</v>
      </c>
      <c r="E18" s="8" t="s">
        <v>16</v>
      </c>
      <c r="F18" s="15" t="s">
        <v>35</v>
      </c>
    </row>
    <row r="19" spans="1:6" ht="15" customHeight="1">
      <c r="A19" s="4">
        <v>4</v>
      </c>
      <c r="B19" s="15" t="s">
        <v>38</v>
      </c>
      <c r="C19" s="7" t="s">
        <v>108</v>
      </c>
      <c r="D19" s="7" t="s">
        <v>107</v>
      </c>
      <c r="E19" s="8" t="s">
        <v>16</v>
      </c>
      <c r="F19" s="15" t="s">
        <v>38</v>
      </c>
    </row>
    <row r="20" spans="1:6" ht="15" customHeight="1">
      <c r="A20" s="434" t="s">
        <v>109</v>
      </c>
      <c r="B20" s="434"/>
      <c r="C20" s="11"/>
      <c r="D20" s="12"/>
      <c r="E20" s="13"/>
      <c r="F20" s="16"/>
    </row>
    <row r="21" spans="1:6" ht="15" customHeight="1">
      <c r="A21" s="8">
        <v>1</v>
      </c>
      <c r="B21" s="15" t="s">
        <v>39</v>
      </c>
      <c r="C21" s="7" t="s">
        <v>110</v>
      </c>
      <c r="D21" s="7" t="s">
        <v>111</v>
      </c>
      <c r="E21" s="8" t="s">
        <v>112</v>
      </c>
      <c r="F21" s="15" t="s">
        <v>102</v>
      </c>
    </row>
    <row r="22" spans="1:6" ht="15" customHeight="1">
      <c r="A22" s="8">
        <v>2</v>
      </c>
      <c r="B22" s="15" t="s">
        <v>40</v>
      </c>
      <c r="C22" s="7" t="s">
        <v>113</v>
      </c>
      <c r="D22" s="7" t="s">
        <v>114</v>
      </c>
      <c r="E22" s="8" t="s">
        <v>112</v>
      </c>
      <c r="F22" s="15" t="s">
        <v>102</v>
      </c>
    </row>
  </sheetData>
  <mergeCells count="6">
    <mergeCell ref="A20:B20"/>
    <mergeCell ref="A2:C2"/>
    <mergeCell ref="A7:B7"/>
    <mergeCell ref="A8:B8"/>
    <mergeCell ref="A12:B12"/>
    <mergeCell ref="A15:B15"/>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sheetPr>
  <dimension ref="A1:O87"/>
  <sheetViews>
    <sheetView topLeftCell="A43" workbookViewId="0">
      <selection activeCell="F49" sqref="F49"/>
    </sheetView>
  </sheetViews>
  <sheetFormatPr defaultRowHeight="15"/>
  <cols>
    <col min="1" max="1" width="14.5703125" bestFit="1" customWidth="1"/>
    <col min="2" max="2" width="9.85546875" customWidth="1"/>
    <col min="3" max="3" width="17.5703125" bestFit="1" customWidth="1"/>
    <col min="4" max="4" width="17" bestFit="1" customWidth="1"/>
    <col min="7" max="7" width="14.5703125" bestFit="1" customWidth="1"/>
    <col min="8" max="15" width="10.140625" bestFit="1" customWidth="1"/>
  </cols>
  <sheetData>
    <row r="1" spans="1:15">
      <c r="A1" s="309">
        <f>Daily_National_Report!F4</f>
        <v>41915</v>
      </c>
    </row>
    <row r="3" spans="1:15">
      <c r="A3" s="323" t="s">
        <v>195</v>
      </c>
      <c r="B3" s="324"/>
      <c r="C3" s="324"/>
      <c r="D3" s="324"/>
      <c r="E3" s="324"/>
      <c r="F3" s="324"/>
      <c r="G3" s="323" t="s">
        <v>194</v>
      </c>
      <c r="H3" s="324"/>
    </row>
    <row r="4" spans="1:15">
      <c r="A4" s="322"/>
      <c r="G4" s="322"/>
    </row>
    <row r="5" spans="1:15">
      <c r="A5" s="105" t="s">
        <v>120</v>
      </c>
      <c r="B5" s="326">
        <f>A1</f>
        <v>41915</v>
      </c>
      <c r="C5" s="105" t="s">
        <v>121</v>
      </c>
      <c r="D5" s="105" t="s">
        <v>47</v>
      </c>
      <c r="G5" s="105" t="s">
        <v>120</v>
      </c>
      <c r="H5" s="120">
        <f>Weekly_Data_Report!B4</f>
        <v>41908</v>
      </c>
      <c r="I5" s="120">
        <f>Weekly_Data_Report!C4</f>
        <v>41909</v>
      </c>
      <c r="J5" s="120">
        <f>Weekly_Data_Report!D4</f>
        <v>41910</v>
      </c>
      <c r="K5" s="120">
        <f>Weekly_Data_Report!E4</f>
        <v>41911</v>
      </c>
      <c r="L5" s="120">
        <f>Weekly_Data_Report!F4</f>
        <v>41912</v>
      </c>
      <c r="M5" s="120">
        <f>Weekly_Data_Report!G4</f>
        <v>41913</v>
      </c>
      <c r="N5" s="120">
        <f>Weekly_Data_Report!H4</f>
        <v>41914</v>
      </c>
      <c r="O5" s="120">
        <f>Weekly_Data_Report!I4</f>
        <v>41915</v>
      </c>
    </row>
    <row r="6" spans="1:15">
      <c r="A6" s="172" t="s">
        <v>192</v>
      </c>
      <c r="B6" s="321">
        <f>Daily_National_Report!F14</f>
        <v>8002.3727416992187</v>
      </c>
      <c r="C6" s="325">
        <f>(O6-N6)/O6*100</f>
        <v>1.3330381633102517</v>
      </c>
      <c r="D6" s="325">
        <f>(O6-H6)/H6*100</f>
        <v>0.21930250212031568</v>
      </c>
      <c r="G6" s="172" t="s">
        <v>192</v>
      </c>
      <c r="H6" s="321">
        <f>Weekly_Data_Report!B5</f>
        <v>7984.8617401123047</v>
      </c>
      <c r="I6" s="321">
        <f>Weekly_Data_Report!C5</f>
        <v>7555.3945770263672</v>
      </c>
      <c r="J6" s="321">
        <f>Weekly_Data_Report!D5</f>
        <v>6927.5575866699219</v>
      </c>
      <c r="K6" s="321">
        <f>Weekly_Data_Report!E5</f>
        <v>7830.0624084472656</v>
      </c>
      <c r="L6" s="321">
        <f>Weekly_Data_Report!F5</f>
        <v>8306.6999969482422</v>
      </c>
      <c r="M6" s="321">
        <f>Weekly_Data_Report!G5</f>
        <v>8003.4711303710937</v>
      </c>
      <c r="N6" s="321">
        <f>Weekly_Data_Report!H5</f>
        <v>7895.6980590820312</v>
      </c>
      <c r="O6" s="321">
        <f>Weekly_Data_Report!I5</f>
        <v>8002.3727416992187</v>
      </c>
    </row>
    <row r="7" spans="1:15">
      <c r="A7" s="172" t="s">
        <v>193</v>
      </c>
      <c r="B7" s="321">
        <f>Daily_National_Report!H14</f>
        <v>17347.831359863281</v>
      </c>
      <c r="C7" s="325">
        <f>(O7-N7)/O7*100</f>
        <v>0.79005303330418075</v>
      </c>
      <c r="D7" s="325">
        <f>(O7-H7)/H7*100</f>
        <v>-3.7145937137681329</v>
      </c>
      <c r="G7" s="172" t="s">
        <v>193</v>
      </c>
      <c r="H7" s="321">
        <f>Weekly_Data_Report!B21</f>
        <v>18017.093170166016</v>
      </c>
      <c r="I7" s="321">
        <f>Weekly_Data_Report!C21</f>
        <v>19815.149719238281</v>
      </c>
      <c r="J7" s="321">
        <f>Weekly_Data_Report!D21</f>
        <v>19988.022033691406</v>
      </c>
      <c r="K7" s="321">
        <f>Weekly_Data_Report!E21</f>
        <v>17979.941223144531</v>
      </c>
      <c r="L7" s="321">
        <f>Weekly_Data_Report!F21</f>
        <v>18320.525695800781</v>
      </c>
      <c r="M7" s="321">
        <f>Weekly_Data_Report!G21</f>
        <v>17633.487335205078</v>
      </c>
      <c r="N7" s="321">
        <f>Weekly_Data_Report!H21</f>
        <v>17210.774291992188</v>
      </c>
      <c r="O7" s="321">
        <f>Weekly_Data_Report!I21</f>
        <v>17347.831359863281</v>
      </c>
    </row>
    <row r="26" spans="1:11" ht="15.75">
      <c r="A26" s="327" t="s">
        <v>196</v>
      </c>
    </row>
    <row r="27" spans="1:11" ht="15.75">
      <c r="A27" s="327" t="s">
        <v>197</v>
      </c>
      <c r="E27" s="327" t="s">
        <v>198</v>
      </c>
      <c r="K27" s="327" t="s">
        <v>199</v>
      </c>
    </row>
    <row r="44" spans="1:13" ht="15.75">
      <c r="A44" s="327" t="s">
        <v>200</v>
      </c>
      <c r="B44" s="327"/>
      <c r="C44" s="327"/>
      <c r="D44" s="327"/>
      <c r="E44" s="327"/>
      <c r="F44" s="327"/>
      <c r="G44" s="327"/>
      <c r="H44" s="327"/>
      <c r="I44" s="327"/>
      <c r="J44" s="327"/>
      <c r="K44" s="327"/>
      <c r="L44" s="327"/>
      <c r="M44" s="327"/>
    </row>
    <row r="45" spans="1:13">
      <c r="A45" s="328" t="s">
        <v>201</v>
      </c>
      <c r="B45" s="329"/>
      <c r="C45" s="329"/>
      <c r="D45" s="329"/>
      <c r="E45" s="329"/>
      <c r="F45" s="330"/>
      <c r="G45" s="330"/>
      <c r="H45" s="329"/>
      <c r="I45" s="329"/>
      <c r="J45" s="329"/>
      <c r="K45" s="329"/>
      <c r="L45" s="329"/>
      <c r="M45" s="329"/>
    </row>
    <row r="46" spans="1:13" ht="51">
      <c r="A46" s="331" t="s">
        <v>202</v>
      </c>
      <c r="B46" s="331" t="s">
        <v>5</v>
      </c>
      <c r="C46" s="331" t="s">
        <v>203</v>
      </c>
      <c r="D46" s="331" t="s">
        <v>204</v>
      </c>
      <c r="E46" s="331" t="s">
        <v>205</v>
      </c>
      <c r="F46" s="331" t="s">
        <v>206</v>
      </c>
      <c r="G46" s="440" t="s">
        <v>207</v>
      </c>
      <c r="H46" s="441"/>
      <c r="I46" s="441"/>
      <c r="J46" s="441"/>
      <c r="K46" s="441"/>
      <c r="L46" s="441"/>
      <c r="M46" s="442"/>
    </row>
    <row r="47" spans="1:13" ht="37.5" customHeight="1">
      <c r="A47" s="332">
        <v>1</v>
      </c>
      <c r="B47" s="333" t="s">
        <v>86</v>
      </c>
      <c r="C47" s="334">
        <f>Daily_National_Report!C75</f>
        <v>96.990689911476323</v>
      </c>
      <c r="D47" s="334">
        <f>Daily_National_Report!D75</f>
        <v>3.2624666846556614</v>
      </c>
      <c r="E47" s="334">
        <f>Daily_National_Report!E75</f>
        <v>4.6521366557988459</v>
      </c>
      <c r="F47" s="334">
        <f>Daily_National_Report!F75</f>
        <v>-41.680037044114762</v>
      </c>
      <c r="G47" s="437">
        <f>Daily_National_Report!G75</f>
        <v>0</v>
      </c>
      <c r="H47" s="438"/>
      <c r="I47" s="438"/>
      <c r="J47" s="438"/>
      <c r="K47" s="438"/>
      <c r="L47" s="438"/>
      <c r="M47" s="439"/>
    </row>
    <row r="48" spans="1:13" ht="37.5" customHeight="1">
      <c r="A48" s="332">
        <v>2</v>
      </c>
      <c r="B48" s="335" t="s">
        <v>172</v>
      </c>
      <c r="C48" s="334">
        <f>Daily_National_Report!C76</f>
        <v>99.714888205229798</v>
      </c>
      <c r="D48" s="334">
        <f>Daily_National_Report!D76</f>
        <v>-18.672650397032502</v>
      </c>
      <c r="E48" s="334">
        <f>Daily_National_Report!E76</f>
        <v>-16.280108865383173</v>
      </c>
      <c r="F48" s="334">
        <f>Daily_National_Report!F76</f>
        <v>-36.641823384399906</v>
      </c>
      <c r="G48" s="437" t="str">
        <f>Daily_National_Report!G76</f>
        <v>CS CSSR today is 99.71%. It's worse 5.15% than yesterday and it's also worse 6% than last week. In Huawei zone and NOKIA zone CS CSSR is 99.71% and 99.7% respectively.</v>
      </c>
      <c r="H48" s="438"/>
      <c r="I48" s="438"/>
      <c r="J48" s="438"/>
      <c r="K48" s="438"/>
      <c r="L48" s="438"/>
      <c r="M48" s="439"/>
    </row>
    <row r="49" spans="1:13" ht="37.5" customHeight="1">
      <c r="A49" s="332">
        <v>3</v>
      </c>
      <c r="B49" s="335" t="s">
        <v>173</v>
      </c>
      <c r="C49" s="334">
        <f>Daily_National_Report!C77</f>
        <v>99.819314375048549</v>
      </c>
      <c r="D49" s="334">
        <f>Daily_National_Report!D77</f>
        <v>-16.274602576533852</v>
      </c>
      <c r="E49" s="334">
        <f>Daily_National_Report!E77</f>
        <v>-21.314687238657591</v>
      </c>
      <c r="F49" s="334">
        <f>Daily_National_Report!F77</f>
        <v>-30.505528864827898</v>
      </c>
      <c r="G49" s="437" t="str">
        <f>Daily_National_Report!G77</f>
        <v>PS CSSR today is 99.79%. It's better 1.08% than yesterday and it's also better 2.02% than last week. In Huawei zone and NOKIA zone the PS CSSR is 99.77% and 99.88% respectively.</v>
      </c>
      <c r="H49" s="438"/>
      <c r="I49" s="438"/>
      <c r="J49" s="438"/>
      <c r="K49" s="438"/>
      <c r="L49" s="438"/>
      <c r="M49" s="439"/>
    </row>
    <row r="50" spans="1:13" ht="37.5" customHeight="1">
      <c r="A50" s="332">
        <v>4</v>
      </c>
      <c r="B50" s="333" t="s">
        <v>28</v>
      </c>
      <c r="C50" s="334">
        <f>Daily_National_Report!C78</f>
        <v>99.861979957907224</v>
      </c>
      <c r="D50" s="334">
        <f>Daily_National_Report!D78</f>
        <v>33.905029170638841</v>
      </c>
      <c r="E50" s="334">
        <f>Daily_National_Report!E78</f>
        <v>-8.8918672907637308</v>
      </c>
      <c r="F50" s="334">
        <f>Daily_National_Report!F78</f>
        <v>-30.989978953612781</v>
      </c>
      <c r="G50" s="437" t="str">
        <f>Daily_National_Report!G78</f>
        <v>The SHOSR today is 99.91%. It's better 7.73% than yesterday and it's worse 2.5% than last week. In Huawei zone and NOKIA zone the SHOSR is 99.91% and 99.91% respectively.</v>
      </c>
      <c r="H50" s="438"/>
      <c r="I50" s="438"/>
      <c r="J50" s="438"/>
      <c r="K50" s="438"/>
      <c r="L50" s="438"/>
      <c r="M50" s="439"/>
    </row>
    <row r="51" spans="1:13" ht="37.5" customHeight="1">
      <c r="A51" s="332">
        <v>5</v>
      </c>
      <c r="B51" s="333" t="s">
        <v>34</v>
      </c>
      <c r="C51" s="334">
        <f>Daily_National_Report!C79</f>
        <v>0.23730285594617798</v>
      </c>
      <c r="D51" s="334">
        <f>Daily_National_Report!D79</f>
        <v>-9.8307879883265716</v>
      </c>
      <c r="E51" s="334">
        <f>Daily_National_Report!E79</f>
        <v>-8.2681201853513144</v>
      </c>
      <c r="F51" s="334">
        <f>Daily_National_Report!F79</f>
        <v>-23.450691630265169</v>
      </c>
      <c r="G51" s="437" t="str">
        <f>Daily_National_Report!G79</f>
        <v>The CS CDR today is 0.26%, it's similar to yesterday, compared with last week it's  better 2.71%. In Huawei zone and NOKIA zone the CS CDR is 0.27% and 0.21 % respectively.</v>
      </c>
      <c r="H51" s="438"/>
      <c r="I51" s="438"/>
      <c r="J51" s="438"/>
      <c r="K51" s="438"/>
      <c r="L51" s="438"/>
      <c r="M51" s="439"/>
    </row>
    <row r="52" spans="1:13" ht="37.5" customHeight="1">
      <c r="A52" s="332">
        <v>6</v>
      </c>
      <c r="B52" s="333" t="s">
        <v>37</v>
      </c>
      <c r="C52" s="334">
        <f>Daily_National_Report!C80</f>
        <v>0.21017927133196729</v>
      </c>
      <c r="D52" s="334">
        <f>Daily_National_Report!D80</f>
        <v>40.231296934897237</v>
      </c>
      <c r="E52" s="334">
        <f>Daily_National_Report!E80</f>
        <v>3.3704173161240418</v>
      </c>
      <c r="F52" s="334">
        <f>Daily_National_Report!F80</f>
        <v>5.0896356659836384</v>
      </c>
      <c r="G52" s="437" t="str">
        <f>Daily_National_Report!G80</f>
        <v>The PS CDR today is 0.14%. It's better 7.48% than yesterday and it's also better 5.58% than last week. In Huawei zone and NOKIA zone the PS CDR is 0.14% and 0.12% respectively.</v>
      </c>
      <c r="H52" s="438"/>
      <c r="I52" s="438"/>
      <c r="J52" s="438"/>
      <c r="K52" s="438"/>
      <c r="L52" s="438"/>
      <c r="M52" s="439"/>
    </row>
    <row r="53" spans="1:13" ht="37.5" customHeight="1">
      <c r="A53" s="332">
        <v>7</v>
      </c>
      <c r="B53" s="333" t="s">
        <v>35</v>
      </c>
      <c r="C53" s="334">
        <f>Daily_National_Report!C81</f>
        <v>98.426025263606007</v>
      </c>
      <c r="D53" s="334">
        <f>Daily_National_Report!D81</f>
        <v>-10.54297478658216</v>
      </c>
      <c r="E53" s="334">
        <f>Daily_National_Report!E81</f>
        <v>-13.810965193238339</v>
      </c>
      <c r="F53" s="334">
        <f>Daily_National_Report!F81</f>
        <v>-11.074873650056711</v>
      </c>
      <c r="G53" s="437" t="str">
        <f>Daily_National_Report!G81</f>
        <v>CS InRAT HOSR today is 98.47%. It's better 8.39% than yesterday and it's also better 5.45% than last week. In Huawei zone and NOKIA zone the CS InRAT HOSR is 98.38% and 99.21% respectively.</v>
      </c>
      <c r="H53" s="438"/>
      <c r="I53" s="438"/>
      <c r="J53" s="438"/>
      <c r="K53" s="438"/>
      <c r="L53" s="438"/>
      <c r="M53" s="439"/>
    </row>
    <row r="55" spans="1:13">
      <c r="A55" s="328" t="s">
        <v>208</v>
      </c>
      <c r="B55" s="336"/>
      <c r="C55" s="337"/>
      <c r="D55" s="336"/>
      <c r="E55" s="336"/>
      <c r="F55" s="338"/>
      <c r="G55" s="338"/>
      <c r="H55" s="336"/>
      <c r="I55" s="336"/>
      <c r="J55" s="336"/>
      <c r="K55" s="336"/>
      <c r="L55" s="336"/>
      <c r="M55" s="336"/>
    </row>
    <row r="56" spans="1:13" ht="51">
      <c r="A56" s="331" t="s">
        <v>202</v>
      </c>
      <c r="B56" s="331" t="s">
        <v>5</v>
      </c>
      <c r="C56" s="331" t="s">
        <v>203</v>
      </c>
      <c r="D56" s="331" t="s">
        <v>204</v>
      </c>
      <c r="E56" s="331" t="s">
        <v>205</v>
      </c>
      <c r="F56" s="331" t="s">
        <v>206</v>
      </c>
      <c r="G56" s="440" t="s">
        <v>207</v>
      </c>
      <c r="H56" s="441"/>
      <c r="I56" s="441"/>
      <c r="J56" s="441"/>
      <c r="K56" s="441"/>
      <c r="L56" s="441"/>
      <c r="M56" s="442"/>
    </row>
    <row r="57" spans="1:13" ht="25.5">
      <c r="A57" s="332">
        <v>1</v>
      </c>
      <c r="B57" s="333" t="s">
        <v>157</v>
      </c>
      <c r="C57" s="339">
        <f>Daily_National_Report!C85</f>
        <v>6.8562159536903183E-4</v>
      </c>
      <c r="D57" s="339">
        <f>Daily_National_Report!D85</f>
        <v>31.41284722587238</v>
      </c>
      <c r="E57" s="339">
        <f>Daily_National_Report!E85</f>
        <v>143.54950553037386</v>
      </c>
      <c r="F57" s="339">
        <f>Daily_National_Report!F85</f>
        <v>-99.472598772793049</v>
      </c>
      <c r="G57" s="443">
        <f>Daily_National_Report!G85</f>
        <v>0</v>
      </c>
      <c r="H57" s="444"/>
      <c r="I57" s="444"/>
      <c r="J57" s="444"/>
      <c r="K57" s="444"/>
      <c r="L57" s="444"/>
      <c r="M57" s="445"/>
    </row>
    <row r="58" spans="1:13" ht="25.5">
      <c r="A58" s="332">
        <v>2</v>
      </c>
      <c r="B58" s="333" t="s">
        <v>161</v>
      </c>
      <c r="C58" s="339">
        <f>Daily_National_Report!C86</f>
        <v>4.3350188867619904E-5</v>
      </c>
      <c r="D58" s="339">
        <f>Daily_National_Report!D86</f>
        <v>85.522253964079312</v>
      </c>
      <c r="E58" s="339">
        <f>Daily_National_Report!E86</f>
        <v>276.46761578087643</v>
      </c>
      <c r="F58" s="339">
        <f>Daily_National_Report!F86</f>
        <v>-99.986453065978864</v>
      </c>
      <c r="G58" s="443">
        <f>Daily_National_Report!G86</f>
        <v>0</v>
      </c>
      <c r="H58" s="444"/>
      <c r="I58" s="444"/>
      <c r="J58" s="444"/>
      <c r="K58" s="444"/>
      <c r="L58" s="444"/>
      <c r="M58" s="445"/>
    </row>
    <row r="60" spans="1:13" ht="15.75">
      <c r="A60" s="327" t="s">
        <v>209</v>
      </c>
    </row>
    <row r="78" spans="1:1" ht="15.75">
      <c r="A78" s="327" t="s">
        <v>223</v>
      </c>
    </row>
    <row r="87" spans="7:7">
      <c r="G87" t="s">
        <v>180</v>
      </c>
    </row>
  </sheetData>
  <mergeCells count="11">
    <mergeCell ref="G52:M52"/>
    <mergeCell ref="G53:M53"/>
    <mergeCell ref="G56:M56"/>
    <mergeCell ref="G57:M57"/>
    <mergeCell ref="G58:M58"/>
    <mergeCell ref="G51:M51"/>
    <mergeCell ref="G46:M46"/>
    <mergeCell ref="G47:M47"/>
    <mergeCell ref="G48:M48"/>
    <mergeCell ref="G49:M49"/>
    <mergeCell ref="G50:M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Daily_National_Report</vt:lpstr>
      <vt:lpstr>Weekly_Data_Report</vt:lpstr>
      <vt:lpstr>Weekly_Data_Peak_Report</vt:lpstr>
      <vt:lpstr>Giai thich_KPI</vt:lpstr>
      <vt:lpstr>Highlight</vt:lpstr>
    </vt:vector>
  </TitlesOfParts>
  <Company>Viettel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TKTU-Movitel</dc:creator>
  <cp:lastModifiedBy>tktu_server</cp:lastModifiedBy>
  <cp:lastPrinted>2011-02-10T09:08:10Z</cp:lastPrinted>
  <dcterms:created xsi:type="dcterms:W3CDTF">2009-12-08T00:51:24Z</dcterms:created>
  <dcterms:modified xsi:type="dcterms:W3CDTF">2014-10-04T08:32:04Z</dcterms:modified>
</cp:coreProperties>
</file>