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port " sheetId="1" r:id="rId4"/>
    <sheet state="visible" name="Login for Staff Feature" sheetId="2" r:id="rId5"/>
    <sheet state="visible" name="Logout for Staff Feature" sheetId="3" r:id="rId6"/>
    <sheet state="visible" name="Food Registration Feature" sheetId="4" r:id="rId7"/>
    <sheet state="visible" name="View Menu Feature" sheetId="5" r:id="rId8"/>
    <sheet state="visible" name="Personal Profile Feature" sheetId="6" r:id="rId9"/>
    <sheet state="visible" name="Receive Bill Feature" sheetId="7" r:id="rId10"/>
    <sheet state="visible" name="Face Recognition Feature" sheetId="8" r:id="rId11"/>
  </sheets>
  <definedNames/>
  <calcPr/>
  <extLst>
    <ext uri="GoogleSheetsCustomDataVersion2">
      <go:sheetsCustomData xmlns:go="http://customooxmlschemas.google.com/" r:id="rId12" roundtripDataChecksum="dhj+kujfYXsbuQOig0OGW941Z4Z6jDUWypJJDsi4MyU="/>
    </ext>
  </extLst>
</workbook>
</file>

<file path=xl/sharedStrings.xml><?xml version="1.0" encoding="utf-8"?>
<sst xmlns="http://schemas.openxmlformats.org/spreadsheetml/2006/main" count="526" uniqueCount="175">
  <si>
    <t>Test report</t>
  </si>
  <si>
    <t>Project Name</t>
  </si>
  <si>
    <t>Food Management System</t>
  </si>
  <si>
    <t>Stage</t>
  </si>
  <si>
    <t>Sprint 4</t>
  </si>
  <si>
    <t>Project Code</t>
  </si>
  <si>
    <t>Test Environment Setup Description</t>
  </si>
  <si>
    <t>Web</t>
  </si>
  <si>
    <t>Tester</t>
  </si>
  <si>
    <t>Le Thi Thanh Nguyet</t>
  </si>
  <si>
    <t>Dang Thi Phuong Thanh</t>
  </si>
  <si>
    <t>Test Result</t>
  </si>
  <si>
    <t>PASS</t>
  </si>
  <si>
    <t>FAIL</t>
  </si>
  <si>
    <t>SKIPPED</t>
  </si>
  <si>
    <t>NOT IMPLEMENTED</t>
  </si>
  <si>
    <t>No</t>
  </si>
  <si>
    <t>Testcase ID</t>
  </si>
  <si>
    <t>Function Name</t>
  </si>
  <si>
    <t>Sheet Name</t>
  </si>
  <si>
    <t>Create Date</t>
  </si>
  <si>
    <t>FR - 1.1</t>
  </si>
  <si>
    <t xml:space="preserve">View menu  </t>
  </si>
  <si>
    <t>Menu board</t>
  </si>
  <si>
    <t>FR - 1.3</t>
  </si>
  <si>
    <t>View invoice</t>
  </si>
  <si>
    <t>Bill</t>
  </si>
  <si>
    <t>FR -1. 4</t>
  </si>
  <si>
    <t>Select payment method</t>
  </si>
  <si>
    <t>Invoice method</t>
  </si>
  <si>
    <t>FR - 1.5</t>
  </si>
  <si>
    <t>Notification of receiving food/water</t>
  </si>
  <si>
    <t>Show notifications</t>
  </si>
  <si>
    <t>FR - 1.6</t>
  </si>
  <si>
    <t>Pay, print invoices</t>
  </si>
  <si>
    <t xml:space="preserve">Calculate,save data </t>
  </si>
  <si>
    <t>FR - 1.7</t>
  </si>
  <si>
    <t>Sales report</t>
  </si>
  <si>
    <t>Report recommendations</t>
  </si>
  <si>
    <r>
      <rPr>
        <rFont val="Times New Roman"/>
        <b/>
        <i/>
        <color theme="1"/>
        <sz val="13.0"/>
        <u/>
      </rPr>
      <t>Note:</t>
    </r>
    <r>
      <rPr>
        <rFont val="Times New Roman"/>
        <b val="0"/>
        <i/>
        <color theme="1"/>
        <sz val="13.0"/>
        <u/>
      </rPr>
      <t xml:space="preserve"> X is Number</t>
    </r>
  </si>
  <si>
    <t>Module</t>
  </si>
  <si>
    <t>Login for Staff Feature</t>
  </si>
  <si>
    <t>Code</t>
  </si>
  <si>
    <t>LfS</t>
  </si>
  <si>
    <t>Check requirement</t>
  </si>
  <si>
    <t>Phan Anh Tuan</t>
  </si>
  <si>
    <t>Status</t>
  </si>
  <si>
    <t>TOTAL</t>
  </si>
  <si>
    <t>Not Implemented</t>
  </si>
  <si>
    <t>Re-test Status</t>
  </si>
  <si>
    <t>STT</t>
  </si>
  <si>
    <t>Test case ID</t>
  </si>
  <si>
    <t>Requirements ID</t>
  </si>
  <si>
    <t>Test case decription</t>
  </si>
  <si>
    <t>Pre  - Condition</t>
  </si>
  <si>
    <t>Step</t>
  </si>
  <si>
    <t>Data</t>
  </si>
  <si>
    <t>Excepted Result</t>
  </si>
  <si>
    <t>Test Date</t>
  </si>
  <si>
    <t>Actual Result</t>
  </si>
  <si>
    <t>Re-test Date</t>
  </si>
  <si>
    <t>Re-test Result</t>
  </si>
  <si>
    <t>Assign to</t>
  </si>
  <si>
    <t>Check User Interface</t>
  </si>
  <si>
    <t xml:space="preserve">1. Logged </t>
  </si>
  <si>
    <t>1. Go on the login page</t>
  </si>
  <si>
    <t>Show same with UI design</t>
  </si>
  <si>
    <t>Enter true value</t>
  </si>
  <si>
    <r>
      <rPr>
        <rFont val="Times New Roman"/>
        <color theme="1"/>
        <sz val="13.0"/>
      </rPr>
      <t xml:space="preserve">1. Go on the login page
2. Enter the account provided and click </t>
    </r>
    <r>
      <rPr>
        <rFont val="Times New Roman"/>
        <b/>
        <color theme="1"/>
        <sz val="13.0"/>
      </rPr>
      <t>Login</t>
    </r>
  </si>
  <si>
    <t>Tai Khoan ="huynhduchuy1"
Mat Khau ="Huy.7701"</t>
  </si>
  <si>
    <t>Successful login message and go to home page</t>
  </si>
  <si>
    <t>Enter wrong account or password</t>
  </si>
  <si>
    <r>
      <rPr>
        <rFont val="Times New Roman"/>
        <color theme="1"/>
        <sz val="13.0"/>
      </rPr>
      <t xml:space="preserve">1. Go on the login page
2. Enter the data and click </t>
    </r>
    <r>
      <rPr>
        <rFont val="Times New Roman"/>
        <b/>
        <color theme="1"/>
        <sz val="13.0"/>
      </rPr>
      <t>Login</t>
    </r>
  </si>
  <si>
    <t>Tai Khoan ="huynhduchuy1"
Mat Khau ="Huy.1234"</t>
  </si>
  <si>
    <t>Show wrong account or password message and then return to Login page</t>
  </si>
  <si>
    <t>Enter more than the allowed number of characters</t>
  </si>
  <si>
    <r>
      <rPr>
        <rFont val="Times New Roman"/>
        <color theme="1"/>
        <sz val="13.0"/>
      </rPr>
      <t xml:space="preserve">1. Go on the login page
2. Enter the data and click </t>
    </r>
    <r>
      <rPr>
        <rFont val="Times New Roman"/>
        <b/>
        <color theme="1"/>
        <sz val="13.0"/>
      </rPr>
      <t>Login</t>
    </r>
  </si>
  <si>
    <t>Tai Khoan ="huynhduchuyhuynhduchuy"
Mat Khau ="Huy.1234"</t>
  </si>
  <si>
    <t>Show message that the account exceeds the allowed number of characters and return to Login page</t>
  </si>
  <si>
    <t>Enter the wrong account and password format</t>
  </si>
  <si>
    <r>
      <rPr>
        <rFont val="Times New Roman"/>
        <color theme="1"/>
        <sz val="13.0"/>
      </rPr>
      <t xml:space="preserve">1. Go on the login page
2. Enter the data and click </t>
    </r>
    <r>
      <rPr>
        <rFont val="Times New Roman"/>
        <b/>
        <color theme="1"/>
        <sz val="13.0"/>
      </rPr>
      <t>Login</t>
    </r>
  </si>
  <si>
    <t>Tai Khoan ="huynh duc huy1!"
Mat Khau ="Huy.7701"</t>
  </si>
  <si>
    <t>Show notices the account must not contain special characters such as : !,@,#,$,%,...</t>
  </si>
  <si>
    <r>
      <rPr>
        <rFont val="Times New Roman"/>
        <color theme="1"/>
        <sz val="13.0"/>
      </rPr>
      <t xml:space="preserve">1. Go on the login page
2. Enter the data and click </t>
    </r>
    <r>
      <rPr>
        <rFont val="Times New Roman"/>
        <b/>
        <color theme="1"/>
        <sz val="13.0"/>
      </rPr>
      <t>Login</t>
    </r>
  </si>
  <si>
    <t>Tai Khoan ="huynhduchuy1"
Mat Khau ="huy7701"</t>
  </si>
  <si>
    <t>Show password message must have at least 1 uppercase character, number and special character</t>
  </si>
  <si>
    <t>Do not enter value</t>
  </si>
  <si>
    <r>
      <rPr>
        <rFont val="Times New Roman"/>
        <color theme="1"/>
        <sz val="13.0"/>
      </rPr>
      <t xml:space="preserve">1. Go on the login page
2. Only enter accounts and click </t>
    </r>
    <r>
      <rPr>
        <rFont val="Times New Roman"/>
        <b/>
        <color theme="1"/>
        <sz val="13.0"/>
      </rPr>
      <t>Login</t>
    </r>
  </si>
  <si>
    <t>Tai Khoan ="huynhduchuy1"</t>
  </si>
  <si>
    <t>Display request to enter password</t>
  </si>
  <si>
    <r>
      <rPr>
        <rFont val="Times New Roman"/>
        <color theme="1"/>
        <sz val="13.0"/>
      </rPr>
      <t xml:space="preserve">1. Go on the login page
2. Only enter password and click </t>
    </r>
    <r>
      <rPr>
        <rFont val="Times New Roman"/>
        <b/>
        <color theme="1"/>
        <sz val="13.0"/>
      </rPr>
      <t>Login</t>
    </r>
  </si>
  <si>
    <t>Mat Khau="Huy.7701"</t>
  </si>
  <si>
    <t>Display request to enter accounts</t>
  </si>
  <si>
    <r>
      <rPr>
        <rFont val="Times New Roman"/>
        <color theme="1"/>
        <sz val="13.0"/>
      </rPr>
      <t xml:space="preserve">1. Go on the login page
2. Don't enter any value and click </t>
    </r>
    <r>
      <rPr>
        <rFont val="Times New Roman"/>
        <b/>
        <color theme="1"/>
        <sz val="13.0"/>
      </rPr>
      <t>Login</t>
    </r>
  </si>
  <si>
    <t>Display request to enter password account</t>
  </si>
  <si>
    <t>Logout for Staff Feature</t>
  </si>
  <si>
    <t>LOfS</t>
  </si>
  <si>
    <t>Check Logout</t>
  </si>
  <si>
    <t>1. Logged</t>
  </si>
  <si>
    <r>
      <rPr>
        <rFont val="Times New Roman"/>
        <color theme="1"/>
        <sz val="13.0"/>
      </rPr>
      <t xml:space="preserve">1. Click </t>
    </r>
    <r>
      <rPr>
        <rFont val="Times New Roman"/>
        <b/>
        <color theme="1"/>
        <sz val="13.0"/>
      </rPr>
      <t xml:space="preserve">MenuToggle Profile
</t>
    </r>
    <r>
      <rPr>
        <rFont val="Times New Roman"/>
        <color theme="1"/>
        <sz val="13.0"/>
      </rPr>
      <t xml:space="preserve">2. Click </t>
    </r>
    <r>
      <rPr>
        <rFont val="Times New Roman"/>
        <b/>
        <color theme="1"/>
        <sz val="13.0"/>
      </rPr>
      <t>Logout</t>
    </r>
  </si>
  <si>
    <t>Log out and go to the login page</t>
  </si>
  <si>
    <t>Food Registration Feature</t>
  </si>
  <si>
    <t>FR</t>
  </si>
  <si>
    <t>Huynh Duc Huy</t>
  </si>
  <si>
    <r>
      <rPr>
        <rFont val="Times New Roman"/>
        <color theme="1"/>
        <sz val="13.0"/>
      </rPr>
      <t xml:space="preserve">1. Go to the Staff Homepage
1. Click </t>
    </r>
    <r>
      <rPr>
        <rFont val="Times New Roman"/>
        <b/>
        <color theme="1"/>
        <sz val="13.0"/>
      </rPr>
      <t>Order</t>
    </r>
  </si>
  <si>
    <t>Check The Display Screen</t>
  </si>
  <si>
    <r>
      <rPr>
        <rFont val="Times New Roman"/>
        <color theme="1"/>
        <sz val="13.0"/>
      </rPr>
      <t xml:space="preserve">1. Go to the Staff Homepage
1. Click </t>
    </r>
    <r>
      <rPr>
        <rFont val="Times New Roman"/>
        <b/>
        <color theme="1"/>
        <sz val="13.0"/>
      </rPr>
      <t>Order</t>
    </r>
  </si>
  <si>
    <t>Display the menu of food in the form of a table</t>
  </si>
  <si>
    <t>Check Order Function</t>
  </si>
  <si>
    <r>
      <rPr>
        <rFont val="Times New Roman"/>
        <color theme="1"/>
        <sz val="13.0"/>
      </rPr>
      <t xml:space="preserve">1. At the Order page
2. Press on </t>
    </r>
    <r>
      <rPr>
        <rFont val="Times New Roman"/>
        <b/>
        <color theme="1"/>
        <sz val="13.0"/>
      </rPr>
      <t>"Order"</t>
    </r>
  </si>
  <si>
    <t>Go to the Food Order page</t>
  </si>
  <si>
    <r>
      <rPr>
        <rFont val="Times New Roman"/>
        <color theme="1"/>
        <sz val="13.0"/>
      </rPr>
      <t xml:space="preserve">1. At the Food Order page
2. Fill Food Name, Choose Order for shift
3. Press on </t>
    </r>
    <r>
      <rPr>
        <rFont val="Times New Roman"/>
        <b/>
        <color theme="1"/>
        <sz val="13.0"/>
      </rPr>
      <t>"Order"</t>
    </r>
  </si>
  <si>
    <t>Food Name="Cơm Sườn Trứng"
Order for shift="Shift 1"</t>
  </si>
  <si>
    <r>
      <rPr>
        <rFont val="Times New Roman"/>
        <color theme="1"/>
        <sz val="13.0"/>
      </rPr>
      <t xml:space="preserve">Display the message </t>
    </r>
    <r>
      <rPr>
        <rFont val="Times New Roman"/>
        <b/>
        <color theme="1"/>
        <sz val="13.0"/>
      </rPr>
      <t>"Successful food order"</t>
    </r>
  </si>
  <si>
    <r>
      <rPr>
        <rFont val="Times New Roman"/>
        <color theme="1"/>
        <sz val="13.0"/>
      </rPr>
      <t xml:space="preserve">1. At the Food Order page
2. Choose Order for shift
3. Press on </t>
    </r>
    <r>
      <rPr>
        <rFont val="Times New Roman"/>
        <b/>
        <color theme="1"/>
        <sz val="13.0"/>
      </rPr>
      <t>"Order"</t>
    </r>
  </si>
  <si>
    <t>Order for shift="Shift 1"</t>
  </si>
  <si>
    <r>
      <rPr>
        <rFont val="Times New Roman"/>
        <color theme="1"/>
        <sz val="13.0"/>
      </rPr>
      <t xml:space="preserve">Show alert </t>
    </r>
    <r>
      <rPr>
        <rFont val="Times New Roman"/>
        <b/>
        <color theme="1"/>
        <sz val="13.0"/>
      </rPr>
      <t>"The Food Name field is mandatory"</t>
    </r>
  </si>
  <si>
    <r>
      <rPr>
        <rFont val="Times New Roman"/>
        <color theme="1"/>
        <sz val="13.0"/>
      </rPr>
      <t xml:space="preserve">1. At the Food Order page
2. Fill Food Name, Description, Choose Order for shift
3. Press on </t>
    </r>
    <r>
      <rPr>
        <rFont val="Times New Roman"/>
        <b/>
        <color theme="1"/>
        <sz val="13.0"/>
      </rPr>
      <t>"Order"</t>
    </r>
  </si>
  <si>
    <t>Food Name="Cơm Sườn Trứng"
Description="Cơm + sườn + bì + trứng"
Order for shift="Shift 1"</t>
  </si>
  <si>
    <r>
      <rPr>
        <rFont val="Times New Roman"/>
        <color theme="1"/>
        <sz val="13.0"/>
      </rPr>
      <t xml:space="preserve">Display the message </t>
    </r>
    <r>
      <rPr>
        <rFont val="Times New Roman"/>
        <b/>
        <color theme="1"/>
        <sz val="13.0"/>
      </rPr>
      <t>"Successful food order"</t>
    </r>
  </si>
  <si>
    <t>View Menu Feature</t>
  </si>
  <si>
    <t>VM</t>
  </si>
  <si>
    <r>
      <rPr>
        <rFont val="Times New Roman"/>
        <color theme="1"/>
        <sz val="13.0"/>
      </rPr>
      <t xml:space="preserve">1. Go to the Staff Homepage
1. Click </t>
    </r>
    <r>
      <rPr>
        <rFont val="Times New Roman"/>
        <b/>
        <color theme="1"/>
        <sz val="13.0"/>
      </rPr>
      <t>Order</t>
    </r>
  </si>
  <si>
    <r>
      <rPr>
        <rFont val="Times New Roman"/>
        <color theme="1"/>
        <sz val="13.0"/>
      </rPr>
      <t xml:space="preserve">1. Go to the Staff Homepage
1. Click </t>
    </r>
    <r>
      <rPr>
        <rFont val="Times New Roman"/>
        <b/>
        <color theme="1"/>
        <sz val="13.0"/>
      </rPr>
      <t>Order</t>
    </r>
  </si>
  <si>
    <t>Personal Profile Feature</t>
  </si>
  <si>
    <t>PP</t>
  </si>
  <si>
    <t>Chau Ngoc Huy</t>
  </si>
  <si>
    <r>
      <rPr>
        <rFont val="Times New Roman"/>
        <color theme="1"/>
        <sz val="13.0"/>
      </rPr>
      <t xml:space="preserve">1. Go to the Staff Homepage
2. Click </t>
    </r>
    <r>
      <rPr>
        <rFont val="Times New Roman"/>
        <b/>
        <color theme="1"/>
        <sz val="13.0"/>
      </rPr>
      <t>Personal Profile</t>
    </r>
  </si>
  <si>
    <t>Check Add Personal Profile Function</t>
  </si>
  <si>
    <r>
      <rPr>
        <rFont val="Times New Roman"/>
        <color theme="1"/>
        <sz val="13.0"/>
      </rPr>
      <t xml:space="preserve">1. Go to the Staff Homepage
2. Click </t>
    </r>
    <r>
      <rPr>
        <rFont val="Times New Roman"/>
        <b/>
        <color theme="1"/>
        <sz val="13.0"/>
      </rPr>
      <t>Personal Profile</t>
    </r>
  </si>
  <si>
    <t>Go to Personal Profile page</t>
  </si>
  <si>
    <r>
      <rPr>
        <rFont val="Times New Roman"/>
        <color theme="1"/>
        <sz val="13.0"/>
      </rPr>
      <t xml:space="preserve">1. At the Personal Profile page
2. Fill textinput Full Name
3. Press button </t>
    </r>
    <r>
      <rPr>
        <rFont val="Times New Roman"/>
        <b/>
        <color theme="1"/>
        <sz val="13.0"/>
      </rPr>
      <t>"Comfirm"</t>
    </r>
  </si>
  <si>
    <t>Full Name="Nguyễn Văn A"</t>
  </si>
  <si>
    <r>
      <rPr>
        <rFont val="Times New Roman"/>
        <color theme="1"/>
        <sz val="13.0"/>
      </rPr>
      <t xml:space="preserve">Show alert </t>
    </r>
    <r>
      <rPr>
        <rFont val="Times New Roman"/>
        <b/>
        <color theme="1"/>
        <sz val="13.0"/>
      </rPr>
      <t>"The Birthday field, the City field, the District field, the Gender field, the Number Phone field, the Department field and the Identity card field are mandatory"</t>
    </r>
  </si>
  <si>
    <r>
      <rPr>
        <rFont val="Times New Roman"/>
        <color theme="1"/>
        <sz val="13.0"/>
      </rPr>
      <t xml:space="preserve">1. At the Personal Profile page
2. Fill textinput Full Name, Birthday
3. Press button </t>
    </r>
    <r>
      <rPr>
        <rFont val="Times New Roman"/>
        <b/>
        <color theme="1"/>
        <sz val="13.0"/>
      </rPr>
      <t>"Comfirm"</t>
    </r>
  </si>
  <si>
    <t>Full Name="Nguyễn Văn A"
Birthday="07/07/1992"</t>
  </si>
  <si>
    <r>
      <rPr>
        <rFont val="Times New Roman"/>
        <color theme="1"/>
        <sz val="13.0"/>
      </rPr>
      <t xml:space="preserve">Show alert </t>
    </r>
    <r>
      <rPr>
        <rFont val="Times New Roman"/>
        <b/>
        <color theme="1"/>
        <sz val="13.0"/>
      </rPr>
      <t>"The City field, the District field, the Gender field, the Number Phone field, the Department field and the Identity card field are mandatory"</t>
    </r>
  </si>
  <si>
    <r>
      <rPr>
        <rFont val="Times New Roman"/>
        <color theme="1"/>
        <sz val="13.0"/>
      </rPr>
      <t xml:space="preserve">1. At the Personal Profile page
2. Fill textinput Full Name, Birthday, City
3. Press button </t>
    </r>
    <r>
      <rPr>
        <rFont val="Times New Roman"/>
        <b/>
        <color theme="1"/>
        <sz val="13.0"/>
      </rPr>
      <t>"Comfirm"</t>
    </r>
  </si>
  <si>
    <t>Name="Nguyễn Văn A"
Birthday="07/07/1992"
City="Đà Nẵng"</t>
  </si>
  <si>
    <r>
      <rPr>
        <rFont val="Times New Roman"/>
        <color theme="1"/>
        <sz val="13.0"/>
      </rPr>
      <t xml:space="preserve">Show alert </t>
    </r>
    <r>
      <rPr>
        <rFont val="Times New Roman"/>
        <b/>
        <color theme="1"/>
        <sz val="13.0"/>
      </rPr>
      <t>"The District field, the Gender field, the Number Phone field, the Department field and the Identity card field are mandatory"</t>
    </r>
  </si>
  <si>
    <r>
      <rPr>
        <rFont val="Times New Roman"/>
        <color theme="1"/>
        <sz val="13.0"/>
      </rPr>
      <t xml:space="preserve">1. At the Personal Profile page
2. Fill textinput Full Name, Birthday, City, District
3. Press button </t>
    </r>
    <r>
      <rPr>
        <rFont val="Times New Roman"/>
        <b/>
        <color theme="1"/>
        <sz val="13.0"/>
      </rPr>
      <t>"Comfirm"</t>
    </r>
  </si>
  <si>
    <t>Name="Nguyễn Văn A"
Birthday="07/07/1992"
City="Đà Nẵng"
District="Thanh Khê"</t>
  </si>
  <si>
    <r>
      <rPr>
        <rFont val="Times New Roman"/>
        <color theme="1"/>
        <sz val="13.0"/>
      </rPr>
      <t xml:space="preserve">Show alert </t>
    </r>
    <r>
      <rPr>
        <rFont val="Times New Roman"/>
        <b/>
        <color theme="1"/>
        <sz val="13.0"/>
      </rPr>
      <t>"The Gender field, the Number Phone field, the Department field and the Identity card field are mandatory"</t>
    </r>
  </si>
  <si>
    <r>
      <rPr>
        <rFont val="Times New Roman"/>
        <color theme="1"/>
        <sz val="13.0"/>
      </rPr>
      <t xml:space="preserve">1. At the Personal Profile page
2. Fill textinput Full Name, Birthday, City, District, Gender
3. Press button </t>
    </r>
    <r>
      <rPr>
        <rFont val="Times New Roman"/>
        <b/>
        <color theme="1"/>
        <sz val="13.0"/>
      </rPr>
      <t>"Comfirm"</t>
    </r>
  </si>
  <si>
    <t>Name="Nguyễn Văn A"
Birthday="07/07/1992"
City="Đà Nẵng"
District="Thanh Khê"
Gender="Male"</t>
  </si>
  <si>
    <r>
      <rPr>
        <rFont val="Times New Roman"/>
        <color theme="1"/>
        <sz val="13.0"/>
      </rPr>
      <t xml:space="preserve">Show alert </t>
    </r>
    <r>
      <rPr>
        <rFont val="Times New Roman"/>
        <b/>
        <color theme="1"/>
        <sz val="13.0"/>
      </rPr>
      <t>"The Number Phone field, the Department field and the Identity card field are mandatory"</t>
    </r>
  </si>
  <si>
    <r>
      <rPr>
        <rFont val="Times New Roman"/>
        <color theme="1"/>
        <sz val="13.0"/>
      </rPr>
      <t xml:space="preserve">1. At the Personal Profile page
2. Fill textinput Full Name, Birthday, City, District, Gender, Number Phone
3. Press button </t>
    </r>
    <r>
      <rPr>
        <rFont val="Times New Roman"/>
        <b/>
        <color theme="1"/>
        <sz val="13.0"/>
      </rPr>
      <t>"Comfirm"</t>
    </r>
  </si>
  <si>
    <t xml:space="preserve">Name="Nguyễn Văn A"
Birthday="07/07/1992"
City="Đà Nẵng"
District="Thanh Khê"
Gender="Male"
Number Phone="0905123456"
</t>
  </si>
  <si>
    <r>
      <rPr>
        <rFont val="Times New Roman"/>
        <color theme="1"/>
        <sz val="13.0"/>
      </rPr>
      <t xml:space="preserve">Show alert </t>
    </r>
    <r>
      <rPr>
        <rFont val="Times New Roman"/>
        <b/>
        <color theme="1"/>
        <sz val="13.0"/>
      </rPr>
      <t>"The Department field and the Identity card field are mandatory"</t>
    </r>
  </si>
  <si>
    <r>
      <rPr>
        <rFont val="Times New Roman"/>
        <color theme="1"/>
        <sz val="13.0"/>
      </rPr>
      <t xml:space="preserve">1. At the Personal Profile page
2. Fill textinput Full Name, Birthday, City, District, Gender, Number Phone
3. Press button </t>
    </r>
    <r>
      <rPr>
        <rFont val="Times New Roman"/>
        <b/>
        <color theme="1"/>
        <sz val="13.0"/>
      </rPr>
      <t>"Comfirm"</t>
    </r>
  </si>
  <si>
    <t xml:space="preserve">Name="Nguyễn Văn A"
Birthday="07/07/1992"
City="Đà Nẵng"
District="Thanh Khê"
Gender="Male"
Number Phone="a0905a1234"
</t>
  </si>
  <si>
    <r>
      <rPr>
        <rFont val="Times New Roman"/>
        <color theme="1"/>
        <sz val="13.0"/>
      </rPr>
      <t xml:space="preserve">Show alert </t>
    </r>
    <r>
      <rPr>
        <rFont val="Times New Roman"/>
        <b/>
        <color theme="1"/>
        <sz val="13.0"/>
      </rPr>
      <t>"The Number Phone must be a number. The Department field and the Identity card field are mandatory"</t>
    </r>
  </si>
  <si>
    <r>
      <rPr>
        <rFont val="Times New Roman"/>
        <color theme="1"/>
        <sz val="13.0"/>
      </rPr>
      <t xml:space="preserve">1. At the Personal Profile page
2. Fill textinput Full Name, Birthday, City, District, Gender, Number Phone, Department
3. Press button </t>
    </r>
    <r>
      <rPr>
        <rFont val="Times New Roman"/>
        <b/>
        <color theme="1"/>
        <sz val="13.0"/>
      </rPr>
      <t>"Comfirm"</t>
    </r>
  </si>
  <si>
    <t xml:space="preserve">Name="Nguyễn Văn A"
Birthday="07/07/1992"
City="Đà Nẵng"
District="Thanh Khê"
Gender="Male"
Number Phone="0905123456"
Department="Tài Chính"
</t>
  </si>
  <si>
    <r>
      <rPr>
        <rFont val="Times New Roman"/>
        <color theme="1"/>
        <sz val="13.0"/>
      </rPr>
      <t xml:space="preserve">Show alert </t>
    </r>
    <r>
      <rPr>
        <rFont val="Times New Roman"/>
        <b/>
        <color theme="1"/>
        <sz val="13.0"/>
      </rPr>
      <t>"The Identity card field are mandatory"</t>
    </r>
  </si>
  <si>
    <r>
      <rPr>
        <rFont val="Times New Roman"/>
        <color theme="1"/>
        <sz val="13.0"/>
      </rPr>
      <t xml:space="preserve">1. At the Personal Profile page
2. Fill textinput Full Name, Birthday, City, District, Gender, Number Phone, Department, Identification Card
3. Press button </t>
    </r>
    <r>
      <rPr>
        <rFont val="Times New Roman"/>
        <b/>
        <color theme="1"/>
        <sz val="13.0"/>
      </rPr>
      <t>"Comfirm"</t>
    </r>
  </si>
  <si>
    <t xml:space="preserve">Name="Nguyễn Văn A"
Birthday="07/07/1992"
City="Đà Nẵng"
District="Thanh Khê"
Gender="Male"
Number Phone="0905123456"
Department="Tài Chính"
Identification Card="25211216012"
</t>
  </si>
  <si>
    <r>
      <rPr>
        <rFont val="Times New Roman"/>
        <color theme="1"/>
        <sz val="13.0"/>
      </rPr>
      <t xml:space="preserve">Display the message </t>
    </r>
    <r>
      <rPr>
        <rFont val="Times New Roman"/>
        <b/>
        <color theme="1"/>
        <sz val="13.0"/>
      </rPr>
      <t>"Confirmation successful information"</t>
    </r>
  </si>
  <si>
    <r>
      <rPr>
        <rFont val="Times New Roman"/>
        <color theme="1"/>
        <sz val="13.0"/>
      </rPr>
      <t xml:space="preserve">1. At the Personal Profile page
2. Fill textinput Full Name, Birthday, City, District, Ward, Avatar, Gender, Ethnic, Number Phone, Department, Identification Card
3. Press button </t>
    </r>
    <r>
      <rPr>
        <rFont val="Times New Roman"/>
        <b/>
        <color theme="1"/>
        <sz val="13.0"/>
      </rPr>
      <t>"Comfirm"</t>
    </r>
  </si>
  <si>
    <t xml:space="preserve">Name="Nguyễn Văn A"
Birthday="07/07/1992"
City="Đà Nẵng"
District="Thanh Khê"
Ward="B"
Avatar="avatar.png"
Gender="Male"
Ethnic="Kinh"
Number Phone="0905123456"
Department="Tài Chính"
Identification Card="25211216012"
</t>
  </si>
  <si>
    <r>
      <rPr>
        <rFont val="Times New Roman"/>
        <color theme="1"/>
        <sz val="13.0"/>
      </rPr>
      <t xml:space="preserve">Display the message </t>
    </r>
    <r>
      <rPr>
        <rFont val="Times New Roman"/>
        <b/>
        <color theme="1"/>
        <sz val="13.0"/>
      </rPr>
      <t>"Confirmation successful information"</t>
    </r>
  </si>
  <si>
    <r>
      <rPr>
        <rFont val="Times New Roman"/>
        <color theme="1"/>
        <sz val="13.0"/>
      </rPr>
      <t xml:space="preserve">1. At the Personal Profile page
2. Press button </t>
    </r>
    <r>
      <rPr>
        <rFont val="Times New Roman"/>
        <b/>
        <color theme="1"/>
        <sz val="13.0"/>
      </rPr>
      <t>"Comfirm"</t>
    </r>
  </si>
  <si>
    <r>
      <rPr>
        <rFont val="Times New Roman"/>
        <color theme="1"/>
        <sz val="13.0"/>
      </rPr>
      <t xml:space="preserve">Display the message </t>
    </r>
    <r>
      <rPr>
        <rFont val="Times New Roman"/>
        <b/>
        <color theme="1"/>
        <sz val="13.0"/>
      </rPr>
      <t>"Fill in the required fields"</t>
    </r>
  </si>
  <si>
    <t>Receive Bill Feature</t>
  </si>
  <si>
    <t>RB</t>
  </si>
  <si>
    <t>RB - 1</t>
  </si>
  <si>
    <t>RB - 2</t>
  </si>
  <si>
    <t>Check Receive Bill Function</t>
  </si>
  <si>
    <r>
      <rPr>
        <rFont val="Times New Roman"/>
        <color theme="1"/>
        <sz val="13.0"/>
      </rPr>
      <t xml:space="preserve">1. Click </t>
    </r>
    <r>
      <rPr>
        <rFont val="Times New Roman"/>
        <b/>
        <color theme="1"/>
        <sz val="13.0"/>
      </rPr>
      <t xml:space="preserve">Receive Bill </t>
    </r>
    <r>
      <rPr>
        <rFont val="Times New Roman"/>
        <color theme="1"/>
        <sz val="13.0"/>
      </rPr>
      <t xml:space="preserve">when paying for the food </t>
    </r>
  </si>
  <si>
    <t>Bill is printed</t>
  </si>
  <si>
    <t>Face Recognition Feature</t>
  </si>
  <si>
    <t>FR - 1</t>
  </si>
  <si>
    <t>Check Face Recognition Function</t>
  </si>
  <si>
    <t>1. Put your face in the camera at the food counter</t>
  </si>
  <si>
    <t>The system recognizes the face and returns a success or failure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</si>
</sst>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  <scheme val="minor"/>
    </font>
    <font>
      <b/>
      <sz val="13.0"/>
      <color theme="1"/>
      <name val="Times New Roman"/>
    </font>
    <font/>
    <font>
      <sz val="13.0"/>
      <color theme="1"/>
      <name val="Times New Roman"/>
    </font>
    <font>
      <sz val="11.0"/>
      <color theme="1"/>
      <name val="Arial"/>
    </font>
    <font>
      <sz val="13.0"/>
      <color rgb="FF000000"/>
      <name val="Times New Roman"/>
    </font>
    <font>
      <sz val="13.0"/>
      <color rgb="FF000000"/>
      <name val="&quot;Times New Roman&quot;"/>
    </font>
    <font>
      <b/>
      <i/>
      <u/>
      <sz val="13.0"/>
      <color theme="1"/>
      <name val="Times New Roman"/>
    </font>
    <font>
      <sz val="14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B6DDE8"/>
        <bgColor rgb="FFB6DDE8"/>
      </patternFill>
    </fill>
    <fill>
      <patternFill patternType="solid">
        <fgColor rgb="FF92CDDC"/>
        <bgColor rgb="FF92CDDC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/>
    </xf>
    <xf borderId="4" fillId="2" fontId="1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3" fontId="3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/>
    </xf>
    <xf borderId="4" fillId="0" fontId="3" numFmtId="15" xfId="0" applyAlignment="1" applyBorder="1" applyFont="1" applyNumberFormat="1">
      <alignment readingOrder="0"/>
    </xf>
    <xf borderId="4" fillId="0" fontId="3" numFmtId="0" xfId="0" applyAlignment="1" applyBorder="1" applyFont="1">
      <alignment readingOrder="0"/>
    </xf>
    <xf borderId="0" fillId="4" fontId="6" numFmtId="0" xfId="0" applyAlignment="1" applyFill="1" applyFont="1">
      <alignment horizontal="center" readingOrder="0"/>
    </xf>
    <xf borderId="7" fillId="0" fontId="3" numFmtId="0" xfId="0" applyAlignment="1" applyBorder="1" applyFont="1">
      <alignment horizontal="center"/>
    </xf>
    <xf borderId="6" fillId="0" fontId="3" numFmtId="0" xfId="0" applyAlignment="1" applyBorder="1" applyFont="1">
      <alignment readingOrder="0"/>
    </xf>
    <xf borderId="0" fillId="0" fontId="7" numFmtId="0" xfId="0" applyFont="1"/>
    <xf borderId="1" fillId="5" fontId="1" numFmtId="0" xfId="0" applyAlignment="1" applyBorder="1" applyFill="1" applyFont="1">
      <alignment horizontal="left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" fillId="0" fontId="8" numFmtId="0" xfId="0" applyAlignment="1" applyBorder="1" applyFont="1">
      <alignment horizontal="left" vertical="center"/>
    </xf>
    <xf borderId="9" fillId="5" fontId="1" numFmtId="0" xfId="0" applyAlignment="1" applyBorder="1" applyFont="1">
      <alignment horizontal="left" vertical="center"/>
    </xf>
    <xf borderId="10" fillId="0" fontId="2" numFmtId="0" xfId="0" applyBorder="1" applyFont="1"/>
    <xf borderId="4" fillId="5" fontId="1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5" fillId="6" fontId="1" numFmtId="0" xfId="0" applyAlignment="1" applyBorder="1" applyFill="1" applyFont="1">
      <alignment horizontal="center" vertical="center"/>
    </xf>
    <xf borderId="5" fillId="6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left" vertical="top"/>
    </xf>
    <xf borderId="4" fillId="0" fontId="3" numFmtId="15" xfId="0" applyAlignment="1" applyBorder="1" applyFont="1" applyNumberFormat="1">
      <alignment horizontal="center" shrinkToFit="0" vertical="center" wrapText="1"/>
    </xf>
    <xf borderId="4" fillId="7" fontId="3" numFmtId="0" xfId="0" applyAlignment="1" applyBorder="1" applyFill="1" applyFont="1">
      <alignment horizontal="center" shrinkToFit="0" vertical="center" wrapText="1"/>
    </xf>
    <xf borderId="4" fillId="0" fontId="3" numFmtId="15" xfId="0" applyAlignment="1" applyBorder="1" applyFont="1" applyNumberFormat="1">
      <alignment horizontal="center" vertical="center"/>
    </xf>
    <xf borderId="4" fillId="7" fontId="3" numFmtId="0" xfId="0" applyAlignment="1" applyBorder="1" applyFont="1">
      <alignment horizontal="left" shrinkToFit="0" vertical="center" wrapText="1"/>
    </xf>
    <xf borderId="4" fillId="7" fontId="3" numFmtId="0" xfId="0" applyAlignment="1" applyBorder="1" applyFont="1">
      <alignment shrinkToFit="0" vertical="center" wrapText="1"/>
    </xf>
    <xf borderId="4" fillId="7" fontId="3" numFmtId="0" xfId="0" applyAlignment="1" applyBorder="1" applyFont="1">
      <alignment vertical="center"/>
    </xf>
    <xf borderId="4" fillId="7" fontId="1" numFmtId="0" xfId="0" applyBorder="1" applyFont="1"/>
    <xf borderId="1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E05720"/>
          <bgColor rgb="FFE05720"/>
        </patternFill>
      </fill>
      <border/>
    </dxf>
    <dxf>
      <font>
        <b/>
      </font>
      <fill>
        <patternFill patternType="solid">
          <fgColor rgb="FF92D050"/>
          <bgColor rgb="FF92D050"/>
        </patternFill>
      </fill>
      <border/>
    </dxf>
    <dxf>
      <font>
        <b/>
      </font>
      <fill>
        <patternFill patternType="solid">
          <fgColor rgb="FFE9A317"/>
          <bgColor rgb="FFE9A317"/>
        </patternFill>
      </fill>
      <border/>
    </dxf>
    <dxf>
      <font>
        <b/>
      </font>
      <fill>
        <patternFill patternType="solid">
          <fgColor rgb="FFA5A5A5"/>
          <bgColor rgb="FFA5A5A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8.5"/>
    <col customWidth="1" min="3" max="3" width="33.25"/>
    <col customWidth="1" min="4" max="4" width="33.38"/>
    <col customWidth="1" min="5" max="25" width="17.25"/>
  </cols>
  <sheetData>
    <row r="1" ht="16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6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6.5" customHeight="1">
      <c r="A3" s="5" t="s">
        <v>1</v>
      </c>
      <c r="B3" s="6" t="s">
        <v>2</v>
      </c>
      <c r="C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6.5" customHeight="1">
      <c r="A4" s="5" t="s">
        <v>3</v>
      </c>
      <c r="B4" s="6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6.5" customHeight="1">
      <c r="A5" s="5" t="s">
        <v>5</v>
      </c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35.25" customHeight="1">
      <c r="A6" s="8" t="s">
        <v>6</v>
      </c>
      <c r="B6" s="9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4"/>
      <c r="B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11" t="s">
        <v>8</v>
      </c>
      <c r="B8" s="12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13"/>
      <c r="B9" s="12" t="s">
        <v>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3"/>
      <c r="B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4"/>
      <c r="B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 t="s">
        <v>11</v>
      </c>
      <c r="B13" s="9" t="s"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3"/>
      <c r="B14" s="9" t="s"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3"/>
      <c r="B15" s="9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4"/>
      <c r="B16" s="9" t="s">
        <v>15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6.5" customHeight="1">
      <c r="A17" s="4"/>
      <c r="B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6.5" customHeight="1">
      <c r="A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6.5" customHeight="1">
      <c r="A19" s="15" t="s">
        <v>16</v>
      </c>
      <c r="B19" s="15" t="s">
        <v>17</v>
      </c>
      <c r="C19" s="15" t="s">
        <v>18</v>
      </c>
      <c r="D19" s="15" t="s">
        <v>19</v>
      </c>
      <c r="E19" s="15" t="s">
        <v>20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ht="16.5" customHeight="1">
      <c r="A20" s="17">
        <v>1.0</v>
      </c>
      <c r="B20" s="18" t="s">
        <v>21</v>
      </c>
      <c r="C20" s="19" t="s">
        <v>22</v>
      </c>
      <c r="D20" s="19" t="s">
        <v>23</v>
      </c>
      <c r="E20" s="20">
        <v>45277.0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6.5" customHeight="1">
      <c r="A21" s="17">
        <v>3.0</v>
      </c>
      <c r="B21" s="18" t="s">
        <v>24</v>
      </c>
      <c r="C21" s="21" t="s">
        <v>25</v>
      </c>
      <c r="D21" s="21" t="s">
        <v>26</v>
      </c>
      <c r="E21" s="20">
        <v>45277.0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6.5" customHeight="1">
      <c r="A22" s="17">
        <v>4.0</v>
      </c>
      <c r="B22" s="22" t="s">
        <v>27</v>
      </c>
      <c r="C22" s="21" t="s">
        <v>28</v>
      </c>
      <c r="D22" s="21" t="s">
        <v>29</v>
      </c>
      <c r="E22" s="20">
        <v>45277.0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6.5" customHeight="1">
      <c r="A23" s="17">
        <v>5.0</v>
      </c>
      <c r="B23" s="22" t="s">
        <v>30</v>
      </c>
      <c r="C23" s="21" t="s">
        <v>31</v>
      </c>
      <c r="D23" s="21" t="s">
        <v>32</v>
      </c>
      <c r="E23" s="20">
        <v>45277.0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6.5" customHeight="1">
      <c r="A24" s="23">
        <v>6.0</v>
      </c>
      <c r="B24" s="22" t="s">
        <v>33</v>
      </c>
      <c r="C24" s="24" t="s">
        <v>34</v>
      </c>
      <c r="D24" s="24" t="s">
        <v>35</v>
      </c>
      <c r="E24" s="20">
        <v>45277.0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17">
        <v>7.0</v>
      </c>
      <c r="B25" s="22" t="s">
        <v>36</v>
      </c>
      <c r="C25" s="21" t="s">
        <v>37</v>
      </c>
      <c r="D25" s="21" t="s">
        <v>38</v>
      </c>
      <c r="E25" s="20">
        <v>45277.0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6.5" customHeight="1">
      <c r="A26" s="16"/>
      <c r="B26" s="1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6.5" customHeight="1">
      <c r="A27" s="25" t="s">
        <v>39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1:F1"/>
    <mergeCell ref="A8:A11"/>
    <mergeCell ref="A13:A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13"/>
    <col customWidth="1" min="3" max="3" width="15.0"/>
    <col customWidth="1" min="4" max="4" width="19.75"/>
    <col customWidth="1" min="5" max="5" width="17.25"/>
    <col customWidth="1" min="6" max="6" width="17.5"/>
    <col customWidth="1" min="7" max="7" width="30.75"/>
    <col customWidth="1" min="8" max="8" width="17.88"/>
    <col customWidth="1" min="9" max="9" width="12.13"/>
    <col customWidth="1" min="10" max="10" width="13.0"/>
    <col customWidth="1" min="11" max="11" width="15.5"/>
    <col customWidth="1" min="12" max="12" width="15.63"/>
    <col customWidth="1" min="13" max="13" width="15.75"/>
    <col customWidth="1" min="14" max="26" width="8.63"/>
  </cols>
  <sheetData>
    <row r="1" ht="13.5" customHeight="1">
      <c r="A1" s="26" t="s">
        <v>40</v>
      </c>
      <c r="B1" s="3"/>
      <c r="C1" s="27" t="s">
        <v>41</v>
      </c>
      <c r="D1" s="3"/>
      <c r="E1" s="28"/>
      <c r="F1" s="28"/>
      <c r="G1" s="28"/>
      <c r="H1" s="28"/>
      <c r="I1" s="28"/>
      <c r="J1" s="28"/>
      <c r="K1" s="28"/>
      <c r="L1" s="4"/>
    </row>
    <row r="2" ht="13.5" customHeight="1">
      <c r="A2" s="26" t="s">
        <v>42</v>
      </c>
      <c r="B2" s="3"/>
      <c r="C2" s="29" t="s">
        <v>43</v>
      </c>
      <c r="D2" s="3"/>
      <c r="E2" s="28"/>
      <c r="F2" s="28"/>
      <c r="G2" s="28"/>
      <c r="H2" s="28"/>
      <c r="I2" s="28"/>
      <c r="J2" s="28"/>
      <c r="K2" s="28"/>
      <c r="L2" s="4"/>
    </row>
    <row r="3" ht="13.5" customHeight="1">
      <c r="A3" s="26" t="s">
        <v>44</v>
      </c>
      <c r="B3" s="3"/>
      <c r="C3" s="27"/>
      <c r="D3" s="3"/>
      <c r="E3" s="28"/>
      <c r="F3" s="28"/>
      <c r="G3" s="28"/>
      <c r="H3" s="28"/>
      <c r="I3" s="28"/>
      <c r="J3" s="28"/>
      <c r="K3" s="28"/>
      <c r="L3" s="4"/>
    </row>
    <row r="4" ht="13.5" customHeight="1">
      <c r="A4" s="26" t="s">
        <v>8</v>
      </c>
      <c r="B4" s="3"/>
      <c r="C4" s="27" t="s">
        <v>45</v>
      </c>
      <c r="D4" s="3"/>
      <c r="E4" s="28"/>
      <c r="F4" s="28"/>
      <c r="H4" s="28"/>
      <c r="I4" s="28"/>
      <c r="J4" s="28"/>
      <c r="K4" s="28"/>
      <c r="L4" s="4"/>
    </row>
    <row r="5" ht="13.5" customHeight="1">
      <c r="A5" s="30" t="s">
        <v>46</v>
      </c>
      <c r="B5" s="31"/>
      <c r="C5" s="32" t="s">
        <v>47</v>
      </c>
      <c r="D5" s="32" t="s">
        <v>12</v>
      </c>
      <c r="E5" s="32" t="s">
        <v>13</v>
      </c>
      <c r="F5" s="32" t="s">
        <v>48</v>
      </c>
      <c r="G5" s="32" t="s">
        <v>14</v>
      </c>
      <c r="I5" s="28"/>
      <c r="J5" s="28"/>
      <c r="K5" s="28"/>
      <c r="L5" s="4"/>
    </row>
    <row r="6" ht="13.5" customHeight="1">
      <c r="A6" s="33"/>
      <c r="B6" s="34"/>
      <c r="C6" s="17">
        <f>COUNTIF($J$12:$J$474, "&lt;&gt;")</f>
        <v>9</v>
      </c>
      <c r="D6" s="17">
        <f>COUNTIF($J$12:$J$473, "PASS")</f>
        <v>9</v>
      </c>
      <c r="E6" s="17">
        <f>COUNTIF($J$12:$J$476,"FAIL")</f>
        <v>0</v>
      </c>
      <c r="F6" s="17">
        <f>COUNTIF($J$12:$J$476,"NOT IMPLEMENTED")</f>
        <v>0</v>
      </c>
      <c r="G6" s="17">
        <f>COUNTIF($J$12:$J$476,"SKIPPED")</f>
        <v>0</v>
      </c>
      <c r="I6" s="28"/>
      <c r="J6" s="28"/>
      <c r="K6" s="28"/>
      <c r="L6" s="4"/>
    </row>
    <row r="7" ht="13.5" customHeight="1">
      <c r="A7" s="30" t="s">
        <v>49</v>
      </c>
      <c r="B7" s="31"/>
      <c r="C7" s="32" t="s">
        <v>47</v>
      </c>
      <c r="D7" s="32" t="s">
        <v>12</v>
      </c>
      <c r="E7" s="32" t="s">
        <v>13</v>
      </c>
      <c r="F7" s="32" t="s">
        <v>48</v>
      </c>
      <c r="G7" s="32" t="s">
        <v>14</v>
      </c>
      <c r="I7" s="28"/>
      <c r="J7" s="28"/>
      <c r="K7" s="28"/>
      <c r="L7" s="4"/>
    </row>
    <row r="8" ht="13.5" customHeight="1">
      <c r="A8" s="33"/>
      <c r="B8" s="34"/>
      <c r="C8" s="17">
        <f>COUNTIF($L$12:$L$474, "&lt;&gt;")</f>
        <v>9</v>
      </c>
      <c r="D8" s="17">
        <f>COUNTIF($L$12:$L$474, "PASS")</f>
        <v>9</v>
      </c>
      <c r="E8" s="17">
        <f>COUNTIF($L$12:$L$474,"FAIL")</f>
        <v>0</v>
      </c>
      <c r="F8" s="17">
        <f>COUNTIF($L$12:$L$474,"NOT IMPLEMENTED")</f>
        <v>0</v>
      </c>
      <c r="G8" s="17">
        <f>COUNTIF($L$12:$L$474,"SKIPPED")</f>
        <v>0</v>
      </c>
      <c r="I8" s="28"/>
      <c r="J8" s="28"/>
      <c r="K8" s="28"/>
      <c r="L8" s="4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3.5" customHeight="1">
      <c r="A10" s="35" t="s">
        <v>50</v>
      </c>
      <c r="B10" s="35" t="s">
        <v>51</v>
      </c>
      <c r="C10" s="36" t="s">
        <v>52</v>
      </c>
      <c r="D10" s="35" t="s">
        <v>53</v>
      </c>
      <c r="E10" s="35" t="s">
        <v>54</v>
      </c>
      <c r="F10" s="35" t="s">
        <v>55</v>
      </c>
      <c r="G10" s="35" t="s">
        <v>56</v>
      </c>
      <c r="H10" s="35" t="s">
        <v>57</v>
      </c>
      <c r="I10" s="35" t="s">
        <v>58</v>
      </c>
      <c r="J10" s="35" t="s">
        <v>59</v>
      </c>
      <c r="K10" s="35" t="s">
        <v>60</v>
      </c>
      <c r="L10" s="35" t="s">
        <v>61</v>
      </c>
      <c r="M10" s="35" t="s">
        <v>62</v>
      </c>
    </row>
    <row r="11" ht="13.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ht="13.5" customHeight="1">
      <c r="A12" s="37">
        <v>1.0</v>
      </c>
      <c r="B12" s="38" t="str">
        <f t="shared" ref="B12:B20" si="1">CONCATENATE($C$2, " - ", A12)</f>
        <v>LfS - 1</v>
      </c>
      <c r="C12" s="38" t="str">
        <f t="shared" ref="C12:C20" si="2">$C$1</f>
        <v>Login for Staff Feature</v>
      </c>
      <c r="D12" s="38" t="s">
        <v>63</v>
      </c>
      <c r="E12" s="38" t="s">
        <v>64</v>
      </c>
      <c r="F12" s="39" t="s">
        <v>65</v>
      </c>
      <c r="G12" s="40"/>
      <c r="H12" s="39" t="s">
        <v>66</v>
      </c>
      <c r="I12" s="41">
        <v>44897.0</v>
      </c>
      <c r="J12" s="42" t="s">
        <v>12</v>
      </c>
      <c r="K12" s="43"/>
      <c r="L12" s="42" t="s">
        <v>12</v>
      </c>
      <c r="M12" s="37" t="s">
        <v>45</v>
      </c>
    </row>
    <row r="13" ht="88.5" customHeight="1">
      <c r="A13" s="37">
        <v>2.0</v>
      </c>
      <c r="B13" s="38" t="str">
        <f t="shared" si="1"/>
        <v>LfS - 2</v>
      </c>
      <c r="C13" s="38" t="str">
        <f t="shared" si="2"/>
        <v>Login for Staff Feature</v>
      </c>
      <c r="D13" s="38" t="s">
        <v>67</v>
      </c>
      <c r="E13" s="38" t="s">
        <v>64</v>
      </c>
      <c r="F13" s="39" t="s">
        <v>68</v>
      </c>
      <c r="G13" s="44" t="s">
        <v>69</v>
      </c>
      <c r="H13" s="39" t="s">
        <v>70</v>
      </c>
      <c r="I13" s="41">
        <v>44897.0</v>
      </c>
      <c r="J13" s="42" t="s">
        <v>12</v>
      </c>
      <c r="K13" s="43"/>
      <c r="L13" s="42" t="s">
        <v>12</v>
      </c>
      <c r="M13" s="37" t="s">
        <v>45</v>
      </c>
    </row>
    <row r="14" ht="13.5" customHeight="1">
      <c r="A14" s="37">
        <v>3.0</v>
      </c>
      <c r="B14" s="38" t="str">
        <f t="shared" si="1"/>
        <v>LfS - 3</v>
      </c>
      <c r="C14" s="38" t="str">
        <f t="shared" si="2"/>
        <v>Login for Staff Feature</v>
      </c>
      <c r="D14" s="38" t="s">
        <v>71</v>
      </c>
      <c r="E14" s="38" t="s">
        <v>64</v>
      </c>
      <c r="F14" s="39" t="s">
        <v>72</v>
      </c>
      <c r="G14" s="45" t="s">
        <v>73</v>
      </c>
      <c r="H14" s="39" t="s">
        <v>74</v>
      </c>
      <c r="I14" s="41">
        <v>44897.0</v>
      </c>
      <c r="J14" s="42" t="s">
        <v>12</v>
      </c>
      <c r="K14" s="43"/>
      <c r="L14" s="42" t="s">
        <v>12</v>
      </c>
      <c r="M14" s="37" t="s">
        <v>45</v>
      </c>
    </row>
    <row r="15" ht="13.5" customHeight="1">
      <c r="A15" s="37">
        <v>4.0</v>
      </c>
      <c r="B15" s="38" t="str">
        <f t="shared" si="1"/>
        <v>LfS - 4</v>
      </c>
      <c r="C15" s="38" t="str">
        <f t="shared" si="2"/>
        <v>Login for Staff Feature</v>
      </c>
      <c r="D15" s="38" t="s">
        <v>75</v>
      </c>
      <c r="E15" s="38" t="s">
        <v>64</v>
      </c>
      <c r="F15" s="39" t="s">
        <v>76</v>
      </c>
      <c r="G15" s="45" t="s">
        <v>77</v>
      </c>
      <c r="H15" s="39" t="s">
        <v>78</v>
      </c>
      <c r="I15" s="41">
        <v>44897.0</v>
      </c>
      <c r="J15" s="42" t="s">
        <v>12</v>
      </c>
      <c r="K15" s="43"/>
      <c r="L15" s="42" t="s">
        <v>12</v>
      </c>
      <c r="M15" s="37" t="s">
        <v>45</v>
      </c>
    </row>
    <row r="16" ht="13.5" customHeight="1">
      <c r="A16" s="37">
        <v>5.0</v>
      </c>
      <c r="B16" s="38" t="str">
        <f t="shared" si="1"/>
        <v>LfS - 5</v>
      </c>
      <c r="C16" s="38" t="str">
        <f t="shared" si="2"/>
        <v>Login for Staff Feature</v>
      </c>
      <c r="D16" s="38" t="s">
        <v>79</v>
      </c>
      <c r="E16" s="38" t="s">
        <v>64</v>
      </c>
      <c r="F16" s="39" t="s">
        <v>80</v>
      </c>
      <c r="G16" s="45" t="s">
        <v>81</v>
      </c>
      <c r="H16" s="39" t="s">
        <v>82</v>
      </c>
      <c r="I16" s="41">
        <v>44897.0</v>
      </c>
      <c r="J16" s="42" t="s">
        <v>12</v>
      </c>
      <c r="K16" s="43"/>
      <c r="L16" s="42" t="s">
        <v>12</v>
      </c>
      <c r="M16" s="37" t="s">
        <v>45</v>
      </c>
    </row>
    <row r="17" ht="13.5" customHeight="1">
      <c r="A17" s="37">
        <v>6.0</v>
      </c>
      <c r="B17" s="38" t="str">
        <f t="shared" si="1"/>
        <v>LfS - 6</v>
      </c>
      <c r="C17" s="38" t="str">
        <f t="shared" si="2"/>
        <v>Login for Staff Feature</v>
      </c>
      <c r="D17" s="38" t="s">
        <v>79</v>
      </c>
      <c r="E17" s="38" t="s">
        <v>64</v>
      </c>
      <c r="F17" s="39" t="s">
        <v>83</v>
      </c>
      <c r="G17" s="45" t="s">
        <v>84</v>
      </c>
      <c r="H17" s="39" t="s">
        <v>85</v>
      </c>
      <c r="I17" s="41">
        <v>44897.0</v>
      </c>
      <c r="J17" s="42" t="s">
        <v>12</v>
      </c>
      <c r="K17" s="43"/>
      <c r="L17" s="42" t="s">
        <v>12</v>
      </c>
      <c r="M17" s="37" t="s">
        <v>45</v>
      </c>
    </row>
    <row r="18" ht="13.5" customHeight="1">
      <c r="A18" s="37">
        <v>7.0</v>
      </c>
      <c r="B18" s="38" t="str">
        <f t="shared" si="1"/>
        <v>LfS - 7</v>
      </c>
      <c r="C18" s="38" t="str">
        <f t="shared" si="2"/>
        <v>Login for Staff Feature</v>
      </c>
      <c r="D18" s="38" t="s">
        <v>86</v>
      </c>
      <c r="E18" s="38" t="s">
        <v>64</v>
      </c>
      <c r="F18" s="39" t="s">
        <v>87</v>
      </c>
      <c r="G18" s="45" t="s">
        <v>88</v>
      </c>
      <c r="H18" s="39" t="s">
        <v>89</v>
      </c>
      <c r="I18" s="41">
        <v>44897.0</v>
      </c>
      <c r="J18" s="42" t="s">
        <v>12</v>
      </c>
      <c r="K18" s="43"/>
      <c r="L18" s="42" t="s">
        <v>12</v>
      </c>
      <c r="M18" s="37" t="s">
        <v>45</v>
      </c>
    </row>
    <row r="19" ht="13.5" customHeight="1">
      <c r="A19" s="37">
        <v>8.0</v>
      </c>
      <c r="B19" s="38" t="str">
        <f t="shared" si="1"/>
        <v>LfS - 8</v>
      </c>
      <c r="C19" s="38" t="str">
        <f t="shared" si="2"/>
        <v>Login for Staff Feature</v>
      </c>
      <c r="D19" s="38" t="s">
        <v>86</v>
      </c>
      <c r="E19" s="38" t="s">
        <v>64</v>
      </c>
      <c r="F19" s="39" t="s">
        <v>90</v>
      </c>
      <c r="G19" s="46" t="s">
        <v>91</v>
      </c>
      <c r="H19" s="39" t="s">
        <v>92</v>
      </c>
      <c r="I19" s="41">
        <v>44897.0</v>
      </c>
      <c r="J19" s="42" t="s">
        <v>12</v>
      </c>
      <c r="K19" s="43"/>
      <c r="L19" s="42" t="s">
        <v>12</v>
      </c>
      <c r="M19" s="37" t="s">
        <v>45</v>
      </c>
    </row>
    <row r="20" ht="13.5" customHeight="1">
      <c r="A20" s="37">
        <v>9.0</v>
      </c>
      <c r="B20" s="38" t="str">
        <f t="shared" si="1"/>
        <v>LfS - 9</v>
      </c>
      <c r="C20" s="38" t="str">
        <f t="shared" si="2"/>
        <v>Login for Staff Feature</v>
      </c>
      <c r="D20" s="38" t="s">
        <v>86</v>
      </c>
      <c r="E20" s="38" t="s">
        <v>64</v>
      </c>
      <c r="F20" s="39" t="s">
        <v>93</v>
      </c>
      <c r="G20" s="47"/>
      <c r="H20" s="39" t="s">
        <v>94</v>
      </c>
      <c r="I20" s="41">
        <v>44897.0</v>
      </c>
      <c r="J20" s="42" t="s">
        <v>12</v>
      </c>
      <c r="K20" s="43"/>
      <c r="L20" s="42" t="s">
        <v>12</v>
      </c>
      <c r="M20" s="37" t="s">
        <v>45</v>
      </c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:J20">
    <cfRule type="containsText" dxfId="0" priority="1" operator="containsText" text="FAIL">
      <formula>NOT(ISERROR(SEARCH(("FAIL"),(J12))))</formula>
    </cfRule>
  </conditionalFormatting>
  <conditionalFormatting sqref="J12:J20">
    <cfRule type="containsText" dxfId="1" priority="2" operator="containsText" text="PASS">
      <formula>NOT(ISERROR(SEARCH(("PASS"),(J12))))</formula>
    </cfRule>
  </conditionalFormatting>
  <conditionalFormatting sqref="J12:J20">
    <cfRule type="containsText" dxfId="2" priority="3" operator="containsText" text="SKIPPED">
      <formula>NOT(ISERROR(SEARCH(("SKIPPED"),(J12))))</formula>
    </cfRule>
  </conditionalFormatting>
  <conditionalFormatting sqref="J12:J20">
    <cfRule type="containsText" dxfId="3" priority="4" operator="containsText" text="Not Implemented">
      <formula>NOT(ISERROR(SEARCH(("Not Implemented"),(J12))))</formula>
    </cfRule>
  </conditionalFormatting>
  <conditionalFormatting sqref="L12:L20">
    <cfRule type="containsText" dxfId="0" priority="5" operator="containsText" text="FAIL">
      <formula>NOT(ISERROR(SEARCH(("FAIL"),(L12))))</formula>
    </cfRule>
  </conditionalFormatting>
  <conditionalFormatting sqref="L12:L20">
    <cfRule type="containsText" dxfId="1" priority="6" operator="containsText" text="PASS">
      <formula>NOT(ISERROR(SEARCH(("PASS"),(L12))))</formula>
    </cfRule>
  </conditionalFormatting>
  <conditionalFormatting sqref="L12:L20">
    <cfRule type="containsText" dxfId="2" priority="7" operator="containsText" text="SKIPPED">
      <formula>NOT(ISERROR(SEARCH(("SKIPPED"),(L12))))</formula>
    </cfRule>
  </conditionalFormatting>
  <conditionalFormatting sqref="L12:L20">
    <cfRule type="containsText" dxfId="3" priority="8" operator="containsText" text="Not Implemented">
      <formula>NOT(ISERROR(SEARCH(("Not Implemented"),(L12))))</formula>
    </cfRule>
  </conditionalFormatting>
  <dataValidations>
    <dataValidation type="list" allowBlank="1" showErrorMessage="1" sqref="J12:J20 L12:L20">
      <formula1>'Test report '!$B$13:$B$16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88"/>
    <col customWidth="1" min="3" max="3" width="13.75"/>
    <col customWidth="1" min="4" max="4" width="23.75"/>
    <col customWidth="1" min="5" max="5" width="22.13"/>
    <col customWidth="1" min="6" max="6" width="18.75"/>
    <col customWidth="1" min="7" max="7" width="22.88"/>
    <col customWidth="1" min="8" max="8" width="20.75"/>
    <col customWidth="1" min="9" max="9" width="14.0"/>
    <col customWidth="1" min="10" max="10" width="15.13"/>
    <col customWidth="1" min="11" max="11" width="14.13"/>
    <col customWidth="1" min="12" max="12" width="15.75"/>
    <col customWidth="1" min="13" max="13" width="14.75"/>
    <col customWidth="1" min="14" max="26" width="8.63"/>
  </cols>
  <sheetData>
    <row r="1" ht="13.5" customHeight="1">
      <c r="A1" s="26" t="s">
        <v>40</v>
      </c>
      <c r="B1" s="3"/>
      <c r="C1" s="27" t="s">
        <v>95</v>
      </c>
      <c r="D1" s="3"/>
      <c r="E1" s="28"/>
      <c r="F1" s="28"/>
      <c r="G1" s="28"/>
      <c r="H1" s="28"/>
      <c r="I1" s="28"/>
      <c r="J1" s="28"/>
      <c r="K1" s="28"/>
      <c r="L1" s="4"/>
    </row>
    <row r="2" ht="13.5" customHeight="1">
      <c r="A2" s="26" t="s">
        <v>42</v>
      </c>
      <c r="B2" s="3"/>
      <c r="C2" s="29" t="s">
        <v>96</v>
      </c>
      <c r="D2" s="3"/>
      <c r="E2" s="28"/>
      <c r="F2" s="28"/>
      <c r="G2" s="28"/>
      <c r="H2" s="28"/>
      <c r="I2" s="28"/>
      <c r="J2" s="28"/>
      <c r="K2" s="28"/>
      <c r="L2" s="4"/>
    </row>
    <row r="3" ht="13.5" customHeight="1">
      <c r="A3" s="26" t="s">
        <v>44</v>
      </c>
      <c r="B3" s="3"/>
      <c r="C3" s="27"/>
      <c r="D3" s="3"/>
      <c r="E3" s="28"/>
      <c r="F3" s="28"/>
      <c r="G3" s="28"/>
      <c r="H3" s="28"/>
      <c r="I3" s="28"/>
      <c r="J3" s="28"/>
      <c r="K3" s="28"/>
      <c r="L3" s="4"/>
    </row>
    <row r="4" ht="13.5" customHeight="1">
      <c r="A4" s="26" t="s">
        <v>8</v>
      </c>
      <c r="B4" s="3"/>
      <c r="C4" s="27" t="s">
        <v>45</v>
      </c>
      <c r="D4" s="3"/>
      <c r="E4" s="28"/>
      <c r="F4" s="28"/>
      <c r="H4" s="28"/>
      <c r="I4" s="28"/>
      <c r="J4" s="28"/>
      <c r="K4" s="28"/>
      <c r="L4" s="4"/>
    </row>
    <row r="5" ht="13.5" customHeight="1">
      <c r="A5" s="30" t="s">
        <v>46</v>
      </c>
      <c r="B5" s="31"/>
      <c r="C5" s="32" t="s">
        <v>47</v>
      </c>
      <c r="D5" s="32" t="s">
        <v>12</v>
      </c>
      <c r="E5" s="32" t="s">
        <v>13</v>
      </c>
      <c r="F5" s="32" t="s">
        <v>48</v>
      </c>
      <c r="G5" s="32" t="s">
        <v>14</v>
      </c>
      <c r="I5" s="28"/>
      <c r="J5" s="28"/>
      <c r="K5" s="28"/>
      <c r="L5" s="4"/>
    </row>
    <row r="6" ht="13.5" customHeight="1">
      <c r="A6" s="33"/>
      <c r="B6" s="34"/>
      <c r="C6" s="17">
        <f>COUNTIF($J$12:$J$489, "&lt;&gt;")</f>
        <v>1</v>
      </c>
      <c r="D6" s="17">
        <f>COUNTIF($J$12:$J$488, "PASS")</f>
        <v>1</v>
      </c>
      <c r="E6" s="17">
        <f>COUNTIF($J$12:$J$491,"FAIL")</f>
        <v>0</v>
      </c>
      <c r="F6" s="17">
        <f>COUNTIF($J$12:$J$491,"NOT IMPLEMENTED")</f>
        <v>0</v>
      </c>
      <c r="G6" s="17">
        <f>COUNTIF($J$12:$J$491,"SKIPPED")</f>
        <v>0</v>
      </c>
      <c r="I6" s="28"/>
      <c r="J6" s="28"/>
      <c r="K6" s="28"/>
      <c r="L6" s="4"/>
    </row>
    <row r="7" ht="13.5" customHeight="1">
      <c r="A7" s="30" t="s">
        <v>49</v>
      </c>
      <c r="B7" s="31"/>
      <c r="C7" s="32" t="s">
        <v>47</v>
      </c>
      <c r="D7" s="32" t="s">
        <v>12</v>
      </c>
      <c r="E7" s="32" t="s">
        <v>13</v>
      </c>
      <c r="F7" s="32" t="s">
        <v>48</v>
      </c>
      <c r="G7" s="32" t="s">
        <v>14</v>
      </c>
      <c r="I7" s="28"/>
      <c r="J7" s="28"/>
      <c r="K7" s="28"/>
      <c r="L7" s="4"/>
    </row>
    <row r="8" ht="13.5" customHeight="1">
      <c r="A8" s="33"/>
      <c r="B8" s="34"/>
      <c r="C8" s="17">
        <f>COUNTIF($L$12:$L$489, "&lt;&gt;")</f>
        <v>1</v>
      </c>
      <c r="D8" s="17">
        <f>COUNTIF($L$12:$L$489, "PASS")</f>
        <v>1</v>
      </c>
      <c r="E8" s="17">
        <f>COUNTIF($L$12:$L$489,"FAIL")</f>
        <v>0</v>
      </c>
      <c r="F8" s="17">
        <f>COUNTIF($L$12:$L$489,"NOT IMPLEMENTED")</f>
        <v>0</v>
      </c>
      <c r="G8" s="17">
        <f>COUNTIF($L$12:$L$489,"SKIPPED")</f>
        <v>0</v>
      </c>
      <c r="I8" s="28"/>
      <c r="J8" s="28"/>
      <c r="K8" s="28"/>
      <c r="L8" s="4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3.5" customHeight="1">
      <c r="A10" s="35" t="s">
        <v>50</v>
      </c>
      <c r="B10" s="35" t="s">
        <v>51</v>
      </c>
      <c r="C10" s="36" t="s">
        <v>52</v>
      </c>
      <c r="D10" s="35" t="s">
        <v>53</v>
      </c>
      <c r="E10" s="35" t="s">
        <v>54</v>
      </c>
      <c r="F10" s="35" t="s">
        <v>55</v>
      </c>
      <c r="G10" s="35" t="s">
        <v>56</v>
      </c>
      <c r="H10" s="35" t="s">
        <v>57</v>
      </c>
      <c r="I10" s="35" t="s">
        <v>58</v>
      </c>
      <c r="J10" s="35" t="s">
        <v>59</v>
      </c>
      <c r="K10" s="35" t="s">
        <v>60</v>
      </c>
      <c r="L10" s="35" t="s">
        <v>61</v>
      </c>
      <c r="M10" s="35" t="s">
        <v>62</v>
      </c>
    </row>
    <row r="11" ht="13.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ht="13.5" customHeight="1">
      <c r="A12" s="37">
        <v>1.0</v>
      </c>
      <c r="B12" s="38" t="str">
        <f>CONCATENATE($C$2, " - ", A12)</f>
        <v>LOfS - 1</v>
      </c>
      <c r="C12" s="38" t="str">
        <f>$C$1</f>
        <v>Logout for Staff Feature</v>
      </c>
      <c r="D12" s="38" t="s">
        <v>97</v>
      </c>
      <c r="E12" s="38" t="s">
        <v>98</v>
      </c>
      <c r="F12" s="39" t="s">
        <v>99</v>
      </c>
      <c r="G12" s="40"/>
      <c r="H12" s="39" t="s">
        <v>100</v>
      </c>
      <c r="I12" s="41">
        <v>44897.0</v>
      </c>
      <c r="J12" s="42" t="s">
        <v>12</v>
      </c>
      <c r="K12" s="43"/>
      <c r="L12" s="42" t="s">
        <v>12</v>
      </c>
      <c r="M12" s="37" t="s">
        <v>45</v>
      </c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">
    <cfRule type="containsText" dxfId="0" priority="1" operator="containsText" text="FAIL">
      <formula>NOT(ISERROR(SEARCH(("FAIL"),(J12))))</formula>
    </cfRule>
  </conditionalFormatting>
  <conditionalFormatting sqref="J12">
    <cfRule type="containsText" dxfId="1" priority="2" operator="containsText" text="PASS">
      <formula>NOT(ISERROR(SEARCH(("PASS"),(J12))))</formula>
    </cfRule>
  </conditionalFormatting>
  <conditionalFormatting sqref="J12">
    <cfRule type="containsText" dxfId="2" priority="3" operator="containsText" text="SKIPPED">
      <formula>NOT(ISERROR(SEARCH(("SKIPPED"),(J12))))</formula>
    </cfRule>
  </conditionalFormatting>
  <conditionalFormatting sqref="J12">
    <cfRule type="containsText" dxfId="3" priority="4" operator="containsText" text="Not Implemented">
      <formula>NOT(ISERROR(SEARCH(("Not Implemented"),(J12))))</formula>
    </cfRule>
  </conditionalFormatting>
  <conditionalFormatting sqref="L12">
    <cfRule type="containsText" dxfId="0" priority="5" operator="containsText" text="FAIL">
      <formula>NOT(ISERROR(SEARCH(("FAIL"),(L12))))</formula>
    </cfRule>
  </conditionalFormatting>
  <conditionalFormatting sqref="L12">
    <cfRule type="containsText" dxfId="1" priority="6" operator="containsText" text="PASS">
      <formula>NOT(ISERROR(SEARCH(("PASS"),(L12))))</formula>
    </cfRule>
  </conditionalFormatting>
  <conditionalFormatting sqref="L12">
    <cfRule type="containsText" dxfId="2" priority="7" operator="containsText" text="SKIPPED">
      <formula>NOT(ISERROR(SEARCH(("SKIPPED"),(L12))))</formula>
    </cfRule>
  </conditionalFormatting>
  <conditionalFormatting sqref="L12">
    <cfRule type="containsText" dxfId="3" priority="8" operator="containsText" text="Not Implemented">
      <formula>NOT(ISERROR(SEARCH(("Not Implemented"),(L12))))</formula>
    </cfRule>
  </conditionalFormatting>
  <dataValidations>
    <dataValidation type="list" allowBlank="1" showErrorMessage="1" sqref="J12 L12">
      <formula1>'Test report '!$B$13:$B$16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13"/>
    <col customWidth="1" min="3" max="3" width="20.0"/>
    <col customWidth="1" min="4" max="4" width="19.75"/>
    <col customWidth="1" min="5" max="5" width="17.25"/>
    <col customWidth="1" min="6" max="6" width="17.5"/>
    <col customWidth="1" min="7" max="7" width="30.75"/>
    <col customWidth="1" min="8" max="8" width="16.63"/>
    <col customWidth="1" min="9" max="9" width="12.13"/>
    <col customWidth="1" min="10" max="10" width="13.0"/>
    <col customWidth="1" min="11" max="11" width="15.5"/>
    <col customWidth="1" min="12" max="12" width="15.63"/>
    <col customWidth="1" min="13" max="13" width="16.63"/>
    <col customWidth="1" min="14" max="26" width="8.63"/>
  </cols>
  <sheetData>
    <row r="1" ht="13.5" customHeight="1">
      <c r="A1" s="26" t="s">
        <v>40</v>
      </c>
      <c r="B1" s="3"/>
      <c r="C1" s="27" t="s">
        <v>101</v>
      </c>
      <c r="D1" s="3"/>
      <c r="E1" s="28"/>
      <c r="F1" s="28"/>
      <c r="G1" s="28"/>
      <c r="H1" s="28"/>
      <c r="I1" s="28"/>
      <c r="J1" s="28"/>
      <c r="K1" s="28"/>
      <c r="L1" s="4"/>
    </row>
    <row r="2" ht="13.5" customHeight="1">
      <c r="A2" s="26" t="s">
        <v>42</v>
      </c>
      <c r="B2" s="3"/>
      <c r="C2" s="29" t="s">
        <v>102</v>
      </c>
      <c r="D2" s="3"/>
      <c r="E2" s="28"/>
      <c r="F2" s="28"/>
      <c r="G2" s="28"/>
      <c r="H2" s="28"/>
      <c r="I2" s="28"/>
      <c r="J2" s="28"/>
      <c r="K2" s="28"/>
      <c r="L2" s="4"/>
    </row>
    <row r="3" ht="13.5" customHeight="1">
      <c r="A3" s="26" t="s">
        <v>44</v>
      </c>
      <c r="B3" s="3"/>
      <c r="C3" s="27"/>
      <c r="D3" s="3"/>
      <c r="E3" s="28"/>
      <c r="F3" s="28"/>
      <c r="G3" s="28"/>
      <c r="H3" s="28"/>
      <c r="I3" s="28"/>
      <c r="J3" s="28"/>
      <c r="K3" s="28"/>
      <c r="L3" s="4"/>
    </row>
    <row r="4" ht="13.5" customHeight="1">
      <c r="A4" s="26" t="s">
        <v>8</v>
      </c>
      <c r="B4" s="3"/>
      <c r="C4" s="27" t="s">
        <v>103</v>
      </c>
      <c r="D4" s="3"/>
      <c r="E4" s="28"/>
      <c r="F4" s="28"/>
      <c r="H4" s="28"/>
      <c r="I4" s="28"/>
      <c r="J4" s="28"/>
      <c r="K4" s="28"/>
      <c r="L4" s="4"/>
    </row>
    <row r="5" ht="13.5" customHeight="1">
      <c r="A5" s="30" t="s">
        <v>46</v>
      </c>
      <c r="B5" s="31"/>
      <c r="C5" s="32" t="s">
        <v>47</v>
      </c>
      <c r="D5" s="32" t="s">
        <v>12</v>
      </c>
      <c r="E5" s="32" t="s">
        <v>13</v>
      </c>
      <c r="F5" s="32" t="s">
        <v>48</v>
      </c>
      <c r="G5" s="32" t="s">
        <v>14</v>
      </c>
      <c r="I5" s="28"/>
      <c r="J5" s="28"/>
      <c r="K5" s="28"/>
      <c r="L5" s="4"/>
    </row>
    <row r="6" ht="13.5" customHeight="1">
      <c r="A6" s="33"/>
      <c r="B6" s="34"/>
      <c r="C6" s="17">
        <f>COUNTIF($J$12:$J$480, "&lt;&gt;")</f>
        <v>6</v>
      </c>
      <c r="D6" s="17">
        <f>COUNTIF($J$12:$J$479, "PASS")</f>
        <v>3</v>
      </c>
      <c r="E6" s="17">
        <f>COUNTIF($J$12:$J$482,"FAIL")</f>
        <v>0</v>
      </c>
      <c r="F6" s="17">
        <f>COUNTIF($J$12:$J$482,"NOT IMPLEMENTED")</f>
        <v>3</v>
      </c>
      <c r="G6" s="17">
        <f>COUNTIF($J$12:$J$482,"SKIPPED")</f>
        <v>0</v>
      </c>
      <c r="I6" s="28"/>
      <c r="J6" s="28"/>
      <c r="K6" s="28"/>
      <c r="L6" s="4"/>
    </row>
    <row r="7" ht="13.5" customHeight="1">
      <c r="A7" s="30" t="s">
        <v>49</v>
      </c>
      <c r="B7" s="31"/>
      <c r="C7" s="32" t="s">
        <v>47</v>
      </c>
      <c r="D7" s="32" t="s">
        <v>12</v>
      </c>
      <c r="E7" s="32" t="s">
        <v>13</v>
      </c>
      <c r="F7" s="32" t="s">
        <v>48</v>
      </c>
      <c r="G7" s="32" t="s">
        <v>14</v>
      </c>
      <c r="I7" s="28"/>
      <c r="J7" s="28"/>
      <c r="K7" s="28"/>
      <c r="L7" s="4"/>
    </row>
    <row r="8" ht="13.5" customHeight="1">
      <c r="A8" s="33"/>
      <c r="B8" s="34"/>
      <c r="C8" s="17">
        <f>COUNTIF($L$12:$L$480, "&lt;&gt;")</f>
        <v>6</v>
      </c>
      <c r="D8" s="17">
        <f>COUNTIF($L$12:$L$480, "PASS")</f>
        <v>3</v>
      </c>
      <c r="E8" s="17">
        <f>COUNTIF($L$12:$L$480,"FAIL")</f>
        <v>0</v>
      </c>
      <c r="F8" s="17">
        <f>COUNTIF($L$12:$L$480,"NOT IMPLEMENTED")</f>
        <v>3</v>
      </c>
      <c r="G8" s="17">
        <f>COUNTIF($L$12:$L$480,"SKIPPED")</f>
        <v>0</v>
      </c>
      <c r="I8" s="28"/>
      <c r="J8" s="28"/>
      <c r="K8" s="28"/>
      <c r="L8" s="4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3.5" customHeight="1">
      <c r="A10" s="35" t="s">
        <v>50</v>
      </c>
      <c r="B10" s="35" t="s">
        <v>51</v>
      </c>
      <c r="C10" s="36" t="s">
        <v>52</v>
      </c>
      <c r="D10" s="35" t="s">
        <v>53</v>
      </c>
      <c r="E10" s="35" t="s">
        <v>54</v>
      </c>
      <c r="F10" s="35" t="s">
        <v>55</v>
      </c>
      <c r="G10" s="35" t="s">
        <v>56</v>
      </c>
      <c r="H10" s="35" t="s">
        <v>57</v>
      </c>
      <c r="I10" s="35" t="s">
        <v>58</v>
      </c>
      <c r="J10" s="35" t="s">
        <v>59</v>
      </c>
      <c r="K10" s="35" t="s">
        <v>60</v>
      </c>
      <c r="L10" s="35" t="s">
        <v>61</v>
      </c>
      <c r="M10" s="35" t="s">
        <v>62</v>
      </c>
    </row>
    <row r="11" ht="13.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ht="105.0" customHeight="1">
      <c r="A12" s="37">
        <v>1.0</v>
      </c>
      <c r="B12" s="38" t="str">
        <f t="shared" ref="B12:B17" si="1">CONCATENATE($C$2, " - ", A12)</f>
        <v>FR - 1</v>
      </c>
      <c r="C12" s="38" t="str">
        <f t="shared" ref="C12:C17" si="2">$C$1</f>
        <v>Food Registration Feature</v>
      </c>
      <c r="D12" s="38" t="s">
        <v>63</v>
      </c>
      <c r="E12" s="38" t="s">
        <v>98</v>
      </c>
      <c r="F12" s="39" t="s">
        <v>104</v>
      </c>
      <c r="G12" s="40"/>
      <c r="H12" s="39" t="s">
        <v>66</v>
      </c>
      <c r="I12" s="41">
        <v>44897.0</v>
      </c>
      <c r="J12" s="42" t="s">
        <v>12</v>
      </c>
      <c r="K12" s="43"/>
      <c r="L12" s="42" t="s">
        <v>12</v>
      </c>
      <c r="M12" s="37" t="s">
        <v>103</v>
      </c>
    </row>
    <row r="13" ht="105.0" customHeight="1">
      <c r="A13" s="37">
        <v>2.0</v>
      </c>
      <c r="B13" s="38" t="str">
        <f t="shared" si="1"/>
        <v>FR - 2</v>
      </c>
      <c r="C13" s="38" t="str">
        <f t="shared" si="2"/>
        <v>Food Registration Feature</v>
      </c>
      <c r="D13" s="38" t="s">
        <v>105</v>
      </c>
      <c r="E13" s="38" t="s">
        <v>98</v>
      </c>
      <c r="F13" s="39" t="s">
        <v>106</v>
      </c>
      <c r="G13" s="40"/>
      <c r="H13" s="39" t="s">
        <v>107</v>
      </c>
      <c r="I13" s="41">
        <v>44897.0</v>
      </c>
      <c r="J13" s="42" t="s">
        <v>12</v>
      </c>
      <c r="K13" s="43"/>
      <c r="L13" s="42" t="s">
        <v>12</v>
      </c>
      <c r="M13" s="37" t="s">
        <v>103</v>
      </c>
    </row>
    <row r="14" ht="106.5" customHeight="1">
      <c r="A14" s="37">
        <v>3.0</v>
      </c>
      <c r="B14" s="38" t="str">
        <f t="shared" si="1"/>
        <v>FR - 3</v>
      </c>
      <c r="C14" s="38" t="str">
        <f t="shared" si="2"/>
        <v>Food Registration Feature</v>
      </c>
      <c r="D14" s="38" t="s">
        <v>108</v>
      </c>
      <c r="E14" s="38" t="s">
        <v>98</v>
      </c>
      <c r="F14" s="39" t="s">
        <v>109</v>
      </c>
      <c r="G14" s="44"/>
      <c r="H14" s="39" t="s">
        <v>110</v>
      </c>
      <c r="I14" s="41">
        <v>44897.0</v>
      </c>
      <c r="J14" s="42" t="s">
        <v>12</v>
      </c>
      <c r="K14" s="43"/>
      <c r="L14" s="42" t="s">
        <v>12</v>
      </c>
      <c r="M14" s="37" t="s">
        <v>103</v>
      </c>
    </row>
    <row r="15" ht="125.25" customHeight="1">
      <c r="A15" s="37">
        <v>4.0</v>
      </c>
      <c r="B15" s="38" t="str">
        <f t="shared" si="1"/>
        <v>FR - 4</v>
      </c>
      <c r="C15" s="38" t="str">
        <f t="shared" si="2"/>
        <v>Food Registration Feature</v>
      </c>
      <c r="D15" s="38" t="s">
        <v>108</v>
      </c>
      <c r="E15" s="38" t="s">
        <v>98</v>
      </c>
      <c r="F15" s="39" t="s">
        <v>111</v>
      </c>
      <c r="G15" s="45" t="s">
        <v>112</v>
      </c>
      <c r="H15" s="39" t="s">
        <v>113</v>
      </c>
      <c r="I15" s="41">
        <v>44897.0</v>
      </c>
      <c r="J15" s="42" t="s">
        <v>15</v>
      </c>
      <c r="K15" s="43"/>
      <c r="L15" s="42" t="s">
        <v>15</v>
      </c>
      <c r="M15" s="37" t="s">
        <v>103</v>
      </c>
    </row>
    <row r="16" ht="113.25" customHeight="1">
      <c r="A16" s="37">
        <v>5.0</v>
      </c>
      <c r="B16" s="38" t="str">
        <f t="shared" si="1"/>
        <v>FR - 5</v>
      </c>
      <c r="C16" s="38" t="str">
        <f t="shared" si="2"/>
        <v>Food Registration Feature</v>
      </c>
      <c r="D16" s="38" t="s">
        <v>108</v>
      </c>
      <c r="E16" s="38" t="s">
        <v>98</v>
      </c>
      <c r="F16" s="39" t="s">
        <v>114</v>
      </c>
      <c r="G16" s="45" t="s">
        <v>115</v>
      </c>
      <c r="H16" s="39" t="s">
        <v>116</v>
      </c>
      <c r="I16" s="41">
        <v>44897.0</v>
      </c>
      <c r="J16" s="42" t="s">
        <v>15</v>
      </c>
      <c r="K16" s="43"/>
      <c r="L16" s="42" t="s">
        <v>15</v>
      </c>
      <c r="M16" s="37" t="s">
        <v>103</v>
      </c>
    </row>
    <row r="17" ht="139.5" customHeight="1">
      <c r="A17" s="37">
        <v>6.0</v>
      </c>
      <c r="B17" s="38" t="str">
        <f t="shared" si="1"/>
        <v>FR - 6</v>
      </c>
      <c r="C17" s="38" t="str">
        <f t="shared" si="2"/>
        <v>Food Registration Feature</v>
      </c>
      <c r="D17" s="38" t="s">
        <v>108</v>
      </c>
      <c r="E17" s="38" t="s">
        <v>98</v>
      </c>
      <c r="F17" s="39" t="s">
        <v>117</v>
      </c>
      <c r="G17" s="45" t="s">
        <v>118</v>
      </c>
      <c r="H17" s="39" t="s">
        <v>119</v>
      </c>
      <c r="I17" s="41">
        <v>44897.0</v>
      </c>
      <c r="J17" s="42" t="s">
        <v>15</v>
      </c>
      <c r="K17" s="43"/>
      <c r="L17" s="42" t="s">
        <v>15</v>
      </c>
      <c r="M17" s="37" t="s">
        <v>103</v>
      </c>
    </row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:J17 L12:L17">
    <cfRule type="containsText" dxfId="0" priority="1" operator="containsText" text="FAIL">
      <formula>NOT(ISERROR(SEARCH(("FAIL"),(J12))))</formula>
    </cfRule>
  </conditionalFormatting>
  <conditionalFormatting sqref="J12:J17 L12:L17">
    <cfRule type="containsText" dxfId="1" priority="2" operator="containsText" text="PASS">
      <formula>NOT(ISERROR(SEARCH(("PASS"),(J12))))</formula>
    </cfRule>
  </conditionalFormatting>
  <conditionalFormatting sqref="J12:J17 L12:L17">
    <cfRule type="containsText" dxfId="2" priority="3" operator="containsText" text="SKIPPED">
      <formula>NOT(ISERROR(SEARCH(("SKIPPED"),(J12))))</formula>
    </cfRule>
  </conditionalFormatting>
  <conditionalFormatting sqref="J12:J17 L12:L17">
    <cfRule type="containsText" dxfId="3" priority="4" operator="containsText" text="Not Implemented">
      <formula>NOT(ISERROR(SEARCH(("Not Implemented"),(J12))))</formula>
    </cfRule>
  </conditionalFormatting>
  <conditionalFormatting sqref="J14 L14">
    <cfRule type="containsText" dxfId="0" priority="5" operator="containsText" text="FAIL">
      <formula>NOT(ISERROR(SEARCH(("FAIL"),(J14))))</formula>
    </cfRule>
  </conditionalFormatting>
  <conditionalFormatting sqref="J14 L14">
    <cfRule type="containsText" dxfId="1" priority="6" operator="containsText" text="PASS">
      <formula>NOT(ISERROR(SEARCH(("PASS"),(J14))))</formula>
    </cfRule>
  </conditionalFormatting>
  <conditionalFormatting sqref="J14 L14">
    <cfRule type="containsText" dxfId="2" priority="7" operator="containsText" text="SKIPPED">
      <formula>NOT(ISERROR(SEARCH(("SKIPPED"),(J14))))</formula>
    </cfRule>
  </conditionalFormatting>
  <conditionalFormatting sqref="J14 L14">
    <cfRule type="containsText" dxfId="3" priority="8" operator="containsText" text="Not Implemented">
      <formula>NOT(ISERROR(SEARCH(("Not Implemented"),(J14))))</formula>
    </cfRule>
  </conditionalFormatting>
  <conditionalFormatting sqref="J15 L15">
    <cfRule type="containsText" dxfId="0" priority="9" operator="containsText" text="FAIL">
      <formula>NOT(ISERROR(SEARCH(("FAIL"),(J15))))</formula>
    </cfRule>
  </conditionalFormatting>
  <conditionalFormatting sqref="J15 L15">
    <cfRule type="containsText" dxfId="1" priority="10" operator="containsText" text="PASS">
      <formula>NOT(ISERROR(SEARCH(("PASS"),(J15))))</formula>
    </cfRule>
  </conditionalFormatting>
  <conditionalFormatting sqref="J15 L15">
    <cfRule type="containsText" dxfId="2" priority="11" operator="containsText" text="SKIPPED">
      <formula>NOT(ISERROR(SEARCH(("SKIPPED"),(J15))))</formula>
    </cfRule>
  </conditionalFormatting>
  <conditionalFormatting sqref="J15 L15">
    <cfRule type="containsText" dxfId="3" priority="12" operator="containsText" text="Not Implemented">
      <formula>NOT(ISERROR(SEARCH(("Not Implemented"),(J15))))</formula>
    </cfRule>
  </conditionalFormatting>
  <conditionalFormatting sqref="J16 L16">
    <cfRule type="containsText" dxfId="0" priority="13" operator="containsText" text="FAIL">
      <formula>NOT(ISERROR(SEARCH(("FAIL"),(J16))))</formula>
    </cfRule>
  </conditionalFormatting>
  <conditionalFormatting sqref="J16 L16">
    <cfRule type="containsText" dxfId="1" priority="14" operator="containsText" text="PASS">
      <formula>NOT(ISERROR(SEARCH(("PASS"),(J16))))</formula>
    </cfRule>
  </conditionalFormatting>
  <conditionalFormatting sqref="J16 L16">
    <cfRule type="containsText" dxfId="2" priority="15" operator="containsText" text="SKIPPED">
      <formula>NOT(ISERROR(SEARCH(("SKIPPED"),(J16))))</formula>
    </cfRule>
  </conditionalFormatting>
  <conditionalFormatting sqref="J16 L16">
    <cfRule type="containsText" dxfId="3" priority="16" operator="containsText" text="Not Implemented">
      <formula>NOT(ISERROR(SEARCH(("Not Implemented"),(J16))))</formula>
    </cfRule>
  </conditionalFormatting>
  <conditionalFormatting sqref="J17 L17">
    <cfRule type="containsText" dxfId="0" priority="17" operator="containsText" text="FAIL">
      <formula>NOT(ISERROR(SEARCH(("FAIL"),(J17))))</formula>
    </cfRule>
  </conditionalFormatting>
  <conditionalFormatting sqref="J17 L17">
    <cfRule type="containsText" dxfId="1" priority="18" operator="containsText" text="PASS">
      <formula>NOT(ISERROR(SEARCH(("PASS"),(J17))))</formula>
    </cfRule>
  </conditionalFormatting>
  <conditionalFormatting sqref="J17 L17">
    <cfRule type="containsText" dxfId="2" priority="19" operator="containsText" text="SKIPPED">
      <formula>NOT(ISERROR(SEARCH(("SKIPPED"),(J17))))</formula>
    </cfRule>
  </conditionalFormatting>
  <conditionalFormatting sqref="J17 L17">
    <cfRule type="containsText" dxfId="3" priority="20" operator="containsText" text="Not Implemented">
      <formula>NOT(ISERROR(SEARCH(("Not Implemented"),(J17))))</formula>
    </cfRule>
  </conditionalFormatting>
  <dataValidations>
    <dataValidation type="list" allowBlank="1" showErrorMessage="1" sqref="J12:J17 L12:L17">
      <formula1>'Test report '!$B$13:$B$16</formula1>
    </dataValidation>
    <dataValidation type="list" allowBlank="1" showErrorMessage="1" sqref="C3:C4">
      <formula1>'Test report '!$B$8:$B$11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3.13"/>
    <col customWidth="1" min="3" max="3" width="20.0"/>
    <col customWidth="1" min="4" max="4" width="19.75"/>
    <col customWidth="1" min="5" max="5" width="17.25"/>
    <col customWidth="1" min="6" max="6" width="17.5"/>
    <col customWidth="1" min="7" max="7" width="30.75"/>
    <col customWidth="1" min="8" max="8" width="16.63"/>
    <col customWidth="1" min="9" max="9" width="12.13"/>
    <col customWidth="1" min="10" max="10" width="13.0"/>
    <col customWidth="1" min="11" max="11" width="15.5"/>
    <col customWidth="1" min="12" max="12" width="15.63"/>
    <col customWidth="1" min="13" max="13" width="17.75"/>
    <col customWidth="1" min="14" max="26" width="8.63"/>
  </cols>
  <sheetData>
    <row r="1" ht="16.5" customHeight="1">
      <c r="A1" s="26" t="s">
        <v>40</v>
      </c>
      <c r="B1" s="3"/>
      <c r="C1" s="27" t="s">
        <v>120</v>
      </c>
      <c r="D1" s="3"/>
      <c r="E1" s="28"/>
      <c r="F1" s="28"/>
      <c r="G1" s="28"/>
      <c r="H1" s="28"/>
      <c r="I1" s="28"/>
      <c r="J1" s="28"/>
      <c r="K1" s="28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26" t="s">
        <v>42</v>
      </c>
      <c r="B2" s="3"/>
      <c r="C2" s="48" t="s">
        <v>121</v>
      </c>
      <c r="D2" s="3"/>
      <c r="E2" s="28"/>
      <c r="F2" s="28"/>
      <c r="G2" s="28"/>
      <c r="H2" s="28"/>
      <c r="I2" s="28"/>
      <c r="J2" s="28"/>
      <c r="K2" s="2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26" t="s">
        <v>44</v>
      </c>
      <c r="B3" s="3"/>
      <c r="C3" s="27"/>
      <c r="D3" s="3"/>
      <c r="E3" s="28"/>
      <c r="F3" s="28"/>
      <c r="G3" s="28"/>
      <c r="H3" s="28"/>
      <c r="I3" s="28"/>
      <c r="J3" s="28"/>
      <c r="K3" s="2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26" t="s">
        <v>8</v>
      </c>
      <c r="B4" s="3"/>
      <c r="C4" s="27" t="s">
        <v>103</v>
      </c>
      <c r="D4" s="3"/>
      <c r="E4" s="28"/>
      <c r="F4" s="28"/>
      <c r="G4" s="4"/>
      <c r="H4" s="28"/>
      <c r="I4" s="28"/>
      <c r="J4" s="28"/>
      <c r="K4" s="2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30" t="s">
        <v>46</v>
      </c>
      <c r="B5" s="31"/>
      <c r="C5" s="32" t="s">
        <v>47</v>
      </c>
      <c r="D5" s="32" t="s">
        <v>12</v>
      </c>
      <c r="E5" s="32" t="s">
        <v>13</v>
      </c>
      <c r="F5" s="32" t="s">
        <v>48</v>
      </c>
      <c r="G5" s="32" t="s">
        <v>14</v>
      </c>
      <c r="H5" s="4"/>
      <c r="I5" s="28"/>
      <c r="J5" s="28"/>
      <c r="K5" s="2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33"/>
      <c r="B6" s="34"/>
      <c r="C6" s="17">
        <f>COUNTIF($J$12:$J$475, "&lt;&gt;")</f>
        <v>2</v>
      </c>
      <c r="D6" s="17">
        <f>COUNTIF($J$12:$J$474, "PASS")</f>
        <v>2</v>
      </c>
      <c r="E6" s="17">
        <f>COUNTIF($J$12:$J$477,"FAIL")</f>
        <v>0</v>
      </c>
      <c r="F6" s="17">
        <f>COUNTIF($J$12:$J$477,"NOT IMPLEMENTED")</f>
        <v>0</v>
      </c>
      <c r="G6" s="17">
        <f>COUNTIF($J$12:$J$477,"SKIPPED")</f>
        <v>0</v>
      </c>
      <c r="H6" s="4"/>
      <c r="I6" s="28"/>
      <c r="J6" s="28"/>
      <c r="K6" s="2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30" t="s">
        <v>49</v>
      </c>
      <c r="B7" s="31"/>
      <c r="C7" s="32" t="s">
        <v>47</v>
      </c>
      <c r="D7" s="32" t="s">
        <v>12</v>
      </c>
      <c r="E7" s="32" t="s">
        <v>13</v>
      </c>
      <c r="F7" s="32" t="s">
        <v>48</v>
      </c>
      <c r="G7" s="32" t="s">
        <v>14</v>
      </c>
      <c r="H7" s="4"/>
      <c r="I7" s="28"/>
      <c r="J7" s="28"/>
      <c r="K7" s="2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33"/>
      <c r="B8" s="34"/>
      <c r="C8" s="17">
        <f>COUNTIF($L$12:$L$475, "&lt;&gt;")</f>
        <v>2</v>
      </c>
      <c r="D8" s="17">
        <f>COUNTIF($L$12:$L$475, "PASS")</f>
        <v>2</v>
      </c>
      <c r="E8" s="17">
        <f>COUNTIF($L$12:$L$475,"FAIL")</f>
        <v>0</v>
      </c>
      <c r="F8" s="17">
        <f>COUNTIF($L$12:$L$475,"NOT IMPLEMENTED")</f>
        <v>0</v>
      </c>
      <c r="G8" s="17">
        <f>COUNTIF($L$12:$L$475,"SKIPPED")</f>
        <v>0</v>
      </c>
      <c r="H8" s="4"/>
      <c r="I8" s="28"/>
      <c r="J8" s="28"/>
      <c r="K8" s="2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35" t="s">
        <v>50</v>
      </c>
      <c r="B10" s="35" t="s">
        <v>51</v>
      </c>
      <c r="C10" s="36" t="s">
        <v>52</v>
      </c>
      <c r="D10" s="35" t="s">
        <v>53</v>
      </c>
      <c r="E10" s="35" t="s">
        <v>54</v>
      </c>
      <c r="F10" s="35" t="s">
        <v>55</v>
      </c>
      <c r="G10" s="35" t="s">
        <v>56</v>
      </c>
      <c r="H10" s="35" t="s">
        <v>57</v>
      </c>
      <c r="I10" s="35" t="s">
        <v>58</v>
      </c>
      <c r="J10" s="35" t="s">
        <v>59</v>
      </c>
      <c r="K10" s="35" t="s">
        <v>60</v>
      </c>
      <c r="L10" s="35" t="s">
        <v>61</v>
      </c>
      <c r="M10" s="35" t="s">
        <v>62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05.0" customHeight="1">
      <c r="A12" s="37">
        <v>1.0</v>
      </c>
      <c r="B12" s="38" t="str">
        <f t="shared" ref="B12:B13" si="1">CONCATENATE($C$2, " - ", A12)</f>
        <v>VM - 1</v>
      </c>
      <c r="C12" s="38" t="str">
        <f t="shared" ref="C12:C13" si="2">$C$1</f>
        <v>View Menu Feature</v>
      </c>
      <c r="D12" s="38" t="s">
        <v>63</v>
      </c>
      <c r="E12" s="38" t="s">
        <v>98</v>
      </c>
      <c r="F12" s="39" t="s">
        <v>122</v>
      </c>
      <c r="G12" s="40"/>
      <c r="H12" s="39" t="s">
        <v>66</v>
      </c>
      <c r="I12" s="41">
        <v>44897.0</v>
      </c>
      <c r="J12" s="42" t="s">
        <v>12</v>
      </c>
      <c r="K12" s="43"/>
      <c r="L12" s="42" t="s">
        <v>12</v>
      </c>
      <c r="M12" s="37" t="s">
        <v>103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05.0" customHeight="1">
      <c r="A13" s="37">
        <v>2.0</v>
      </c>
      <c r="B13" s="38" t="str">
        <f t="shared" si="1"/>
        <v>VM - 2</v>
      </c>
      <c r="C13" s="38" t="str">
        <f t="shared" si="2"/>
        <v>View Menu Feature</v>
      </c>
      <c r="D13" s="38" t="s">
        <v>105</v>
      </c>
      <c r="E13" s="38" t="s">
        <v>98</v>
      </c>
      <c r="F13" s="39" t="s">
        <v>123</v>
      </c>
      <c r="G13" s="40"/>
      <c r="H13" s="39" t="s">
        <v>107</v>
      </c>
      <c r="I13" s="41">
        <v>44897.0</v>
      </c>
      <c r="J13" s="42" t="s">
        <v>12</v>
      </c>
      <c r="K13" s="43"/>
      <c r="L13" s="42" t="s">
        <v>12</v>
      </c>
      <c r="M13" s="37" t="s">
        <v>103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:J13 L12:L13">
    <cfRule type="containsText" dxfId="0" priority="1" operator="containsText" text="FAIL">
      <formula>NOT(ISERROR(SEARCH(("FAIL"),(J12))))</formula>
    </cfRule>
  </conditionalFormatting>
  <conditionalFormatting sqref="J12:J13 L12:L13">
    <cfRule type="containsText" dxfId="1" priority="2" operator="containsText" text="PASS">
      <formula>NOT(ISERROR(SEARCH(("PASS"),(J12))))</formula>
    </cfRule>
  </conditionalFormatting>
  <conditionalFormatting sqref="J12:J13 L12:L13">
    <cfRule type="containsText" dxfId="2" priority="3" operator="containsText" text="SKIPPED">
      <formula>NOT(ISERROR(SEARCH(("SKIPPED"),(J12))))</formula>
    </cfRule>
  </conditionalFormatting>
  <conditionalFormatting sqref="J12:J13 L12:L13">
    <cfRule type="containsText" dxfId="3" priority="4" operator="containsText" text="Not Implemented">
      <formula>NOT(ISERROR(SEARCH(("Not Implemented"),(J12))))</formula>
    </cfRule>
  </conditionalFormatting>
  <dataValidations>
    <dataValidation type="list" allowBlank="1" showErrorMessage="1" sqref="J12:J13 L12:L13">
      <formula1>'Test report '!$B$13:$B$16</formula1>
    </dataValidation>
    <dataValidation type="list" allowBlank="1" showErrorMessage="1" sqref="C3:C4">
      <formula1>'Test report '!$B$8:$B$11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13"/>
    <col customWidth="1" min="3" max="3" width="20.0"/>
    <col customWidth="1" min="4" max="4" width="19.75"/>
    <col customWidth="1" min="5" max="5" width="17.25"/>
    <col customWidth="1" min="6" max="6" width="17.5"/>
    <col customWidth="1" min="7" max="7" width="30.75"/>
    <col customWidth="1" min="8" max="8" width="16.63"/>
    <col customWidth="1" min="9" max="9" width="12.13"/>
    <col customWidth="1" min="10" max="10" width="13.0"/>
    <col customWidth="1" min="11" max="11" width="15.5"/>
    <col customWidth="1" min="12" max="12" width="15.63"/>
    <col customWidth="1" min="13" max="13" width="17.63"/>
    <col customWidth="1" min="14" max="26" width="8.63"/>
  </cols>
  <sheetData>
    <row r="1" ht="13.5" customHeight="1">
      <c r="A1" s="26" t="s">
        <v>40</v>
      </c>
      <c r="B1" s="3"/>
      <c r="C1" s="27" t="s">
        <v>124</v>
      </c>
      <c r="D1" s="3"/>
      <c r="E1" s="28"/>
      <c r="F1" s="28"/>
      <c r="G1" s="28"/>
      <c r="H1" s="28"/>
      <c r="I1" s="28"/>
      <c r="J1" s="28"/>
      <c r="K1" s="28"/>
      <c r="L1" s="4"/>
    </row>
    <row r="2" ht="13.5" customHeight="1">
      <c r="A2" s="26" t="s">
        <v>42</v>
      </c>
      <c r="B2" s="3"/>
      <c r="C2" s="29" t="s">
        <v>125</v>
      </c>
      <c r="D2" s="3"/>
      <c r="E2" s="28"/>
      <c r="F2" s="28"/>
      <c r="G2" s="28"/>
      <c r="H2" s="28"/>
      <c r="I2" s="28"/>
      <c r="J2" s="28"/>
      <c r="K2" s="28"/>
      <c r="L2" s="4"/>
    </row>
    <row r="3" ht="13.5" customHeight="1">
      <c r="A3" s="26" t="s">
        <v>44</v>
      </c>
      <c r="B3" s="3"/>
      <c r="C3" s="27"/>
      <c r="D3" s="3"/>
      <c r="E3" s="28"/>
      <c r="F3" s="28"/>
      <c r="G3" s="28"/>
      <c r="H3" s="28"/>
      <c r="I3" s="28"/>
      <c r="J3" s="28"/>
      <c r="K3" s="28"/>
      <c r="L3" s="4"/>
    </row>
    <row r="4" ht="13.5" customHeight="1">
      <c r="A4" s="26" t="s">
        <v>8</v>
      </c>
      <c r="B4" s="3"/>
      <c r="C4" s="27" t="s">
        <v>126</v>
      </c>
      <c r="D4" s="3"/>
      <c r="E4" s="28"/>
      <c r="F4" s="28"/>
      <c r="H4" s="28"/>
      <c r="I4" s="28"/>
      <c r="J4" s="28"/>
      <c r="K4" s="28"/>
      <c r="L4" s="4"/>
    </row>
    <row r="5" ht="13.5" customHeight="1">
      <c r="A5" s="30" t="s">
        <v>46</v>
      </c>
      <c r="B5" s="31"/>
      <c r="C5" s="32" t="s">
        <v>47</v>
      </c>
      <c r="D5" s="32" t="s">
        <v>12</v>
      </c>
      <c r="E5" s="32" t="s">
        <v>13</v>
      </c>
      <c r="F5" s="32" t="s">
        <v>48</v>
      </c>
      <c r="G5" s="32" t="s">
        <v>14</v>
      </c>
      <c r="I5" s="28"/>
      <c r="J5" s="28"/>
      <c r="K5" s="28"/>
      <c r="L5" s="4"/>
    </row>
    <row r="6" ht="13.5" customHeight="1">
      <c r="A6" s="33"/>
      <c r="B6" s="34"/>
      <c r="C6" s="17">
        <f>COUNTIF($J$12:$J$471, "&lt;&gt;")</f>
        <v>13</v>
      </c>
      <c r="D6" s="17">
        <f>COUNTIF($J$12:$J$470, "PASS")</f>
        <v>11</v>
      </c>
      <c r="E6" s="17">
        <f>COUNTIF($J$12:$J$473,"FAIL")</f>
        <v>2</v>
      </c>
      <c r="F6" s="17">
        <f>COUNTIF($J$12:$J$473,"NOT IMPLEMENTED")</f>
        <v>0</v>
      </c>
      <c r="G6" s="17">
        <f>COUNTIF($J$12:$J$473,"SKIPPED")</f>
        <v>0</v>
      </c>
      <c r="I6" s="28"/>
      <c r="J6" s="28"/>
      <c r="K6" s="28"/>
      <c r="L6" s="4"/>
    </row>
    <row r="7" ht="13.5" customHeight="1">
      <c r="A7" s="30" t="s">
        <v>49</v>
      </c>
      <c r="B7" s="31"/>
      <c r="C7" s="32" t="s">
        <v>47</v>
      </c>
      <c r="D7" s="32" t="s">
        <v>12</v>
      </c>
      <c r="E7" s="32" t="s">
        <v>13</v>
      </c>
      <c r="F7" s="32" t="s">
        <v>48</v>
      </c>
      <c r="G7" s="32" t="s">
        <v>14</v>
      </c>
      <c r="I7" s="28"/>
      <c r="J7" s="28"/>
      <c r="K7" s="28"/>
      <c r="L7" s="4"/>
    </row>
    <row r="8" ht="13.5" customHeight="1">
      <c r="A8" s="33"/>
      <c r="B8" s="34"/>
      <c r="C8" s="17">
        <f>COUNTIF($L$12:$L$471, "&lt;&gt;")</f>
        <v>13</v>
      </c>
      <c r="D8" s="17">
        <f>COUNTIF($L$12:$L$471, "PASS")</f>
        <v>13</v>
      </c>
      <c r="E8" s="17">
        <f>COUNTIF($L$12:$L$471,"FAIL")</f>
        <v>0</v>
      </c>
      <c r="F8" s="17">
        <f>COUNTIF($L$12:$L$471,"NOT IMPLEMENTED")</f>
        <v>0</v>
      </c>
      <c r="G8" s="17">
        <f>COUNTIF($L$12:$L$471,"SKIPPED")</f>
        <v>0</v>
      </c>
      <c r="I8" s="28"/>
      <c r="J8" s="28"/>
      <c r="K8" s="28"/>
      <c r="L8" s="4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3.5" customHeight="1">
      <c r="A10" s="35" t="s">
        <v>50</v>
      </c>
      <c r="B10" s="35" t="s">
        <v>51</v>
      </c>
      <c r="C10" s="36" t="s">
        <v>52</v>
      </c>
      <c r="D10" s="35" t="s">
        <v>53</v>
      </c>
      <c r="E10" s="35" t="s">
        <v>54</v>
      </c>
      <c r="F10" s="35" t="s">
        <v>55</v>
      </c>
      <c r="G10" s="35" t="s">
        <v>56</v>
      </c>
      <c r="H10" s="35" t="s">
        <v>57</v>
      </c>
      <c r="I10" s="35" t="s">
        <v>58</v>
      </c>
      <c r="J10" s="35" t="s">
        <v>59</v>
      </c>
      <c r="K10" s="35" t="s">
        <v>60</v>
      </c>
      <c r="L10" s="35" t="s">
        <v>61</v>
      </c>
      <c r="M10" s="35" t="s">
        <v>62</v>
      </c>
    </row>
    <row r="11" ht="13.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ht="132.0" customHeight="1">
      <c r="A12" s="37">
        <v>1.0</v>
      </c>
      <c r="B12" s="38" t="str">
        <f t="shared" ref="B12:B24" si="1">CONCATENATE($C$2, " - ", A12)</f>
        <v>PP - 1</v>
      </c>
      <c r="C12" s="38" t="str">
        <f t="shared" ref="C12:C24" si="2">$C$1</f>
        <v>Personal Profile Feature</v>
      </c>
      <c r="D12" s="38" t="s">
        <v>63</v>
      </c>
      <c r="E12" s="38" t="s">
        <v>98</v>
      </c>
      <c r="F12" s="39" t="s">
        <v>127</v>
      </c>
      <c r="G12" s="40"/>
      <c r="H12" s="39" t="s">
        <v>66</v>
      </c>
      <c r="I12" s="41">
        <v>44897.0</v>
      </c>
      <c r="J12" s="42" t="s">
        <v>12</v>
      </c>
      <c r="K12" s="43"/>
      <c r="L12" s="42" t="s">
        <v>12</v>
      </c>
      <c r="M12" s="37" t="s">
        <v>126</v>
      </c>
    </row>
    <row r="13" ht="159.0" customHeight="1">
      <c r="A13" s="37">
        <v>2.0</v>
      </c>
      <c r="B13" s="38" t="str">
        <f t="shared" si="1"/>
        <v>PP - 2</v>
      </c>
      <c r="C13" s="38" t="str">
        <f t="shared" si="2"/>
        <v>Personal Profile Feature</v>
      </c>
      <c r="D13" s="38" t="s">
        <v>128</v>
      </c>
      <c r="E13" s="38" t="s">
        <v>98</v>
      </c>
      <c r="F13" s="39" t="s">
        <v>129</v>
      </c>
      <c r="G13" s="44"/>
      <c r="H13" s="39" t="s">
        <v>130</v>
      </c>
      <c r="I13" s="41">
        <v>44897.0</v>
      </c>
      <c r="J13" s="42" t="s">
        <v>12</v>
      </c>
      <c r="K13" s="43"/>
      <c r="L13" s="42" t="s">
        <v>12</v>
      </c>
      <c r="M13" s="37" t="s">
        <v>126</v>
      </c>
    </row>
    <row r="14" ht="192.0" customHeight="1">
      <c r="A14" s="37">
        <v>3.0</v>
      </c>
      <c r="B14" s="38" t="str">
        <f t="shared" si="1"/>
        <v>PP - 3</v>
      </c>
      <c r="C14" s="38" t="str">
        <f t="shared" si="2"/>
        <v>Personal Profile Feature</v>
      </c>
      <c r="D14" s="38" t="s">
        <v>128</v>
      </c>
      <c r="E14" s="38" t="s">
        <v>98</v>
      </c>
      <c r="F14" s="39" t="s">
        <v>131</v>
      </c>
      <c r="G14" s="45" t="s">
        <v>132</v>
      </c>
      <c r="H14" s="39" t="s">
        <v>133</v>
      </c>
      <c r="I14" s="41">
        <v>44897.0</v>
      </c>
      <c r="J14" s="42" t="s">
        <v>13</v>
      </c>
      <c r="K14" s="43"/>
      <c r="L14" s="42" t="s">
        <v>12</v>
      </c>
      <c r="M14" s="37" t="s">
        <v>126</v>
      </c>
    </row>
    <row r="15" ht="173.25" customHeight="1">
      <c r="A15" s="37">
        <v>4.0</v>
      </c>
      <c r="B15" s="38" t="str">
        <f t="shared" si="1"/>
        <v>PP - 4</v>
      </c>
      <c r="C15" s="38" t="str">
        <f t="shared" si="2"/>
        <v>Personal Profile Feature</v>
      </c>
      <c r="D15" s="38" t="s">
        <v>128</v>
      </c>
      <c r="E15" s="38" t="s">
        <v>98</v>
      </c>
      <c r="F15" s="39" t="s">
        <v>134</v>
      </c>
      <c r="G15" s="45" t="s">
        <v>135</v>
      </c>
      <c r="H15" s="39" t="s">
        <v>136</v>
      </c>
      <c r="I15" s="41">
        <v>44897.0</v>
      </c>
      <c r="J15" s="42" t="s">
        <v>12</v>
      </c>
      <c r="K15" s="43"/>
      <c r="L15" s="42" t="s">
        <v>12</v>
      </c>
      <c r="M15" s="37" t="s">
        <v>126</v>
      </c>
    </row>
    <row r="16" ht="160.5" customHeight="1">
      <c r="A16" s="37">
        <v>5.0</v>
      </c>
      <c r="B16" s="38" t="str">
        <f t="shared" si="1"/>
        <v>PP - 5</v>
      </c>
      <c r="C16" s="38" t="str">
        <f t="shared" si="2"/>
        <v>Personal Profile Feature</v>
      </c>
      <c r="D16" s="38" t="s">
        <v>128</v>
      </c>
      <c r="E16" s="38" t="s">
        <v>98</v>
      </c>
      <c r="F16" s="39" t="s">
        <v>137</v>
      </c>
      <c r="G16" s="45" t="s">
        <v>138</v>
      </c>
      <c r="H16" s="39" t="s">
        <v>139</v>
      </c>
      <c r="I16" s="41">
        <v>44897.0</v>
      </c>
      <c r="J16" s="42" t="s">
        <v>12</v>
      </c>
      <c r="K16" s="43"/>
      <c r="L16" s="42" t="s">
        <v>12</v>
      </c>
      <c r="M16" s="37" t="s">
        <v>126</v>
      </c>
    </row>
    <row r="17" ht="156.0" customHeight="1">
      <c r="A17" s="37">
        <v>6.0</v>
      </c>
      <c r="B17" s="38" t="str">
        <f t="shared" si="1"/>
        <v>PP - 6</v>
      </c>
      <c r="C17" s="38" t="str">
        <f t="shared" si="2"/>
        <v>Personal Profile Feature</v>
      </c>
      <c r="D17" s="38" t="s">
        <v>128</v>
      </c>
      <c r="E17" s="38" t="s">
        <v>98</v>
      </c>
      <c r="F17" s="39" t="s">
        <v>140</v>
      </c>
      <c r="G17" s="45" t="s">
        <v>141</v>
      </c>
      <c r="H17" s="39" t="s">
        <v>142</v>
      </c>
      <c r="I17" s="41">
        <v>44897.0</v>
      </c>
      <c r="J17" s="42" t="s">
        <v>12</v>
      </c>
      <c r="K17" s="43"/>
      <c r="L17" s="42" t="s">
        <v>12</v>
      </c>
      <c r="M17" s="37" t="s">
        <v>126</v>
      </c>
    </row>
    <row r="18" ht="147.75" customHeight="1">
      <c r="A18" s="37">
        <v>7.0</v>
      </c>
      <c r="B18" s="38" t="str">
        <f t="shared" si="1"/>
        <v>PP - 7</v>
      </c>
      <c r="C18" s="38" t="str">
        <f t="shared" si="2"/>
        <v>Personal Profile Feature</v>
      </c>
      <c r="D18" s="38" t="s">
        <v>128</v>
      </c>
      <c r="E18" s="38" t="s">
        <v>98</v>
      </c>
      <c r="F18" s="39" t="s">
        <v>143</v>
      </c>
      <c r="G18" s="45" t="s">
        <v>144</v>
      </c>
      <c r="H18" s="39" t="s">
        <v>145</v>
      </c>
      <c r="I18" s="41">
        <v>44897.0</v>
      </c>
      <c r="J18" s="42" t="s">
        <v>12</v>
      </c>
      <c r="K18" s="43"/>
      <c r="L18" s="42" t="s">
        <v>12</v>
      </c>
      <c r="M18" s="37" t="s">
        <v>126</v>
      </c>
    </row>
    <row r="19" ht="186.75" customHeight="1">
      <c r="A19" s="37">
        <v>8.0</v>
      </c>
      <c r="B19" s="38" t="str">
        <f t="shared" si="1"/>
        <v>PP - 8</v>
      </c>
      <c r="C19" s="38" t="str">
        <f t="shared" si="2"/>
        <v>Personal Profile Feature</v>
      </c>
      <c r="D19" s="38" t="s">
        <v>128</v>
      </c>
      <c r="E19" s="38" t="s">
        <v>98</v>
      </c>
      <c r="F19" s="39" t="s">
        <v>146</v>
      </c>
      <c r="G19" s="45" t="s">
        <v>147</v>
      </c>
      <c r="H19" s="39" t="s">
        <v>148</v>
      </c>
      <c r="I19" s="41">
        <v>44897.0</v>
      </c>
      <c r="J19" s="42" t="s">
        <v>12</v>
      </c>
      <c r="K19" s="43"/>
      <c r="L19" s="42" t="s">
        <v>12</v>
      </c>
      <c r="M19" s="37" t="s">
        <v>126</v>
      </c>
    </row>
    <row r="20" ht="177.0" customHeight="1">
      <c r="A20" s="37">
        <v>9.0</v>
      </c>
      <c r="B20" s="38" t="str">
        <f t="shared" si="1"/>
        <v>PP - 9</v>
      </c>
      <c r="C20" s="38" t="str">
        <f t="shared" si="2"/>
        <v>Personal Profile Feature</v>
      </c>
      <c r="D20" s="38" t="s">
        <v>128</v>
      </c>
      <c r="E20" s="38" t="s">
        <v>98</v>
      </c>
      <c r="F20" s="39" t="s">
        <v>149</v>
      </c>
      <c r="G20" s="45" t="s">
        <v>150</v>
      </c>
      <c r="H20" s="39" t="s">
        <v>151</v>
      </c>
      <c r="I20" s="41">
        <v>44897.0</v>
      </c>
      <c r="J20" s="42" t="s">
        <v>12</v>
      </c>
      <c r="K20" s="43"/>
      <c r="L20" s="42" t="s">
        <v>12</v>
      </c>
      <c r="M20" s="37" t="s">
        <v>126</v>
      </c>
    </row>
    <row r="21" ht="187.5" customHeight="1">
      <c r="A21" s="37">
        <v>10.0</v>
      </c>
      <c r="B21" s="38" t="str">
        <f t="shared" si="1"/>
        <v>PP - 10</v>
      </c>
      <c r="C21" s="38" t="str">
        <f t="shared" si="2"/>
        <v>Personal Profile Feature</v>
      </c>
      <c r="D21" s="38" t="s">
        <v>128</v>
      </c>
      <c r="E21" s="38" t="s">
        <v>98</v>
      </c>
      <c r="F21" s="39" t="s">
        <v>152</v>
      </c>
      <c r="G21" s="45" t="s">
        <v>153</v>
      </c>
      <c r="H21" s="39" t="s">
        <v>154</v>
      </c>
      <c r="I21" s="41">
        <v>44897.0</v>
      </c>
      <c r="J21" s="42" t="s">
        <v>12</v>
      </c>
      <c r="K21" s="43"/>
      <c r="L21" s="42" t="s">
        <v>12</v>
      </c>
      <c r="M21" s="37" t="s">
        <v>126</v>
      </c>
    </row>
    <row r="22" ht="225.0" customHeight="1">
      <c r="A22" s="37">
        <v>11.0</v>
      </c>
      <c r="B22" s="38" t="str">
        <f t="shared" si="1"/>
        <v>PP - 11</v>
      </c>
      <c r="C22" s="38" t="str">
        <f t="shared" si="2"/>
        <v>Personal Profile Feature</v>
      </c>
      <c r="D22" s="38" t="s">
        <v>128</v>
      </c>
      <c r="E22" s="38" t="s">
        <v>98</v>
      </c>
      <c r="F22" s="39" t="s">
        <v>155</v>
      </c>
      <c r="G22" s="45" t="s">
        <v>156</v>
      </c>
      <c r="H22" s="39" t="s">
        <v>157</v>
      </c>
      <c r="I22" s="41">
        <v>44897.0</v>
      </c>
      <c r="J22" s="42" t="s">
        <v>12</v>
      </c>
      <c r="K22" s="43"/>
      <c r="L22" s="42" t="s">
        <v>12</v>
      </c>
      <c r="M22" s="37" t="s">
        <v>126</v>
      </c>
    </row>
    <row r="23" ht="225.0" customHeight="1">
      <c r="A23" s="37">
        <v>12.0</v>
      </c>
      <c r="B23" s="38" t="str">
        <f t="shared" si="1"/>
        <v>PP - 12</v>
      </c>
      <c r="C23" s="38" t="str">
        <f t="shared" si="2"/>
        <v>Personal Profile Feature</v>
      </c>
      <c r="D23" s="38" t="s">
        <v>128</v>
      </c>
      <c r="E23" s="38" t="s">
        <v>98</v>
      </c>
      <c r="F23" s="39" t="s">
        <v>158</v>
      </c>
      <c r="G23" s="45" t="s">
        <v>159</v>
      </c>
      <c r="H23" s="39" t="s">
        <v>160</v>
      </c>
      <c r="I23" s="41">
        <v>44897.0</v>
      </c>
      <c r="J23" s="42" t="s">
        <v>12</v>
      </c>
      <c r="K23" s="43"/>
      <c r="L23" s="42" t="s">
        <v>12</v>
      </c>
      <c r="M23" s="37" t="s">
        <v>126</v>
      </c>
    </row>
    <row r="24" ht="210.0" customHeight="1">
      <c r="A24" s="37">
        <v>13.0</v>
      </c>
      <c r="B24" s="38" t="str">
        <f t="shared" si="1"/>
        <v>PP - 13</v>
      </c>
      <c r="C24" s="38" t="str">
        <f t="shared" si="2"/>
        <v>Personal Profile Feature</v>
      </c>
      <c r="D24" s="38" t="s">
        <v>128</v>
      </c>
      <c r="E24" s="38" t="s">
        <v>98</v>
      </c>
      <c r="F24" s="39" t="s">
        <v>161</v>
      </c>
      <c r="G24" s="45"/>
      <c r="H24" s="39" t="s">
        <v>162</v>
      </c>
      <c r="I24" s="41">
        <v>44897.0</v>
      </c>
      <c r="J24" s="42" t="s">
        <v>13</v>
      </c>
      <c r="K24" s="43"/>
      <c r="L24" s="42" t="s">
        <v>12</v>
      </c>
      <c r="M24" s="37" t="s">
        <v>126</v>
      </c>
    </row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:J24">
    <cfRule type="containsText" dxfId="0" priority="1" operator="containsText" text="FAIL">
      <formula>NOT(ISERROR(SEARCH(("FAIL"),(J12))))</formula>
    </cfRule>
  </conditionalFormatting>
  <conditionalFormatting sqref="J12:J24">
    <cfRule type="containsText" dxfId="1" priority="2" operator="containsText" text="PASS">
      <formula>NOT(ISERROR(SEARCH(("PASS"),(J12))))</formula>
    </cfRule>
  </conditionalFormatting>
  <conditionalFormatting sqref="J12:J24">
    <cfRule type="containsText" dxfId="2" priority="3" operator="containsText" text="SKIPPED">
      <formula>NOT(ISERROR(SEARCH(("SKIPPED"),(J12))))</formula>
    </cfRule>
  </conditionalFormatting>
  <conditionalFormatting sqref="J12:J24">
    <cfRule type="containsText" dxfId="3" priority="4" operator="containsText" text="Not Implemented">
      <formula>NOT(ISERROR(SEARCH(("Not Implemented"),(J12))))</formula>
    </cfRule>
  </conditionalFormatting>
  <conditionalFormatting sqref="L12:L24">
    <cfRule type="containsText" dxfId="0" priority="5" operator="containsText" text="FAIL">
      <formula>NOT(ISERROR(SEARCH(("FAIL"),(L12))))</formula>
    </cfRule>
  </conditionalFormatting>
  <conditionalFormatting sqref="L12:L24">
    <cfRule type="containsText" dxfId="1" priority="6" operator="containsText" text="PASS">
      <formula>NOT(ISERROR(SEARCH(("PASS"),(L12))))</formula>
    </cfRule>
  </conditionalFormatting>
  <conditionalFormatting sqref="L12:L24">
    <cfRule type="containsText" dxfId="2" priority="7" operator="containsText" text="SKIPPED">
      <formula>NOT(ISERROR(SEARCH(("SKIPPED"),(L12))))</formula>
    </cfRule>
  </conditionalFormatting>
  <conditionalFormatting sqref="L12:L24">
    <cfRule type="containsText" dxfId="3" priority="8" operator="containsText" text="Not Implemented">
      <formula>NOT(ISERROR(SEARCH(("Not Implemented"),(L12))))</formula>
    </cfRule>
  </conditionalFormatting>
  <dataValidations>
    <dataValidation type="list" allowBlank="1" showErrorMessage="1" sqref="J12:J24 L12:L24">
      <formula1>'Test report '!$B$13:$B$16</formula1>
    </dataValidation>
  </dataValidation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3.13"/>
    <col customWidth="1" min="3" max="3" width="20.0"/>
    <col customWidth="1" min="4" max="4" width="19.75"/>
    <col customWidth="1" min="5" max="5" width="17.25"/>
    <col customWidth="1" min="6" max="6" width="17.5"/>
    <col customWidth="1" min="7" max="7" width="30.75"/>
    <col customWidth="1" min="8" max="8" width="16.63"/>
    <col customWidth="1" min="9" max="9" width="12.13"/>
    <col customWidth="1" min="10" max="10" width="13.0"/>
    <col customWidth="1" min="11" max="11" width="15.5"/>
    <col customWidth="1" min="12" max="12" width="15.63"/>
    <col customWidth="1" min="13" max="13" width="17.38"/>
    <col customWidth="1" min="14" max="26" width="8.75"/>
  </cols>
  <sheetData>
    <row r="1" ht="16.5" customHeight="1">
      <c r="A1" s="26" t="s">
        <v>40</v>
      </c>
      <c r="B1" s="3"/>
      <c r="C1" s="27" t="s">
        <v>163</v>
      </c>
      <c r="D1" s="3"/>
      <c r="E1" s="28"/>
      <c r="F1" s="28"/>
      <c r="G1" s="28"/>
      <c r="H1" s="28"/>
      <c r="I1" s="28"/>
      <c r="J1" s="28"/>
      <c r="K1" s="28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26" t="s">
        <v>42</v>
      </c>
      <c r="B2" s="3"/>
      <c r="C2" s="48" t="s">
        <v>164</v>
      </c>
      <c r="D2" s="3"/>
      <c r="E2" s="28"/>
      <c r="F2" s="28"/>
      <c r="G2" s="28"/>
      <c r="H2" s="28"/>
      <c r="I2" s="28"/>
      <c r="J2" s="28"/>
      <c r="K2" s="2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26" t="s">
        <v>44</v>
      </c>
      <c r="B3" s="3"/>
      <c r="C3" s="27"/>
      <c r="D3" s="3"/>
      <c r="E3" s="28"/>
      <c r="F3" s="28"/>
      <c r="G3" s="28"/>
      <c r="H3" s="28"/>
      <c r="I3" s="28"/>
      <c r="J3" s="28"/>
      <c r="K3" s="2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26" t="s">
        <v>8</v>
      </c>
      <c r="B4" s="3"/>
      <c r="C4" s="27" t="s">
        <v>126</v>
      </c>
      <c r="D4" s="3"/>
      <c r="E4" s="28"/>
      <c r="F4" s="28"/>
      <c r="G4" s="4"/>
      <c r="H4" s="28"/>
      <c r="I4" s="28"/>
      <c r="J4" s="28"/>
      <c r="K4" s="2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30" t="s">
        <v>46</v>
      </c>
      <c r="B5" s="31"/>
      <c r="C5" s="32" t="s">
        <v>47</v>
      </c>
      <c r="D5" s="32" t="s">
        <v>12</v>
      </c>
      <c r="E5" s="32" t="s">
        <v>13</v>
      </c>
      <c r="F5" s="32" t="s">
        <v>48</v>
      </c>
      <c r="G5" s="32" t="s">
        <v>14</v>
      </c>
      <c r="H5" s="4"/>
      <c r="I5" s="28"/>
      <c r="J5" s="28"/>
      <c r="K5" s="2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33"/>
      <c r="B6" s="34"/>
      <c r="C6" s="17">
        <f>COUNTIF($J$12:$J$475, "&lt;&gt;")</f>
        <v>2</v>
      </c>
      <c r="D6" s="17">
        <f>COUNTIF($J$12:$J$474, "PASS")</f>
        <v>0</v>
      </c>
      <c r="E6" s="17">
        <f>COUNTIF($J$12:$J$477,"FAIL")</f>
        <v>0</v>
      </c>
      <c r="F6" s="17">
        <f>COUNTIF($J$12:$J$477,"NOT IMPLEMENTED")</f>
        <v>2</v>
      </c>
      <c r="G6" s="17">
        <f>COUNTIF($J$12:$J$477,"SKIPPED")</f>
        <v>0</v>
      </c>
      <c r="H6" s="4"/>
      <c r="I6" s="28"/>
      <c r="J6" s="28"/>
      <c r="K6" s="2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30" t="s">
        <v>49</v>
      </c>
      <c r="B7" s="31"/>
      <c r="C7" s="32" t="s">
        <v>47</v>
      </c>
      <c r="D7" s="32" t="s">
        <v>12</v>
      </c>
      <c r="E7" s="32" t="s">
        <v>13</v>
      </c>
      <c r="F7" s="32" t="s">
        <v>48</v>
      </c>
      <c r="G7" s="32" t="s">
        <v>14</v>
      </c>
      <c r="H7" s="4"/>
      <c r="I7" s="28"/>
      <c r="J7" s="28"/>
      <c r="K7" s="2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33"/>
      <c r="B8" s="34"/>
      <c r="C8" s="17">
        <f>COUNTIF($L$12:$L$475, "&lt;&gt;")</f>
        <v>2</v>
      </c>
      <c r="D8" s="17">
        <f>COUNTIF($L$12:$L$475, "PASS")</f>
        <v>0</v>
      </c>
      <c r="E8" s="17">
        <f>COUNTIF($L$12:$L$475,"FAIL")</f>
        <v>0</v>
      </c>
      <c r="F8" s="17">
        <f>COUNTIF($L$12:$L$475,"NOT IMPLEMENTED")</f>
        <v>2</v>
      </c>
      <c r="G8" s="17">
        <f>COUNTIF($L$12:$L$475,"SKIPPED")</f>
        <v>0</v>
      </c>
      <c r="H8" s="4"/>
      <c r="I8" s="28"/>
      <c r="J8" s="28"/>
      <c r="K8" s="2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35" t="s">
        <v>50</v>
      </c>
      <c r="B10" s="35" t="s">
        <v>51</v>
      </c>
      <c r="C10" s="36" t="s">
        <v>52</v>
      </c>
      <c r="D10" s="35" t="s">
        <v>53</v>
      </c>
      <c r="E10" s="35" t="s">
        <v>54</v>
      </c>
      <c r="F10" s="35" t="s">
        <v>55</v>
      </c>
      <c r="G10" s="35" t="s">
        <v>56</v>
      </c>
      <c r="H10" s="35" t="s">
        <v>57</v>
      </c>
      <c r="I10" s="35" t="s">
        <v>58</v>
      </c>
      <c r="J10" s="35" t="s">
        <v>59</v>
      </c>
      <c r="K10" s="35" t="s">
        <v>60</v>
      </c>
      <c r="L10" s="35" t="s">
        <v>61</v>
      </c>
      <c r="M10" s="35" t="s">
        <v>62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05.0" customHeight="1">
      <c r="A12" s="37">
        <v>1.0</v>
      </c>
      <c r="B12" s="38" t="s">
        <v>165</v>
      </c>
      <c r="C12" s="38" t="s">
        <v>163</v>
      </c>
      <c r="D12" s="38" t="s">
        <v>63</v>
      </c>
      <c r="E12" s="38" t="s">
        <v>98</v>
      </c>
      <c r="F12" s="39"/>
      <c r="G12" s="40"/>
      <c r="H12" s="39"/>
      <c r="I12" s="41">
        <v>44897.0</v>
      </c>
      <c r="J12" s="42" t="s">
        <v>15</v>
      </c>
      <c r="K12" s="43"/>
      <c r="L12" s="42" t="s">
        <v>15</v>
      </c>
      <c r="M12" s="37" t="s">
        <v>126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6.75" customHeight="1">
      <c r="A13" s="37">
        <v>2.0</v>
      </c>
      <c r="B13" s="38" t="s">
        <v>166</v>
      </c>
      <c r="C13" s="38" t="s">
        <v>163</v>
      </c>
      <c r="D13" s="38" t="s">
        <v>167</v>
      </c>
      <c r="E13" s="38" t="s">
        <v>98</v>
      </c>
      <c r="F13" s="39" t="s">
        <v>168</v>
      </c>
      <c r="G13" s="40"/>
      <c r="H13" s="39" t="s">
        <v>169</v>
      </c>
      <c r="I13" s="41">
        <v>44897.0</v>
      </c>
      <c r="J13" s="42" t="s">
        <v>15</v>
      </c>
      <c r="K13" s="43"/>
      <c r="L13" s="42" t="s">
        <v>15</v>
      </c>
      <c r="M13" s="37" t="s">
        <v>126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:J13 L12:L13">
    <cfRule type="containsText" dxfId="0" priority="1" operator="containsText" text="FAIL">
      <formula>NOT(ISERROR(SEARCH(("FAIL"),(J12))))</formula>
    </cfRule>
  </conditionalFormatting>
  <conditionalFormatting sqref="J12:J13 L12:L13">
    <cfRule type="containsText" dxfId="1" priority="2" operator="containsText" text="PASS">
      <formula>NOT(ISERROR(SEARCH(("PASS"),(J12))))</formula>
    </cfRule>
  </conditionalFormatting>
  <conditionalFormatting sqref="J12:J13 L12:L13">
    <cfRule type="containsText" dxfId="2" priority="3" operator="containsText" text="SKIPPED">
      <formula>NOT(ISERROR(SEARCH(("SKIPPED"),(J12))))</formula>
    </cfRule>
  </conditionalFormatting>
  <conditionalFormatting sqref="J12:J13 L12:L13">
    <cfRule type="containsText" dxfId="3" priority="4" operator="containsText" text="Not Implemented">
      <formula>NOT(ISERROR(SEARCH(("Not Implemented"),(J12))))</formula>
    </cfRule>
  </conditionalFormatting>
  <dataValidations>
    <dataValidation type="list" allowBlank="1" showErrorMessage="1" sqref="J12:J13 L12:L13">
      <formula1>'Test report '!$B$13:$B$16</formula1>
    </dataValidation>
    <dataValidation type="list" allowBlank="1" showErrorMessage="1" sqref="C3:C4">
      <formula1>'Test report '!$B$8:$B$11</formula1>
    </dataValidation>
  </dataValidation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3.13"/>
    <col customWidth="1" min="3" max="3" width="20.0"/>
    <col customWidth="1" min="4" max="4" width="19.75"/>
    <col customWidth="1" min="5" max="5" width="17.25"/>
    <col customWidth="1" min="6" max="6" width="17.5"/>
    <col customWidth="1" min="7" max="7" width="30.75"/>
    <col customWidth="1" min="8" max="8" width="16.63"/>
    <col customWidth="1" min="9" max="9" width="12.13"/>
    <col customWidth="1" min="10" max="10" width="13.0"/>
    <col customWidth="1" min="11" max="11" width="15.5"/>
    <col customWidth="1" min="12" max="12" width="15.63"/>
    <col customWidth="1" min="13" max="13" width="14.25"/>
    <col customWidth="1" min="14" max="26" width="8.75"/>
  </cols>
  <sheetData>
    <row r="1" ht="16.5" customHeight="1">
      <c r="A1" s="26" t="s">
        <v>40</v>
      </c>
      <c r="B1" s="3"/>
      <c r="C1" s="27" t="s">
        <v>170</v>
      </c>
      <c r="D1" s="3"/>
      <c r="E1" s="28"/>
      <c r="F1" s="28"/>
      <c r="G1" s="28"/>
      <c r="H1" s="28"/>
      <c r="I1" s="28"/>
      <c r="J1" s="28"/>
      <c r="K1" s="28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26" t="s">
        <v>42</v>
      </c>
      <c r="B2" s="3"/>
      <c r="C2" s="48" t="s">
        <v>102</v>
      </c>
      <c r="D2" s="3"/>
      <c r="E2" s="28"/>
      <c r="F2" s="28"/>
      <c r="G2" s="28"/>
      <c r="H2" s="28"/>
      <c r="I2" s="28"/>
      <c r="J2" s="28"/>
      <c r="K2" s="2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26" t="s">
        <v>44</v>
      </c>
      <c r="B3" s="3"/>
      <c r="C3" s="27"/>
      <c r="D3" s="3"/>
      <c r="E3" s="28"/>
      <c r="F3" s="28"/>
      <c r="G3" s="28"/>
      <c r="H3" s="28"/>
      <c r="I3" s="28"/>
      <c r="J3" s="28"/>
      <c r="K3" s="2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26" t="s">
        <v>8</v>
      </c>
      <c r="B4" s="3"/>
      <c r="C4" s="27" t="s">
        <v>45</v>
      </c>
      <c r="D4" s="3"/>
      <c r="E4" s="28"/>
      <c r="F4" s="28"/>
      <c r="G4" s="4"/>
      <c r="H4" s="28"/>
      <c r="I4" s="28"/>
      <c r="J4" s="28"/>
      <c r="K4" s="2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30" t="s">
        <v>46</v>
      </c>
      <c r="B5" s="31"/>
      <c r="C5" s="32" t="s">
        <v>47</v>
      </c>
      <c r="D5" s="32" t="s">
        <v>12</v>
      </c>
      <c r="E5" s="32" t="s">
        <v>13</v>
      </c>
      <c r="F5" s="32" t="s">
        <v>48</v>
      </c>
      <c r="G5" s="32" t="s">
        <v>14</v>
      </c>
      <c r="H5" s="4"/>
      <c r="I5" s="28"/>
      <c r="J5" s="28"/>
      <c r="K5" s="2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33"/>
      <c r="B6" s="34"/>
      <c r="C6" s="17">
        <f>COUNTIF($J$12:$J$473, "&lt;&gt;")</f>
        <v>1</v>
      </c>
      <c r="D6" s="17">
        <f>COUNTIF($J$12:$J$472, "PASS")</f>
        <v>0</v>
      </c>
      <c r="E6" s="17">
        <f>COUNTIF($J$12:$J$475,"FAIL")</f>
        <v>0</v>
      </c>
      <c r="F6" s="17">
        <f>COUNTIF($J$12:$J$475,"NOT IMPLEMENTED")</f>
        <v>1</v>
      </c>
      <c r="G6" s="17">
        <f>COUNTIF($J$12:$J$475,"SKIPPED")</f>
        <v>0</v>
      </c>
      <c r="H6" s="4"/>
      <c r="I6" s="28"/>
      <c r="J6" s="28"/>
      <c r="K6" s="2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30" t="s">
        <v>49</v>
      </c>
      <c r="B7" s="31"/>
      <c r="C7" s="32" t="s">
        <v>47</v>
      </c>
      <c r="D7" s="32" t="s">
        <v>12</v>
      </c>
      <c r="E7" s="32" t="s">
        <v>13</v>
      </c>
      <c r="F7" s="32" t="s">
        <v>48</v>
      </c>
      <c r="G7" s="32" t="s">
        <v>14</v>
      </c>
      <c r="H7" s="4"/>
      <c r="I7" s="28"/>
      <c r="J7" s="28"/>
      <c r="K7" s="2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33"/>
      <c r="B8" s="34"/>
      <c r="C8" s="17">
        <f>COUNTIF($L$12:$L$473, "&lt;&gt;")</f>
        <v>1</v>
      </c>
      <c r="D8" s="17">
        <f>COUNTIF($L$12:$L$473, "PASS")</f>
        <v>0</v>
      </c>
      <c r="E8" s="17">
        <f>COUNTIF($L$12:$L$473,"FAIL")</f>
        <v>0</v>
      </c>
      <c r="F8" s="17">
        <f>COUNTIF($L$12:$L$473,"NOT IMPLEMENTED")</f>
        <v>1</v>
      </c>
      <c r="G8" s="17">
        <f>COUNTIF($L$12:$L$473,"SKIPPED")</f>
        <v>0</v>
      </c>
      <c r="H8" s="4"/>
      <c r="I8" s="28"/>
      <c r="J8" s="28"/>
      <c r="K8" s="2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35" t="s">
        <v>50</v>
      </c>
      <c r="B10" s="35" t="s">
        <v>51</v>
      </c>
      <c r="C10" s="36" t="s">
        <v>52</v>
      </c>
      <c r="D10" s="35" t="s">
        <v>53</v>
      </c>
      <c r="E10" s="35" t="s">
        <v>54</v>
      </c>
      <c r="F10" s="35" t="s">
        <v>55</v>
      </c>
      <c r="G10" s="35" t="s">
        <v>56</v>
      </c>
      <c r="H10" s="35" t="s">
        <v>57</v>
      </c>
      <c r="I10" s="35" t="s">
        <v>58</v>
      </c>
      <c r="J10" s="35" t="s">
        <v>59</v>
      </c>
      <c r="K10" s="35" t="s">
        <v>60</v>
      </c>
      <c r="L10" s="35" t="s">
        <v>61</v>
      </c>
      <c r="M10" s="35" t="s">
        <v>62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37">
        <v>1.0</v>
      </c>
      <c r="B12" s="38" t="s">
        <v>171</v>
      </c>
      <c r="C12" s="38" t="s">
        <v>170</v>
      </c>
      <c r="D12" s="38" t="s">
        <v>172</v>
      </c>
      <c r="E12" s="38" t="s">
        <v>98</v>
      </c>
      <c r="F12" s="39" t="s">
        <v>173</v>
      </c>
      <c r="G12" s="40"/>
      <c r="H12" s="39" t="s">
        <v>174</v>
      </c>
      <c r="I12" s="41">
        <v>44897.0</v>
      </c>
      <c r="J12" s="42" t="s">
        <v>15</v>
      </c>
      <c r="K12" s="43"/>
      <c r="L12" s="42" t="s">
        <v>15</v>
      </c>
      <c r="M12" s="37" t="s">
        <v>45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">
    <cfRule type="containsText" dxfId="0" priority="1" operator="containsText" text="FAIL">
      <formula>NOT(ISERROR(SEARCH(("FAIL"),(J12))))</formula>
    </cfRule>
  </conditionalFormatting>
  <conditionalFormatting sqref="J12">
    <cfRule type="containsText" dxfId="1" priority="2" operator="containsText" text="PASS">
      <formula>NOT(ISERROR(SEARCH(("PASS"),(J12))))</formula>
    </cfRule>
  </conditionalFormatting>
  <conditionalFormatting sqref="J12">
    <cfRule type="containsText" dxfId="2" priority="3" operator="containsText" text="SKIPPED">
      <formula>NOT(ISERROR(SEARCH(("SKIPPED"),(J12))))</formula>
    </cfRule>
  </conditionalFormatting>
  <conditionalFormatting sqref="J12">
    <cfRule type="containsText" dxfId="3" priority="4" operator="containsText" text="Not Implemented">
      <formula>NOT(ISERROR(SEARCH(("Not Implemented"),(J12))))</formula>
    </cfRule>
  </conditionalFormatting>
  <conditionalFormatting sqref="L12">
    <cfRule type="containsText" dxfId="0" priority="5" operator="containsText" text="FAIL">
      <formula>NOT(ISERROR(SEARCH(("FAIL"),(L12))))</formula>
    </cfRule>
  </conditionalFormatting>
  <conditionalFormatting sqref="L12">
    <cfRule type="containsText" dxfId="1" priority="6" operator="containsText" text="PASS">
      <formula>NOT(ISERROR(SEARCH(("PASS"),(L12))))</formula>
    </cfRule>
  </conditionalFormatting>
  <conditionalFormatting sqref="L12">
    <cfRule type="containsText" dxfId="2" priority="7" operator="containsText" text="SKIPPED">
      <formula>NOT(ISERROR(SEARCH(("SKIPPED"),(L12))))</formula>
    </cfRule>
  </conditionalFormatting>
  <conditionalFormatting sqref="L12">
    <cfRule type="containsText" dxfId="3" priority="8" operator="containsText" text="Not Implemented">
      <formula>NOT(ISERROR(SEARCH(("Not Implemented"),(L12))))</formula>
    </cfRule>
  </conditionalFormatting>
  <dataValidations>
    <dataValidation type="list" allowBlank="1" showErrorMessage="1" sqref="J12 L12">
      <formula1>'Test report '!$B$13:$B$16</formula1>
    </dataValidation>
    <dataValidation type="list" allowBlank="1" showErrorMessage="1" sqref="C3:C4">
      <formula1>'Test report '!$B$8:$B$11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2020-04-21T13:28:48Z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2c235aa4-139f-4027-9582-c1a7a5d4f7f3</vt:lpwstr>
  </property>
</Properties>
</file>