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a3b601f073c4bb1/Tài liệu/Word - Powerpoint - Excel/"/>
    </mc:Choice>
  </mc:AlternateContent>
  <xr:revisionPtr revIDLastSave="1" documentId="8_{1BCE6D67-8D8A-48A7-904D-CC2CFD2B302D}" xr6:coauthVersionLast="47" xr6:coauthVersionMax="47" xr10:uidLastSave="{DB191C77-C2A4-4195-AB11-935FD4CE78F3}"/>
  <bookViews>
    <workbookView xWindow="-90" yWindow="0" windowWidth="9780" windowHeight="11370" xr2:uid="{4EEB28FB-CE7B-43D8-9B0A-1DABD027F5A4}"/>
  </bookViews>
  <sheets>
    <sheet name="Sheet1" sheetId="1" r:id="rId1"/>
  </sheets>
  <definedNames>
    <definedName name="_xlnm._FilterDatabase" localSheetId="0" hidden="1">Sheet1!$B$20:$H$25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1" l="1"/>
  <c r="H25" i="1" s="1"/>
  <c r="E25" i="1"/>
  <c r="D25" i="1"/>
  <c r="G24" i="1"/>
  <c r="H24" i="1" s="1"/>
  <c r="E24" i="1"/>
  <c r="D24" i="1"/>
  <c r="G23" i="1"/>
  <c r="H23" i="1" s="1"/>
  <c r="E23" i="1"/>
  <c r="D23" i="1"/>
  <c r="G22" i="1"/>
  <c r="H22" i="1" s="1"/>
  <c r="E22" i="1"/>
  <c r="D22" i="1"/>
  <c r="G21" i="1"/>
  <c r="H21" i="1" s="1"/>
  <c r="E21" i="1"/>
  <c r="D21" i="1"/>
  <c r="H8" i="1"/>
  <c r="G9" i="1"/>
  <c r="H9" i="1" s="1"/>
  <c r="G10" i="1"/>
  <c r="H10" i="1" s="1"/>
  <c r="G11" i="1"/>
  <c r="H11" i="1" s="1"/>
  <c r="G12" i="1"/>
  <c r="H12" i="1" s="1"/>
  <c r="G8" i="1"/>
  <c r="E9" i="1"/>
  <c r="E10" i="1"/>
  <c r="E11" i="1"/>
  <c r="E12" i="1"/>
  <c r="E8" i="1"/>
  <c r="D8" i="1"/>
  <c r="D9" i="1"/>
  <c r="D10" i="1"/>
  <c r="D11" i="1"/>
  <c r="D12" i="1"/>
  <c r="H16" i="1"/>
  <c r="H17" i="1"/>
</calcChain>
</file>

<file path=xl/sharedStrings.xml><?xml version="1.0" encoding="utf-8"?>
<sst xmlns="http://schemas.openxmlformats.org/spreadsheetml/2006/main" count="47" uniqueCount="35">
  <si>
    <t>Cửa hàng vật liệu xây dựng ABC</t>
  </si>
  <si>
    <t>BẢNG TỔNG KẾT DOANH THU CUỐI NGÀY</t>
  </si>
  <si>
    <t>Ngày:/ … / … / 2016</t>
  </si>
  <si>
    <t>STT</t>
  </si>
  <si>
    <t>Đơn vị tính</t>
  </si>
  <si>
    <t>Số lượng</t>
  </si>
  <si>
    <t>Đơn giá</t>
  </si>
  <si>
    <t>Thành tiền</t>
  </si>
  <si>
    <t>A01</t>
  </si>
  <si>
    <t>B01</t>
  </si>
  <si>
    <t>A02</t>
  </si>
  <si>
    <t>C01</t>
  </si>
  <si>
    <t>C02</t>
  </si>
  <si>
    <t>Bảng phụ 1</t>
  </si>
  <si>
    <t>Giá loại 1</t>
  </si>
  <si>
    <t>Giá loại 2</t>
  </si>
  <si>
    <t>A</t>
  </si>
  <si>
    <t>C</t>
  </si>
  <si>
    <t>B</t>
  </si>
  <si>
    <t>Gạch men</t>
  </si>
  <si>
    <t>Tôn</t>
  </si>
  <si>
    <t>Xi măng</t>
  </si>
  <si>
    <t>Viên</t>
  </si>
  <si>
    <t>Tấm</t>
  </si>
  <si>
    <t>Bao</t>
  </si>
  <si>
    <t>Bảng phụ 2</t>
  </si>
  <si>
    <t>Ký tự cuối</t>
  </si>
  <si>
    <t>loại 1</t>
  </si>
  <si>
    <t>loại 2</t>
  </si>
  <si>
    <t>Mã mặt 
hàng</t>
  </si>
  <si>
    <t>Tên mặt 
hàng</t>
  </si>
  <si>
    <t>Đơn vị 
tính</t>
  </si>
  <si>
    <t>Ký tự 
đầu</t>
  </si>
  <si>
    <t>Loại 
VLXD</t>
  </si>
  <si>
    <t>Chất 
lượng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</si>
</sst>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000\ [$đ]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10" xfId="0" applyFont="1" applyBorder="1"/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2" borderId="17" xfId="0" applyFont="1" applyFill="1" applyBorder="1" applyAlignment="1">
      <alignment horizontal="center" vertical="center"/>
    </xf>
    <xf numFmtId="0" fontId="1" fillId="0" borderId="16" xfId="0" applyFont="1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8" xfId="0" applyFont="1" applyBorder="1"/>
    <xf numFmtId="0" fontId="1" fillId="0" borderId="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0" xfId="0" applyFont="1" applyBorder="1"/>
    <xf numFmtId="0" fontId="2" fillId="2" borderId="14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1" fillId="0" borderId="0" xfId="0" applyFont="1"/>
    <xf numFmtId="165" fontId="1" fillId="0" borderId="5" xfId="0" applyNumberFormat="1" applyFont="1" applyBorder="1"/>
    <xf numFmtId="165" fontId="1" fillId="0" borderId="12" xfId="0" applyNumberFormat="1" applyFont="1" applyBorder="1"/>
    <xf numFmtId="165" fontId="1" fillId="0" borderId="5" xfId="0" applyNumberFormat="1" applyFont="1" applyBorder="1" applyAlignment="1">
      <alignment horizontal="center" vertical="center"/>
    </xf>
    <xf numFmtId="165" fontId="1" fillId="0" borderId="7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5" fontId="1" fillId="0" borderId="8" xfId="0" applyNumberFormat="1" applyFont="1" applyBorder="1" applyAlignment="1">
      <alignment horizontal="center" vertical="center"/>
    </xf>
    <xf numFmtId="165" fontId="1" fillId="0" borderId="10" xfId="0" applyNumberFormat="1" applyFont="1" applyBorder="1" applyAlignment="1">
      <alignment horizontal="center" vertical="center"/>
    </xf>
    <xf numFmtId="165" fontId="1" fillId="0" borderId="11" xfId="0" applyNumberFormat="1" applyFont="1" applyBorder="1" applyAlignment="1">
      <alignment horizontal="center" vertical="center"/>
    </xf>
    <xf numFmtId="165" fontId="1" fillId="0" borderId="10" xfId="0" applyNumberFormat="1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/>
    <xf numFmtId="0" fontId="1" fillId="0" borderId="23" xfId="0" applyFont="1" applyBorder="1" applyAlignment="1">
      <alignment horizontal="center" vertical="center"/>
    </xf>
    <xf numFmtId="0" fontId="1" fillId="0" borderId="22" xfId="0" applyFont="1" applyBorder="1"/>
    <xf numFmtId="165" fontId="1" fillId="0" borderId="23" xfId="0" applyNumberFormat="1" applyFont="1" applyBorder="1"/>
    <xf numFmtId="165" fontId="1" fillId="0" borderId="24" xfId="0" applyNumberFormat="1" applyFont="1" applyBorder="1"/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6" xfId="0" applyFont="1" applyBorder="1"/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4" xfId="0" applyFont="1" applyBorder="1"/>
    <xf numFmtId="0" fontId="1" fillId="0" borderId="14" xfId="0" applyFont="1" applyBorder="1" applyAlignment="1">
      <alignment horizontal="center" vertical="center"/>
    </xf>
    <xf numFmtId="165" fontId="1" fillId="0" borderId="14" xfId="0" applyNumberFormat="1" applyFont="1" applyBorder="1"/>
    <xf numFmtId="165" fontId="1" fillId="0" borderId="15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A24E0-7E89-41B5-9E47-450057EA40F7}">
  <sheetPr filterMode="1"/>
  <dimension ref="A2:I26"/>
  <sheetViews>
    <sheetView tabSelected="1" topLeftCell="D5" zoomScaleNormal="100" workbookViewId="0">
      <selection activeCell="K20" sqref="K20"/>
    </sheetView>
  </sheetViews>
  <sheetFormatPr defaultRowHeight="15.5" x14ac:dyDescent="0.35"/>
  <cols>
    <col min="1" max="1" width="8.7265625" style="1"/>
    <col min="2" max="2" width="11.36328125" style="1" customWidth="1"/>
    <col min="3" max="3" width="13.453125" style="1" customWidth="1"/>
    <col min="4" max="4" width="18.90625" style="1" customWidth="1"/>
    <col min="5" max="5" width="11.54296875" style="1" customWidth="1"/>
    <col min="6" max="6" width="9.1796875" style="1" customWidth="1"/>
    <col min="7" max="7" width="9.08984375" style="1" customWidth="1"/>
    <col min="8" max="8" width="12.1796875" style="1" customWidth="1"/>
    <col min="9" max="9" width="10.6328125" style="1" customWidth="1"/>
    <col min="10" max="10" width="9.54296875" style="1" bestFit="1" customWidth="1"/>
    <col min="11" max="16384" width="8.7265625" style="1"/>
  </cols>
  <sheetData>
    <row r="2" spans="1:9" x14ac:dyDescent="0.35">
      <c r="B2" s="31" t="s">
        <v>0</v>
      </c>
      <c r="C2" s="31"/>
      <c r="D2" s="31"/>
    </row>
    <row r="4" spans="1:9" x14ac:dyDescent="0.35">
      <c r="D4" s="31" t="s">
        <v>1</v>
      </c>
      <c r="E4" s="31"/>
      <c r="F4" s="31"/>
      <c r="G4" s="31"/>
      <c r="H4" s="31"/>
    </row>
    <row r="5" spans="1:9" x14ac:dyDescent="0.35">
      <c r="G5" s="31" t="s">
        <v>2</v>
      </c>
      <c r="H5" s="31"/>
    </row>
    <row r="6" spans="1:9" ht="16" thickBot="1" x14ac:dyDescent="0.4">
      <c r="B6" s="5"/>
      <c r="C6" s="5"/>
      <c r="D6" s="5"/>
      <c r="E6" s="5"/>
      <c r="F6" s="5"/>
      <c r="G6" s="5"/>
      <c r="H6" s="5"/>
    </row>
    <row r="7" spans="1:9" ht="28" customHeight="1" thickTop="1" thickBot="1" x14ac:dyDescent="0.4">
      <c r="B7" s="7" t="s">
        <v>3</v>
      </c>
      <c r="C7" s="28" t="s">
        <v>29</v>
      </c>
      <c r="D7" s="28" t="s">
        <v>30</v>
      </c>
      <c r="E7" s="28" t="s">
        <v>31</v>
      </c>
      <c r="F7" s="8" t="s">
        <v>5</v>
      </c>
      <c r="G7" s="8" t="s">
        <v>6</v>
      </c>
      <c r="H7" s="9" t="s">
        <v>7</v>
      </c>
    </row>
    <row r="8" spans="1:9" ht="16" thickTop="1" x14ac:dyDescent="0.35">
      <c r="A8" s="3"/>
      <c r="B8" s="10">
        <v>3</v>
      </c>
      <c r="C8" s="11" t="s">
        <v>10</v>
      </c>
      <c r="D8" s="4" t="str">
        <f>_xlfn.CONCAT(VLOOKUP(LEFT(C8,1),$B$15:$C$18,2,0), " ",VLOOKUP(RIGHT(C8,1),$H$15:$I$17,2,0))</f>
        <v>Gạch men loại 2</v>
      </c>
      <c r="E8" s="19" t="str">
        <f>VLOOKUP(LEFT(C8,1),$B$15:$D$18,3,0)</f>
        <v>Viên</v>
      </c>
      <c r="F8" s="4">
        <v>1200</v>
      </c>
      <c r="G8" s="32">
        <f>VLOOKUP(LEFT(C8,1),$B$15:$F$18,IF(RIGHT(C8)="1",4,5),0)</f>
        <v>13000</v>
      </c>
      <c r="H8" s="33">
        <f>IF(PRODUCT(F8,G8)&gt;10000000,PRODUCT(F8,G8)*98%,PRODUCT(F8,G8))</f>
        <v>15288000</v>
      </c>
    </row>
    <row r="9" spans="1:9" x14ac:dyDescent="0.35">
      <c r="A9" s="3"/>
      <c r="B9" s="12">
        <v>1</v>
      </c>
      <c r="C9" s="13" t="s">
        <v>8</v>
      </c>
      <c r="D9" s="4" t="str">
        <f>_xlfn.CONCAT(VLOOKUP(LEFT(C9,1),$B$15:$C$18,2,0), " ",VLOOKUP(RIGHT(C9,1),$H$15:$I$17,2,0))</f>
        <v>Gạch men loại 1</v>
      </c>
      <c r="E9" s="19" t="str">
        <f>VLOOKUP(LEFT(C9,1),$B$15:$D$18,3,0)</f>
        <v>Viên</v>
      </c>
      <c r="F9" s="2">
        <v>1000</v>
      </c>
      <c r="G9" s="32">
        <f>VLOOKUP(LEFT(C9,1),$B$15:$F$18,IF(RIGHT(C9)="1",4,5),0)</f>
        <v>15000</v>
      </c>
      <c r="H9" s="33">
        <f>IF(PRODUCT(F9,G9)&gt;10000000,PRODUCT(F9,G9)*98%,PRODUCT(F9,G9))</f>
        <v>14700000</v>
      </c>
    </row>
    <row r="10" spans="1:9" x14ac:dyDescent="0.35">
      <c r="A10" s="3"/>
      <c r="B10" s="12">
        <v>2</v>
      </c>
      <c r="C10" s="13" t="s">
        <v>9</v>
      </c>
      <c r="D10" s="4" t="str">
        <f>_xlfn.CONCAT(VLOOKUP(LEFT(C10,1),$B$15:$C$18,2,0), " ",VLOOKUP(RIGHT(C10,1),$H$15:$I$17,2,0))</f>
        <v>Tôn loại 1</v>
      </c>
      <c r="E10" s="19" t="str">
        <f>VLOOKUP(LEFT(C10,1),$B$15:$D$18,3,0)</f>
        <v>Tấm</v>
      </c>
      <c r="F10" s="2">
        <v>80</v>
      </c>
      <c r="G10" s="32">
        <f>VLOOKUP(LEFT(C10,1),$B$15:$F$18,IF(RIGHT(C10)="1",4,5),0)</f>
        <v>80000</v>
      </c>
      <c r="H10" s="33">
        <f>IF(PRODUCT(F10,G10)&gt;10000000,PRODUCT(F10,G10)*98%,PRODUCT(F10,G10))</f>
        <v>6400000</v>
      </c>
    </row>
    <row r="11" spans="1:9" x14ac:dyDescent="0.35">
      <c r="A11" s="3"/>
      <c r="B11" s="12">
        <v>5</v>
      </c>
      <c r="C11" s="13" t="s">
        <v>12</v>
      </c>
      <c r="D11" s="4" t="str">
        <f>_xlfn.CONCAT(VLOOKUP(LEFT(C11,1),$B$15:$C$18,2,0), " ",VLOOKUP(RIGHT(C11,1),$H$15:$I$17,2,0))</f>
        <v>Xi măng loại 2</v>
      </c>
      <c r="E11" s="19" t="str">
        <f>VLOOKUP(LEFT(C11,1),$B$15:$D$18,3,0)</f>
        <v>Bao</v>
      </c>
      <c r="F11" s="2">
        <v>80</v>
      </c>
      <c r="G11" s="32">
        <f>VLOOKUP(LEFT(C11,1),$B$15:$F$18,IF(RIGHT(C11)="1",4,5),0)</f>
        <v>75000</v>
      </c>
      <c r="H11" s="33">
        <f>IF(PRODUCT(F11,G11)&gt;10000000,PRODUCT(F11,G11)*98%,PRODUCT(F11,G11))</f>
        <v>6000000</v>
      </c>
    </row>
    <row r="12" spans="1:9" ht="16" thickBot="1" x14ac:dyDescent="0.4">
      <c r="A12" s="3"/>
      <c r="B12" s="14">
        <v>4</v>
      </c>
      <c r="C12" s="15" t="s">
        <v>11</v>
      </c>
      <c r="D12" s="4" t="str">
        <f>_xlfn.CONCAT(VLOOKUP(LEFT(C12,1),$B$15:$C$18,2,0), " ",VLOOKUP(RIGHT(C12,1),$H$15:$I$17,2,0))</f>
        <v>Xi măng loại 1</v>
      </c>
      <c r="E12" s="23" t="str">
        <f>VLOOKUP(LEFT(C12,1),$B$15:$D$18,3,0)</f>
        <v>Bao</v>
      </c>
      <c r="F12" s="6">
        <v>20</v>
      </c>
      <c r="G12" s="40">
        <f>VLOOKUP(LEFT(C12,1),$B$15:$F$18,IF(RIGHT(C12)="1",4,5),0)</f>
        <v>85000</v>
      </c>
      <c r="H12" s="33">
        <f>IF(PRODUCT(F12,G12)&gt;10000000,PRODUCT(F12,G12)*98%,PRODUCT(F12,G12))</f>
        <v>1700000</v>
      </c>
    </row>
    <row r="13" spans="1:9" ht="16" thickTop="1" x14ac:dyDescent="0.35">
      <c r="D13" s="27"/>
      <c r="H13" s="27"/>
    </row>
    <row r="14" spans="1:9" ht="16" thickBot="1" x14ac:dyDescent="0.4">
      <c r="B14" s="31" t="s">
        <v>13</v>
      </c>
      <c r="C14" s="31"/>
      <c r="H14" s="1" t="s">
        <v>25</v>
      </c>
    </row>
    <row r="15" spans="1:9" ht="31" thickTop="1" thickBot="1" x14ac:dyDescent="0.4">
      <c r="B15" s="29" t="s">
        <v>32</v>
      </c>
      <c r="C15" s="28" t="s">
        <v>33</v>
      </c>
      <c r="D15" s="8" t="s">
        <v>4</v>
      </c>
      <c r="E15" s="8" t="s">
        <v>14</v>
      </c>
      <c r="F15" s="16" t="s">
        <v>15</v>
      </c>
      <c r="G15" s="17"/>
      <c r="H15" s="7" t="s">
        <v>26</v>
      </c>
      <c r="I15" s="30" t="s">
        <v>34</v>
      </c>
    </row>
    <row r="16" spans="1:9" ht="16" thickTop="1" x14ac:dyDescent="0.35">
      <c r="A16" s="3"/>
      <c r="B16" s="18" t="s">
        <v>16</v>
      </c>
      <c r="C16" s="19" t="s">
        <v>19</v>
      </c>
      <c r="D16" s="19" t="s">
        <v>22</v>
      </c>
      <c r="E16" s="34">
        <v>15000</v>
      </c>
      <c r="F16" s="35">
        <v>13000</v>
      </c>
      <c r="G16" s="24"/>
      <c r="H16" s="10" t="str">
        <f>"1"</f>
        <v>1</v>
      </c>
      <c r="I16" s="25" t="s">
        <v>27</v>
      </c>
    </row>
    <row r="17" spans="1:9" ht="16" thickBot="1" x14ac:dyDescent="0.4">
      <c r="A17" s="3"/>
      <c r="B17" s="20" t="s">
        <v>18</v>
      </c>
      <c r="C17" s="21" t="s">
        <v>20</v>
      </c>
      <c r="D17" s="21" t="s">
        <v>23</v>
      </c>
      <c r="E17" s="36">
        <v>80000</v>
      </c>
      <c r="F17" s="37">
        <v>70000</v>
      </c>
      <c r="G17" s="24"/>
      <c r="H17" s="14" t="str">
        <f>"2"</f>
        <v>2</v>
      </c>
      <c r="I17" s="26" t="s">
        <v>28</v>
      </c>
    </row>
    <row r="18" spans="1:9" ht="16.5" thickTop="1" thickBot="1" x14ac:dyDescent="0.4">
      <c r="A18" s="3"/>
      <c r="B18" s="22" t="s">
        <v>17</v>
      </c>
      <c r="C18" s="23" t="s">
        <v>21</v>
      </c>
      <c r="D18" s="23" t="s">
        <v>24</v>
      </c>
      <c r="E18" s="38">
        <v>85000</v>
      </c>
      <c r="F18" s="39">
        <v>75000</v>
      </c>
    </row>
    <row r="19" spans="1:9" ht="16.5" thickTop="1" thickBot="1" x14ac:dyDescent="0.4"/>
    <row r="20" spans="1:9" ht="31" thickTop="1" thickBot="1" x14ac:dyDescent="0.4">
      <c r="B20" s="7" t="s">
        <v>3</v>
      </c>
      <c r="C20" s="28" t="s">
        <v>29</v>
      </c>
      <c r="D20" s="28" t="s">
        <v>30</v>
      </c>
      <c r="E20" s="28" t="s">
        <v>31</v>
      </c>
      <c r="F20" s="8" t="s">
        <v>5</v>
      </c>
      <c r="G20" s="8" t="s">
        <v>6</v>
      </c>
      <c r="H20" s="9" t="s">
        <v>7</v>
      </c>
    </row>
    <row r="21" spans="1:9" ht="16" hidden="1" thickTop="1" x14ac:dyDescent="0.35">
      <c r="B21" s="10">
        <v>3</v>
      </c>
      <c r="C21" s="11" t="s">
        <v>10</v>
      </c>
      <c r="D21" s="4" t="str">
        <f>_xlfn.CONCAT(VLOOKUP(LEFT(C21,1),$B$15:$C$18,2,0), " ",VLOOKUP(RIGHT(C21,1),$H$15:$I$17,2,0))</f>
        <v>Gạch men loại 2</v>
      </c>
      <c r="E21" s="19" t="str">
        <f>VLOOKUP(LEFT(C21,1),$B$15:$D$18,3,0)</f>
        <v>Viên</v>
      </c>
      <c r="F21" s="4">
        <v>1200</v>
      </c>
      <c r="G21" s="32">
        <f>VLOOKUP(LEFT(C21,1),$B$15:$F$18,IF(RIGHT(C21)="1",4,5),0)</f>
        <v>13000</v>
      </c>
      <c r="H21" s="33">
        <f>IF(PRODUCT(F21,G21)&gt;10000000,PRODUCT(F21,G21)*98%,PRODUCT(F21,G21))</f>
        <v>15288000</v>
      </c>
    </row>
    <row r="22" spans="1:9" ht="16" hidden="1" thickTop="1" x14ac:dyDescent="0.35">
      <c r="B22" s="12">
        <v>1</v>
      </c>
      <c r="C22" s="13" t="s">
        <v>8</v>
      </c>
      <c r="D22" s="4" t="str">
        <f t="shared" ref="D22:D25" si="0">_xlfn.CONCAT(VLOOKUP(LEFT(C22,1),$B$15:$C$18,2,0), " ",VLOOKUP(RIGHT(C22,1),$H$15:$I$17,2,0))</f>
        <v>Gạch men loại 1</v>
      </c>
      <c r="E22" s="19" t="str">
        <f t="shared" ref="E22:E25" si="1">VLOOKUP(LEFT(C22,1),$B$15:$D$18,3,0)</f>
        <v>Viên</v>
      </c>
      <c r="F22" s="2">
        <v>1000</v>
      </c>
      <c r="G22" s="32">
        <f t="shared" ref="G22:G25" si="2">VLOOKUP(LEFT(C22,1),$B$15:$F$18,IF(RIGHT(C22)="1",4,5),0)</f>
        <v>15000</v>
      </c>
      <c r="H22" s="33">
        <f t="shared" ref="H22:H25" si="3">IF(PRODUCT(F22,G22)&gt;10000000,PRODUCT(F22,G22)*98%,PRODUCT(F22,G22))</f>
        <v>14700000</v>
      </c>
    </row>
    <row r="23" spans="1:9" ht="16" hidden="1" thickTop="1" x14ac:dyDescent="0.35">
      <c r="B23" s="41">
        <v>2</v>
      </c>
      <c r="C23" s="42" t="s">
        <v>9</v>
      </c>
      <c r="D23" s="43" t="str">
        <f t="shared" si="0"/>
        <v>Tôn loại 1</v>
      </c>
      <c r="E23" s="44" t="str">
        <f t="shared" si="1"/>
        <v>Tấm</v>
      </c>
      <c r="F23" s="45">
        <v>80</v>
      </c>
      <c r="G23" s="46">
        <f t="shared" si="2"/>
        <v>80000</v>
      </c>
      <c r="H23" s="47">
        <f t="shared" si="3"/>
        <v>6400000</v>
      </c>
    </row>
    <row r="24" spans="1:9" ht="16.5" thickTop="1" thickBot="1" x14ac:dyDescent="0.4">
      <c r="B24" s="51">
        <v>5</v>
      </c>
      <c r="C24" s="52" t="s">
        <v>12</v>
      </c>
      <c r="D24" s="53" t="str">
        <f t="shared" si="0"/>
        <v>Xi măng loại 2</v>
      </c>
      <c r="E24" s="54" t="str">
        <f t="shared" si="1"/>
        <v>Bao</v>
      </c>
      <c r="F24" s="53">
        <v>80</v>
      </c>
      <c r="G24" s="55">
        <f t="shared" si="2"/>
        <v>75000</v>
      </c>
      <c r="H24" s="56">
        <f t="shared" si="3"/>
        <v>6000000</v>
      </c>
    </row>
    <row r="25" spans="1:9" ht="16" hidden="1" thickBot="1" x14ac:dyDescent="0.4">
      <c r="B25" s="48">
        <v>4</v>
      </c>
      <c r="C25" s="49" t="s">
        <v>11</v>
      </c>
      <c r="D25" s="4" t="str">
        <f t="shared" si="0"/>
        <v>Xi măng loại 1</v>
      </c>
      <c r="E25" s="19" t="str">
        <f t="shared" si="1"/>
        <v>Bao</v>
      </c>
      <c r="F25" s="50">
        <v>20</v>
      </c>
      <c r="G25" s="32">
        <f t="shared" si="2"/>
        <v>85000</v>
      </c>
      <c r="H25" s="33">
        <f t="shared" si="3"/>
        <v>1700000</v>
      </c>
    </row>
    <row r="26" spans="1:9" ht="16" thickTop="1" x14ac:dyDescent="0.35"/>
  </sheetData>
  <autoFilter ref="B20:H25" xr:uid="{9F8A24E0-7E89-41B5-9E47-450057EA40F7}">
    <filterColumn colId="2">
      <customFilters>
        <customFilter val="*Xi măng*"/>
      </customFilters>
    </filterColumn>
    <filterColumn colId="4">
      <customFilters>
        <customFilter operator="greaterThan" val="50"/>
      </customFilters>
    </filterColumn>
  </autoFilter>
  <sortState xmlns:xlrd2="http://schemas.microsoft.com/office/spreadsheetml/2017/richdata2" ref="B8:H12">
    <sortCondition descending="1" ref="H8:H12"/>
  </sortState>
  <mergeCells count="4">
    <mergeCell ref="B2:D2"/>
    <mergeCell ref="D4:H4"/>
    <mergeCell ref="G5:H5"/>
    <mergeCell ref="B14:C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Tạ Nguyên</dc:creator>
  <cp:lastModifiedBy>Tạ Nguyên</cp:lastModifiedBy>
  <dcterms:created xsi:type="dcterms:W3CDTF">2023-12-13T14:10:03Z</dcterms:created>
  <dcterms:modified xsi:type="dcterms:W3CDTF">2024-01-03T01:01:56Z</dcterms:modified>
</cp:coreProperties>
</file>