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3b601f073c4bb1/Tài liệu/Word - Powerpoint - Excel/"/>
    </mc:Choice>
  </mc:AlternateContent>
  <xr:revisionPtr revIDLastSave="4" documentId="8_{5CF8C449-EBA4-445E-A1F3-00A63AC03A05}" xr6:coauthVersionLast="47" xr6:coauthVersionMax="47" xr10:uidLastSave="{C9C9E7FD-E2A3-4DB3-AB4D-FBD2E0E77621}"/>
  <bookViews>
    <workbookView xWindow="-90" yWindow="0" windowWidth="9780" windowHeight="11370" xr2:uid="{18D97810-2107-4B6B-91D3-CA25645A47D7}"/>
  </bookViews>
  <sheets>
    <sheet name="Sheet1" sheetId="1" r:id="rId1"/>
  </sheets>
  <definedNames>
    <definedName name="_xlnm._FilterDatabase" localSheetId="0" hidden="1">Sheet1!$B$19:$I$24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F24" i="1"/>
  <c r="H24" i="1" s="1"/>
  <c r="D24" i="1"/>
  <c r="I23" i="1"/>
  <c r="F23" i="1"/>
  <c r="H23" i="1" s="1"/>
  <c r="D23" i="1"/>
  <c r="I22" i="1"/>
  <c r="F22" i="1"/>
  <c r="H22" i="1" s="1"/>
  <c r="D22" i="1"/>
  <c r="I21" i="1"/>
  <c r="F21" i="1"/>
  <c r="H21" i="1" s="1"/>
  <c r="D21" i="1"/>
  <c r="I20" i="1"/>
  <c r="F20" i="1"/>
  <c r="H20" i="1" s="1"/>
  <c r="D20" i="1"/>
  <c r="I8" i="1"/>
  <c r="I9" i="1"/>
  <c r="I10" i="1"/>
  <c r="I11" i="1"/>
  <c r="I7" i="1"/>
  <c r="F8" i="1"/>
  <c r="H8" i="1" s="1"/>
  <c r="F9" i="1"/>
  <c r="H9" i="1" s="1"/>
  <c r="F10" i="1"/>
  <c r="H10" i="1" s="1"/>
  <c r="I17" i="1" s="1"/>
  <c r="F11" i="1"/>
  <c r="H11" i="1" s="1"/>
  <c r="F7" i="1"/>
  <c r="H7" i="1" s="1"/>
  <c r="D7" i="1"/>
  <c r="D8" i="1"/>
  <c r="D9" i="1"/>
  <c r="D10" i="1"/>
  <c r="D11" i="1"/>
  <c r="I15" i="1" l="1"/>
  <c r="I16" i="1"/>
</calcChain>
</file>

<file path=xl/sharedStrings.xml><?xml version="1.0" encoding="utf-8"?>
<sst xmlns="http://schemas.openxmlformats.org/spreadsheetml/2006/main" count="42" uniqueCount="26">
  <si>
    <t>Cửa hàng bách hóa tổng hợp LMN</t>
  </si>
  <si>
    <t>BẢNG KÊ KHAI BÁN HÀNG QUÝ IV - NĂM 2016</t>
  </si>
  <si>
    <t>STT</t>
  </si>
  <si>
    <t>Mã
hàng</t>
  </si>
  <si>
    <t>Tên hàng</t>
  </si>
  <si>
    <t>Tháng</t>
  </si>
  <si>
    <t>Đơn giá</t>
  </si>
  <si>
    <t>Số
lượng</t>
  </si>
  <si>
    <t>Doanh 
thu</t>
  </si>
  <si>
    <t>Lãi</t>
  </si>
  <si>
    <t>G01</t>
  </si>
  <si>
    <t>G02</t>
  </si>
  <si>
    <t>B02</t>
  </si>
  <si>
    <t>D02</t>
  </si>
  <si>
    <t>D01</t>
  </si>
  <si>
    <t>Bảng phụ</t>
  </si>
  <si>
    <t>Mã</t>
  </si>
  <si>
    <t>G</t>
  </si>
  <si>
    <t>B</t>
  </si>
  <si>
    <t>D</t>
  </si>
  <si>
    <t>Lãi suất</t>
  </si>
  <si>
    <t>Gạo</t>
  </si>
  <si>
    <t>Bột mì</t>
  </si>
  <si>
    <t>Đường</t>
  </si>
  <si>
    <t>Thống kê</t>
  </si>
  <si>
    <t>Doanh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</si>
</sst>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000\ [$đ]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</fills>
  <borders count="20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8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13" xfId="0" applyFont="1" applyBorder="1"/>
    <xf numFmtId="0" fontId="2" fillId="2" borderId="14" xfId="0" applyFont="1" applyFill="1" applyBorder="1" applyAlignment="1">
      <alignment horizontal="center" vertical="center"/>
    </xf>
    <xf numFmtId="9" fontId="1" fillId="0" borderId="15" xfId="0" applyNumberFormat="1" applyFont="1" applyBorder="1"/>
    <xf numFmtId="9" fontId="1" fillId="0" borderId="2" xfId="0" applyNumberFormat="1" applyFont="1" applyBorder="1"/>
    <xf numFmtId="9" fontId="1" fillId="0" borderId="16" xfId="0" applyNumberFormat="1" applyFont="1" applyBorder="1"/>
    <xf numFmtId="0" fontId="1" fillId="0" borderId="17" xfId="0" applyFont="1" applyBorder="1"/>
    <xf numFmtId="0" fontId="2" fillId="2" borderId="11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164" fontId="1" fillId="0" borderId="10" xfId="0" applyNumberFormat="1" applyFont="1" applyBorder="1"/>
    <xf numFmtId="164" fontId="1" fillId="0" borderId="8" xfId="0" applyNumberFormat="1" applyFont="1" applyBorder="1"/>
    <xf numFmtId="164" fontId="1" fillId="0" borderId="13" xfId="0" applyNumberFormat="1" applyFont="1" applyBorder="1"/>
    <xf numFmtId="164" fontId="1" fillId="0" borderId="2" xfId="0" applyNumberFormat="1" applyFont="1" applyBorder="1"/>
    <xf numFmtId="164" fontId="1" fillId="0" borderId="16" xfId="0" applyNumberFormat="1" applyFont="1" applyBorder="1"/>
    <xf numFmtId="0" fontId="1" fillId="0" borderId="1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164" fontId="1" fillId="0" borderId="10" xfId="0" applyNumberFormat="1" applyFont="1" applyBorder="1" applyAlignment="1">
      <alignment horizontal="center" vertical="center"/>
    </xf>
    <xf numFmtId="9" fontId="1" fillId="0" borderId="1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E610-E33C-474D-9123-742E370231BC}">
  <sheetPr filterMode="1"/>
  <dimension ref="A2:I24"/>
  <sheetViews>
    <sheetView tabSelected="1" topLeftCell="B1" workbookViewId="0">
      <selection activeCell="J25" sqref="J25"/>
    </sheetView>
  </sheetViews>
  <sheetFormatPr defaultRowHeight="14" x14ac:dyDescent="0.3"/>
  <cols>
    <col min="1" max="1" width="8.7265625" style="1"/>
    <col min="2" max="2" width="6.81640625" style="1" customWidth="1"/>
    <col min="3" max="3" width="8.7265625" style="1"/>
    <col min="4" max="4" width="11.36328125" style="1" bestFit="1" customWidth="1"/>
    <col min="5" max="7" width="8.7265625" style="1"/>
    <col min="8" max="8" width="8.81640625" style="1" bestFit="1" customWidth="1"/>
    <col min="9" max="9" width="9.81640625" style="1" bestFit="1" customWidth="1"/>
    <col min="10" max="16384" width="8.7265625" style="1"/>
  </cols>
  <sheetData>
    <row r="2" spans="1:9" x14ac:dyDescent="0.3">
      <c r="B2" s="37" t="s">
        <v>0</v>
      </c>
      <c r="C2" s="37"/>
      <c r="D2" s="37"/>
      <c r="E2" s="37"/>
    </row>
    <row r="4" spans="1:9" x14ac:dyDescent="0.3">
      <c r="D4" s="37" t="s">
        <v>1</v>
      </c>
      <c r="E4" s="37"/>
      <c r="F4" s="37"/>
      <c r="G4" s="37"/>
      <c r="H4" s="37"/>
    </row>
    <row r="5" spans="1:9" ht="14.5" thickBot="1" x14ac:dyDescent="0.35">
      <c r="B5" s="3"/>
      <c r="C5" s="3"/>
      <c r="D5" s="3"/>
      <c r="E5" s="3"/>
      <c r="F5" s="3"/>
      <c r="G5" s="3"/>
      <c r="H5" s="3"/>
      <c r="I5" s="3"/>
    </row>
    <row r="6" spans="1:9" ht="29" thickTop="1" thickBot="1" x14ac:dyDescent="0.35">
      <c r="A6" s="2"/>
      <c r="B6" s="6" t="s">
        <v>2</v>
      </c>
      <c r="C6" s="7" t="s">
        <v>3</v>
      </c>
      <c r="D6" s="8" t="s">
        <v>4</v>
      </c>
      <c r="E6" s="9" t="s">
        <v>5</v>
      </c>
      <c r="F6" s="9" t="s">
        <v>6</v>
      </c>
      <c r="G6" s="7" t="s">
        <v>7</v>
      </c>
      <c r="H6" s="7" t="s">
        <v>8</v>
      </c>
      <c r="I6" s="10" t="s">
        <v>9</v>
      </c>
    </row>
    <row r="7" spans="1:9" ht="15" thickTop="1" thickBot="1" x14ac:dyDescent="0.35">
      <c r="A7" s="2"/>
      <c r="B7" s="32">
        <v>1</v>
      </c>
      <c r="C7" s="33" t="s">
        <v>10</v>
      </c>
      <c r="D7" s="34" t="str">
        <f>_xlfn.CONCAT(VLOOKUP(LEFT(C7,1),$C$14:$D$17,2,0)," ",IF(RIGHT(C7,1)="1","loại 1","loại 2"))</f>
        <v>Gạo loại 1</v>
      </c>
      <c r="E7" s="33">
        <v>11</v>
      </c>
      <c r="F7" s="35">
        <f>IF(RIGHT(C7,1)="1",VLOOKUP(LEFT(C7,1),$C$14:$E$17,3,0),VLOOKUP(LEFT(C7,1),$C$14:$E$17,3,0)*90%)</f>
        <v>4500</v>
      </c>
      <c r="G7" s="33">
        <v>20</v>
      </c>
      <c r="H7" s="35">
        <f>PRODUCT(G7,F7)</f>
        <v>90000</v>
      </c>
      <c r="I7" s="36">
        <f>VLOOKUP(LEFT(C7,1),$C$14:$F$17,4,0)</f>
        <v>0.05</v>
      </c>
    </row>
    <row r="8" spans="1:9" ht="14.5" thickBot="1" x14ac:dyDescent="0.35">
      <c r="A8" s="2"/>
      <c r="B8" s="5">
        <v>3</v>
      </c>
      <c r="C8" s="4" t="s">
        <v>14</v>
      </c>
      <c r="D8" s="34" t="str">
        <f>_xlfn.CONCAT(VLOOKUP(LEFT(C8,1),$C$14:$D$17,2,0)," ",IF(RIGHT(C8,1)="1","loại 1","loại 2"))</f>
        <v>Đường loại 1</v>
      </c>
      <c r="E8" s="4">
        <v>10</v>
      </c>
      <c r="F8" s="35">
        <f>IF(RIGHT(C8,1)="1",VLOOKUP(LEFT(C8,1),$C$14:$E$17,3,0),VLOOKUP(LEFT(C8,1),$C$14:$E$17,3,0)*90%)</f>
        <v>10000</v>
      </c>
      <c r="G8" s="4">
        <v>11</v>
      </c>
      <c r="H8" s="35">
        <f>PRODUCT(G8,F8)</f>
        <v>110000</v>
      </c>
      <c r="I8" s="36">
        <f>VLOOKUP(LEFT(C8,1),$C$14:$F$17,4,0)</f>
        <v>0.1</v>
      </c>
    </row>
    <row r="9" spans="1:9" ht="14.5" thickBot="1" x14ac:dyDescent="0.35">
      <c r="A9" s="2"/>
      <c r="B9" s="5">
        <v>2</v>
      </c>
      <c r="C9" s="4" t="s">
        <v>12</v>
      </c>
      <c r="D9" s="34" t="str">
        <f>_xlfn.CONCAT(VLOOKUP(LEFT(C9,1),$C$14:$D$17,2,0)," ",IF(RIGHT(C9,1)="1","loại 1","loại 2"))</f>
        <v>Bột mì loại 2</v>
      </c>
      <c r="E9" s="4">
        <v>10</v>
      </c>
      <c r="F9" s="35">
        <f>IF(RIGHT(C9,1)="1",VLOOKUP(LEFT(C9,1),$C$14:$E$17,3,0),VLOOKUP(LEFT(C9,1),$C$14:$E$17,3,0)*90%)</f>
        <v>4500</v>
      </c>
      <c r="G9" s="4">
        <v>30</v>
      </c>
      <c r="H9" s="35">
        <f>PRODUCT(G9,F9)</f>
        <v>135000</v>
      </c>
      <c r="I9" s="36">
        <f>VLOOKUP(LEFT(C9,1),$C$14:$F$17,4,0)</f>
        <v>7.0000000000000007E-2</v>
      </c>
    </row>
    <row r="10" spans="1:9" ht="14.5" thickBot="1" x14ac:dyDescent="0.35">
      <c r="A10" s="2"/>
      <c r="B10" s="5">
        <v>4</v>
      </c>
      <c r="C10" s="4" t="s">
        <v>11</v>
      </c>
      <c r="D10" s="34" t="str">
        <f>_xlfn.CONCAT(VLOOKUP(LEFT(C10,1),$C$14:$D$17,2,0)," ",IF(RIGHT(C10,1)="1","loại 1","loại 2"))</f>
        <v>Gạo loại 2</v>
      </c>
      <c r="E10" s="4">
        <v>12</v>
      </c>
      <c r="F10" s="35">
        <f>IF(RIGHT(C10,1)="1",VLOOKUP(LEFT(C10,1),$C$14:$E$17,3,0),VLOOKUP(LEFT(C10,1),$C$14:$E$17,3,0)*90%)</f>
        <v>4050</v>
      </c>
      <c r="G10" s="4">
        <v>35</v>
      </c>
      <c r="H10" s="35">
        <f>PRODUCT(G10,F10)</f>
        <v>141750</v>
      </c>
      <c r="I10" s="36">
        <f>VLOOKUP(LEFT(C10,1),$C$14:$F$17,4,0)</f>
        <v>0.05</v>
      </c>
    </row>
    <row r="11" spans="1:9" ht="14.5" thickBot="1" x14ac:dyDescent="0.35">
      <c r="A11" s="2"/>
      <c r="B11" s="31">
        <v>5</v>
      </c>
      <c r="C11" s="30" t="s">
        <v>13</v>
      </c>
      <c r="D11" s="34" t="str">
        <f>_xlfn.CONCAT(VLOOKUP(LEFT(C11,1),$C$14:$D$17,2,0)," ",IF(RIGHT(C11,1)="1","loại 1","loại 2"))</f>
        <v>Đường loại 2</v>
      </c>
      <c r="E11" s="30">
        <v>11</v>
      </c>
      <c r="F11" s="35">
        <f>IF(RIGHT(C11,1)="1",VLOOKUP(LEFT(C11,1),$C$14:$E$17,3,0),VLOOKUP(LEFT(C11,1),$C$14:$E$17,3,0)*90%)</f>
        <v>9000</v>
      </c>
      <c r="G11" s="30">
        <v>19</v>
      </c>
      <c r="H11" s="35">
        <f>PRODUCT(G11,F11)</f>
        <v>171000</v>
      </c>
      <c r="I11" s="36">
        <f>VLOOKUP(LEFT(C11,1),$C$14:$F$17,4,0)</f>
        <v>0.1</v>
      </c>
    </row>
    <row r="12" spans="1:9" ht="14.5" thickTop="1" x14ac:dyDescent="0.3"/>
    <row r="13" spans="1:9" ht="14.5" thickBot="1" x14ac:dyDescent="0.35">
      <c r="B13" s="38" t="s">
        <v>15</v>
      </c>
      <c r="C13" s="38"/>
      <c r="H13" s="3" t="s">
        <v>24</v>
      </c>
      <c r="I13" s="3"/>
    </row>
    <row r="14" spans="1:9" ht="15" thickTop="1" thickBot="1" x14ac:dyDescent="0.35">
      <c r="B14" s="2"/>
      <c r="C14" s="8" t="s">
        <v>16</v>
      </c>
      <c r="D14" s="9" t="s">
        <v>4</v>
      </c>
      <c r="E14" s="9" t="s">
        <v>6</v>
      </c>
      <c r="F14" s="17" t="s">
        <v>20</v>
      </c>
      <c r="G14" s="21"/>
      <c r="H14" s="22" t="s">
        <v>5</v>
      </c>
      <c r="I14" s="24" t="s">
        <v>25</v>
      </c>
    </row>
    <row r="15" spans="1:9" ht="15" thickTop="1" thickBot="1" x14ac:dyDescent="0.35">
      <c r="B15" s="2"/>
      <c r="C15" s="13" t="s">
        <v>17</v>
      </c>
      <c r="D15" s="12" t="s">
        <v>21</v>
      </c>
      <c r="E15" s="25">
        <v>4500</v>
      </c>
      <c r="F15" s="18">
        <v>0.05</v>
      </c>
      <c r="G15" s="21"/>
      <c r="H15" s="5">
        <v>10</v>
      </c>
      <c r="I15" s="28">
        <f>SUMIF(E7:E11,10,H7:H11)</f>
        <v>245000</v>
      </c>
    </row>
    <row r="16" spans="1:9" ht="14.5" thickBot="1" x14ac:dyDescent="0.35">
      <c r="B16" s="2"/>
      <c r="C16" s="14" t="s">
        <v>18</v>
      </c>
      <c r="D16" s="11" t="s">
        <v>22</v>
      </c>
      <c r="E16" s="26">
        <v>5000</v>
      </c>
      <c r="F16" s="19">
        <v>7.0000000000000007E-2</v>
      </c>
      <c r="G16" s="21"/>
      <c r="H16" s="5">
        <v>11</v>
      </c>
      <c r="I16" s="28">
        <f>SUMIF(E7:E11,11,H7:H11)</f>
        <v>261000</v>
      </c>
    </row>
    <row r="17" spans="2:9" ht="14.5" thickBot="1" x14ac:dyDescent="0.35">
      <c r="B17" s="2"/>
      <c r="C17" s="15" t="s">
        <v>19</v>
      </c>
      <c r="D17" s="16" t="s">
        <v>23</v>
      </c>
      <c r="E17" s="27">
        <v>10000</v>
      </c>
      <c r="F17" s="20">
        <v>0.1</v>
      </c>
      <c r="G17" s="21"/>
      <c r="H17" s="23">
        <v>12</v>
      </c>
      <c r="I17" s="29">
        <f>SUMIF(E7:E11,12,H7:H11)</f>
        <v>141750</v>
      </c>
    </row>
    <row r="18" spans="2:9" ht="15" thickTop="1" thickBot="1" x14ac:dyDescent="0.35"/>
    <row r="19" spans="2:9" ht="29" thickTop="1" thickBot="1" x14ac:dyDescent="0.35">
      <c r="B19" s="6" t="s">
        <v>2</v>
      </c>
      <c r="C19" s="7" t="s">
        <v>3</v>
      </c>
      <c r="D19" s="8" t="s">
        <v>4</v>
      </c>
      <c r="E19" s="9" t="s">
        <v>5</v>
      </c>
      <c r="F19" s="9" t="s">
        <v>6</v>
      </c>
      <c r="G19" s="7" t="s">
        <v>7</v>
      </c>
      <c r="H19" s="7" t="s">
        <v>8</v>
      </c>
      <c r="I19" s="10" t="s">
        <v>9</v>
      </c>
    </row>
    <row r="20" spans="2:9" ht="15" hidden="1" thickTop="1" thickBot="1" x14ac:dyDescent="0.35">
      <c r="B20" s="32">
        <v>1</v>
      </c>
      <c r="C20" s="33" t="s">
        <v>10</v>
      </c>
      <c r="D20" s="34" t="str">
        <f>_xlfn.CONCAT(VLOOKUP(LEFT(C20,1),$C$14:$D$17,2,0)," ",IF(RIGHT(C20,1)="1","loại 1","loại 2"))</f>
        <v>Gạo loại 1</v>
      </c>
      <c r="E20" s="33">
        <v>11</v>
      </c>
      <c r="F20" s="35">
        <f>IF(RIGHT(C20,1)="1",VLOOKUP(LEFT(C20,1),$C$14:$E$17,3,0),VLOOKUP(LEFT(C20,1),$C$14:$E$17,3,0)*90%)</f>
        <v>4500</v>
      </c>
      <c r="G20" s="33">
        <v>20</v>
      </c>
      <c r="H20" s="35">
        <f>PRODUCT(G20,F20)</f>
        <v>90000</v>
      </c>
      <c r="I20" s="36">
        <f>VLOOKUP(LEFT(C20,1),$C$14:$F$17,4,0)</f>
        <v>0.05</v>
      </c>
    </row>
    <row r="21" spans="2:9" ht="15" hidden="1" thickTop="1" thickBot="1" x14ac:dyDescent="0.35">
      <c r="B21" s="5">
        <v>3</v>
      </c>
      <c r="C21" s="4" t="s">
        <v>14</v>
      </c>
      <c r="D21" s="34" t="str">
        <f t="shared" ref="D21:D24" si="0">_xlfn.CONCAT(VLOOKUP(LEFT(C21,1),$C$14:$D$17,2,0)," ",IF(RIGHT(C21,1)="1","loại 1","loại 2"))</f>
        <v>Đường loại 1</v>
      </c>
      <c r="E21" s="4">
        <v>10</v>
      </c>
      <c r="F21" s="35">
        <f t="shared" ref="F21:F24" si="1">IF(RIGHT(C21,1)="1",VLOOKUP(LEFT(C21,1),$C$14:$E$17,3,0),VLOOKUP(LEFT(C21,1),$C$14:$E$17,3,0)*90%)</f>
        <v>10000</v>
      </c>
      <c r="G21" s="4">
        <v>11</v>
      </c>
      <c r="H21" s="35">
        <f t="shared" ref="H21:H24" si="2">PRODUCT(G21,F21)</f>
        <v>110000</v>
      </c>
      <c r="I21" s="36">
        <f t="shared" ref="I21:I24" si="3">VLOOKUP(LEFT(C21,1),$C$14:$F$17,4,0)</f>
        <v>0.1</v>
      </c>
    </row>
    <row r="22" spans="2:9" ht="15" hidden="1" thickTop="1" thickBot="1" x14ac:dyDescent="0.35">
      <c r="B22" s="5">
        <v>2</v>
      </c>
      <c r="C22" s="4" t="s">
        <v>12</v>
      </c>
      <c r="D22" s="34" t="str">
        <f t="shared" si="0"/>
        <v>Bột mì loại 2</v>
      </c>
      <c r="E22" s="4">
        <v>10</v>
      </c>
      <c r="F22" s="35">
        <f t="shared" si="1"/>
        <v>4500</v>
      </c>
      <c r="G22" s="4">
        <v>30</v>
      </c>
      <c r="H22" s="35">
        <f t="shared" si="2"/>
        <v>135000</v>
      </c>
      <c r="I22" s="36">
        <f t="shared" si="3"/>
        <v>7.0000000000000007E-2</v>
      </c>
    </row>
    <row r="23" spans="2:9" ht="15" thickTop="1" thickBot="1" x14ac:dyDescent="0.35">
      <c r="B23" s="5">
        <v>4</v>
      </c>
      <c r="C23" s="4" t="s">
        <v>11</v>
      </c>
      <c r="D23" s="34" t="str">
        <f t="shared" si="0"/>
        <v>Gạo loại 2</v>
      </c>
      <c r="E23" s="4">
        <v>12</v>
      </c>
      <c r="F23" s="35">
        <f t="shared" si="1"/>
        <v>4050</v>
      </c>
      <c r="G23" s="4">
        <v>35</v>
      </c>
      <c r="H23" s="35">
        <f t="shared" si="2"/>
        <v>141750</v>
      </c>
      <c r="I23" s="36">
        <f t="shared" si="3"/>
        <v>0.05</v>
      </c>
    </row>
    <row r="24" spans="2:9" ht="14.5" hidden="1" thickBot="1" x14ac:dyDescent="0.35">
      <c r="B24" s="31">
        <v>5</v>
      </c>
      <c r="C24" s="30" t="s">
        <v>13</v>
      </c>
      <c r="D24" s="34" t="str">
        <f t="shared" si="0"/>
        <v>Đường loại 2</v>
      </c>
      <c r="E24" s="30">
        <v>11</v>
      </c>
      <c r="F24" s="35">
        <f t="shared" si="1"/>
        <v>9000</v>
      </c>
      <c r="G24" s="30">
        <v>19</v>
      </c>
      <c r="H24" s="35">
        <f t="shared" si="2"/>
        <v>171000</v>
      </c>
      <c r="I24" s="36">
        <f t="shared" si="3"/>
        <v>0.1</v>
      </c>
    </row>
  </sheetData>
  <autoFilter ref="B19:I24" xr:uid="{E3ABE610-E33C-474D-9123-742E370231BC}">
    <filterColumn colId="2">
      <customFilters>
        <customFilter val="*loại 2*"/>
      </customFilters>
    </filterColumn>
    <filterColumn colId="3">
      <filters>
        <filter val="12"/>
      </filters>
    </filterColumn>
  </autoFilter>
  <sortState xmlns:xlrd2="http://schemas.microsoft.com/office/spreadsheetml/2017/richdata2" ref="B7:I11">
    <sortCondition ref="H7:H11"/>
  </sortState>
  <mergeCells count="3">
    <mergeCell ref="B2:E2"/>
    <mergeCell ref="D4:H4"/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Tạ Nguyên</dc:creator>
  <cp:lastModifiedBy>Tạ Nguyên</cp:lastModifiedBy>
  <dcterms:created xsi:type="dcterms:W3CDTF">2023-12-29T13:59:18Z</dcterms:created>
  <dcterms:modified xsi:type="dcterms:W3CDTF">2024-01-03T01:54:15Z</dcterms:modified>
</cp:coreProperties>
</file>