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zomi\Documents\CSER_2015\"/>
    </mc:Choice>
  </mc:AlternateContent>
  <bookViews>
    <workbookView xWindow="0" yWindow="0" windowWidth="25600" windowHeight="12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O42" i="1" s="1"/>
  <c r="J40" i="1"/>
  <c r="I35" i="1"/>
  <c r="I43" i="1"/>
  <c r="H37" i="1"/>
  <c r="H45" i="1"/>
  <c r="G38" i="1"/>
  <c r="G46" i="1"/>
  <c r="F38" i="1"/>
  <c r="F46" i="1"/>
  <c r="E37" i="1"/>
  <c r="E45" i="1"/>
  <c r="D34" i="1"/>
  <c r="D39" i="1"/>
  <c r="D45" i="1"/>
  <c r="B42" i="1"/>
  <c r="Q47" i="1"/>
  <c r="C34" i="1"/>
  <c r="C39" i="1"/>
  <c r="C46" i="1"/>
  <c r="B34" i="1"/>
  <c r="B39" i="1"/>
  <c r="B45" i="1"/>
  <c r="C5" i="1"/>
  <c r="D7" i="1"/>
  <c r="B8" i="1"/>
  <c r="D8" i="1"/>
  <c r="F8" i="1"/>
  <c r="C9" i="1"/>
  <c r="E9" i="1"/>
  <c r="G9" i="1"/>
  <c r="H11" i="1"/>
  <c r="B12" i="1"/>
  <c r="D12" i="1"/>
  <c r="F12" i="1"/>
  <c r="C13" i="1"/>
  <c r="E13" i="1"/>
  <c r="G13" i="1"/>
  <c r="I13" i="1"/>
  <c r="K13" i="1"/>
  <c r="H15" i="1"/>
  <c r="J15" i="1"/>
  <c r="L15" i="1"/>
  <c r="B16" i="1"/>
  <c r="D16" i="1"/>
  <c r="F16" i="1"/>
  <c r="H16" i="1"/>
  <c r="J16" i="1"/>
  <c r="L16" i="1"/>
  <c r="C17" i="1"/>
  <c r="E17" i="1"/>
  <c r="M17" i="1"/>
  <c r="O17" i="1"/>
  <c r="H19" i="1"/>
  <c r="J19" i="1"/>
  <c r="L19" i="1"/>
  <c r="N19" i="1"/>
  <c r="P19" i="1"/>
  <c r="B20" i="1"/>
  <c r="D20" i="1"/>
  <c r="F20" i="1"/>
  <c r="H20" i="1"/>
  <c r="J20" i="1"/>
  <c r="L20" i="1"/>
  <c r="H21" i="1"/>
  <c r="J21" i="1"/>
  <c r="L21" i="1"/>
  <c r="N21" i="1"/>
  <c r="P21" i="1"/>
  <c r="B22" i="1"/>
  <c r="D22" i="1"/>
  <c r="F22" i="1"/>
  <c r="H22" i="1"/>
  <c r="J22" i="1"/>
  <c r="L22" i="1"/>
  <c r="H23" i="1"/>
  <c r="J23" i="1"/>
  <c r="L23" i="1"/>
  <c r="N23" i="1"/>
  <c r="P23" i="1"/>
  <c r="B4" i="1"/>
  <c r="AE15" i="1"/>
  <c r="M15" i="1" s="1"/>
  <c r="AE16" i="1"/>
  <c r="M16" i="1" s="1"/>
  <c r="AF16" i="1"/>
  <c r="N16" i="1" s="1"/>
  <c r="AE17" i="1"/>
  <c r="AF17" i="1"/>
  <c r="N17" i="1" s="1"/>
  <c r="AG17" i="1"/>
  <c r="AE18" i="1"/>
  <c r="M18" i="1" s="1"/>
  <c r="AF18" i="1"/>
  <c r="N18" i="1" s="1"/>
  <c r="AG18" i="1"/>
  <c r="O18" i="1" s="1"/>
  <c r="AH18" i="1"/>
  <c r="P18" i="1" s="1"/>
  <c r="AE19" i="1"/>
  <c r="M19" i="1" s="1"/>
  <c r="AF19" i="1"/>
  <c r="AG19" i="1"/>
  <c r="O19" i="1" s="1"/>
  <c r="AH19" i="1"/>
  <c r="AI19" i="1"/>
  <c r="Q19" i="1" s="1"/>
  <c r="AE20" i="1"/>
  <c r="M20" i="1" s="1"/>
  <c r="AF20" i="1"/>
  <c r="N20" i="1" s="1"/>
  <c r="AG20" i="1"/>
  <c r="O20" i="1" s="1"/>
  <c r="AH20" i="1"/>
  <c r="P20" i="1" s="1"/>
  <c r="AI20" i="1"/>
  <c r="Q20" i="1" s="1"/>
  <c r="AE21" i="1"/>
  <c r="M21" i="1" s="1"/>
  <c r="AF21" i="1"/>
  <c r="AG21" i="1"/>
  <c r="O21" i="1" s="1"/>
  <c r="AH21" i="1"/>
  <c r="AI21" i="1"/>
  <c r="Q21" i="1" s="1"/>
  <c r="AE22" i="1"/>
  <c r="M22" i="1" s="1"/>
  <c r="AF22" i="1"/>
  <c r="N22" i="1" s="1"/>
  <c r="AG22" i="1"/>
  <c r="O22" i="1" s="1"/>
  <c r="AH22" i="1"/>
  <c r="P22" i="1" s="1"/>
  <c r="AI22" i="1"/>
  <c r="Q22" i="1" s="1"/>
  <c r="AE23" i="1"/>
  <c r="M23" i="1" s="1"/>
  <c r="AF23" i="1"/>
  <c r="AG23" i="1"/>
  <c r="O23" i="1" s="1"/>
  <c r="AH23" i="1"/>
  <c r="AI23" i="1"/>
  <c r="Q23" i="1" s="1"/>
  <c r="Y9" i="1"/>
  <c r="Y10" i="1"/>
  <c r="G10" i="1" s="1"/>
  <c r="Z10" i="1"/>
  <c r="H10" i="1" s="1"/>
  <c r="Y11" i="1"/>
  <c r="G11" i="1" s="1"/>
  <c r="Z11" i="1"/>
  <c r="AA11" i="1"/>
  <c r="I11" i="1" s="1"/>
  <c r="Y12" i="1"/>
  <c r="G12" i="1" s="1"/>
  <c r="Z12" i="1"/>
  <c r="H12" i="1" s="1"/>
  <c r="AA12" i="1"/>
  <c r="I12" i="1" s="1"/>
  <c r="AB12" i="1"/>
  <c r="J12" i="1" s="1"/>
  <c r="Y13" i="1"/>
  <c r="Z13" i="1"/>
  <c r="H13" i="1" s="1"/>
  <c r="AA13" i="1"/>
  <c r="AB13" i="1"/>
  <c r="J13" i="1" s="1"/>
  <c r="AC13" i="1"/>
  <c r="Y14" i="1"/>
  <c r="G14" i="1" s="1"/>
  <c r="Z14" i="1"/>
  <c r="H14" i="1" s="1"/>
  <c r="AA14" i="1"/>
  <c r="I14" i="1" s="1"/>
  <c r="AB14" i="1"/>
  <c r="J14" i="1" s="1"/>
  <c r="AC14" i="1"/>
  <c r="K14" i="1" s="1"/>
  <c r="AD14" i="1"/>
  <c r="L14" i="1" s="1"/>
  <c r="Y15" i="1"/>
  <c r="G15" i="1" s="1"/>
  <c r="Z15" i="1"/>
  <c r="AA15" i="1"/>
  <c r="I15" i="1" s="1"/>
  <c r="AB15" i="1"/>
  <c r="AC15" i="1"/>
  <c r="K15" i="1" s="1"/>
  <c r="AD15" i="1"/>
  <c r="Y16" i="1"/>
  <c r="G16" i="1" s="1"/>
  <c r="Z16" i="1"/>
  <c r="AA16" i="1"/>
  <c r="I16" i="1" s="1"/>
  <c r="AB16" i="1"/>
  <c r="AC16" i="1"/>
  <c r="K16" i="1" s="1"/>
  <c r="AD16" i="1"/>
  <c r="Y17" i="1"/>
  <c r="G17" i="1" s="1"/>
  <c r="Z17" i="1"/>
  <c r="H17" i="1" s="1"/>
  <c r="AA17" i="1"/>
  <c r="I17" i="1" s="1"/>
  <c r="AB17" i="1"/>
  <c r="J17" i="1" s="1"/>
  <c r="AC17" i="1"/>
  <c r="K17" i="1" s="1"/>
  <c r="AD17" i="1"/>
  <c r="L17" i="1" s="1"/>
  <c r="Y18" i="1"/>
  <c r="G18" i="1" s="1"/>
  <c r="Z18" i="1"/>
  <c r="H18" i="1" s="1"/>
  <c r="AA18" i="1"/>
  <c r="I18" i="1" s="1"/>
  <c r="AB18" i="1"/>
  <c r="J18" i="1" s="1"/>
  <c r="AC18" i="1"/>
  <c r="K18" i="1" s="1"/>
  <c r="AD18" i="1"/>
  <c r="L18" i="1" s="1"/>
  <c r="Y19" i="1"/>
  <c r="G19" i="1" s="1"/>
  <c r="Z19" i="1"/>
  <c r="AA19" i="1"/>
  <c r="I19" i="1" s="1"/>
  <c r="AB19" i="1"/>
  <c r="AC19" i="1"/>
  <c r="K19" i="1" s="1"/>
  <c r="AD19" i="1"/>
  <c r="Y20" i="1"/>
  <c r="G20" i="1" s="1"/>
  <c r="Z20" i="1"/>
  <c r="AA20" i="1"/>
  <c r="I20" i="1" s="1"/>
  <c r="AB20" i="1"/>
  <c r="AC20" i="1"/>
  <c r="K20" i="1" s="1"/>
  <c r="AD20" i="1"/>
  <c r="Y21" i="1"/>
  <c r="G21" i="1" s="1"/>
  <c r="Z21" i="1"/>
  <c r="AA21" i="1"/>
  <c r="I21" i="1" s="1"/>
  <c r="AB21" i="1"/>
  <c r="AC21" i="1"/>
  <c r="K21" i="1" s="1"/>
  <c r="AD21" i="1"/>
  <c r="Y22" i="1"/>
  <c r="G22" i="1" s="1"/>
  <c r="Z22" i="1"/>
  <c r="AA22" i="1"/>
  <c r="I22" i="1" s="1"/>
  <c r="AB22" i="1"/>
  <c r="AC22" i="1"/>
  <c r="K22" i="1" s="1"/>
  <c r="AD22" i="1"/>
  <c r="Y23" i="1"/>
  <c r="G23" i="1" s="1"/>
  <c r="Z23" i="1"/>
  <c r="AA23" i="1"/>
  <c r="I23" i="1" s="1"/>
  <c r="AB23" i="1"/>
  <c r="AC23" i="1"/>
  <c r="K23" i="1" s="1"/>
  <c r="AD23" i="1"/>
  <c r="V6" i="1"/>
  <c r="D6" i="1" s="1"/>
  <c r="V7" i="1"/>
  <c r="W7" i="1"/>
  <c r="E7" i="1" s="1"/>
  <c r="V8" i="1"/>
  <c r="W8" i="1"/>
  <c r="E8" i="1" s="1"/>
  <c r="X8" i="1"/>
  <c r="V9" i="1"/>
  <c r="D9" i="1" s="1"/>
  <c r="W9" i="1"/>
  <c r="X9" i="1"/>
  <c r="F9" i="1" s="1"/>
  <c r="V10" i="1"/>
  <c r="D10" i="1" s="1"/>
  <c r="W10" i="1"/>
  <c r="E10" i="1" s="1"/>
  <c r="X10" i="1"/>
  <c r="F10" i="1" s="1"/>
  <c r="V11" i="1"/>
  <c r="D11" i="1" s="1"/>
  <c r="W11" i="1"/>
  <c r="E11" i="1" s="1"/>
  <c r="X11" i="1"/>
  <c r="F11" i="1" s="1"/>
  <c r="V12" i="1"/>
  <c r="W12" i="1"/>
  <c r="E12" i="1" s="1"/>
  <c r="X12" i="1"/>
  <c r="V13" i="1"/>
  <c r="D13" i="1" s="1"/>
  <c r="W13" i="1"/>
  <c r="X13" i="1"/>
  <c r="F13" i="1" s="1"/>
  <c r="V14" i="1"/>
  <c r="D14" i="1" s="1"/>
  <c r="W14" i="1"/>
  <c r="E14" i="1" s="1"/>
  <c r="X14" i="1"/>
  <c r="F14" i="1" s="1"/>
  <c r="V15" i="1"/>
  <c r="D15" i="1" s="1"/>
  <c r="W15" i="1"/>
  <c r="E15" i="1" s="1"/>
  <c r="X15" i="1"/>
  <c r="F15" i="1" s="1"/>
  <c r="V16" i="1"/>
  <c r="W16" i="1"/>
  <c r="E16" i="1" s="1"/>
  <c r="X16" i="1"/>
  <c r="V17" i="1"/>
  <c r="D17" i="1" s="1"/>
  <c r="W17" i="1"/>
  <c r="X17" i="1"/>
  <c r="F17" i="1" s="1"/>
  <c r="V18" i="1"/>
  <c r="D18" i="1" s="1"/>
  <c r="W18" i="1"/>
  <c r="E18" i="1" s="1"/>
  <c r="X18" i="1"/>
  <c r="F18" i="1" s="1"/>
  <c r="V19" i="1"/>
  <c r="D19" i="1" s="1"/>
  <c r="W19" i="1"/>
  <c r="E19" i="1" s="1"/>
  <c r="X19" i="1"/>
  <c r="F19" i="1" s="1"/>
  <c r="V20" i="1"/>
  <c r="W20" i="1"/>
  <c r="E20" i="1" s="1"/>
  <c r="X20" i="1"/>
  <c r="V21" i="1"/>
  <c r="D21" i="1" s="1"/>
  <c r="W21" i="1"/>
  <c r="E21" i="1" s="1"/>
  <c r="X21" i="1"/>
  <c r="F21" i="1" s="1"/>
  <c r="V22" i="1"/>
  <c r="W22" i="1"/>
  <c r="E22" i="1" s="1"/>
  <c r="X22" i="1"/>
  <c r="V23" i="1"/>
  <c r="D23" i="1" s="1"/>
  <c r="W23" i="1"/>
  <c r="E23" i="1" s="1"/>
  <c r="X23" i="1"/>
  <c r="F23" i="1" s="1"/>
  <c r="U5" i="1"/>
  <c r="U6" i="1"/>
  <c r="C6" i="1" s="1"/>
  <c r="U7" i="1"/>
  <c r="C7" i="1" s="1"/>
  <c r="U8" i="1"/>
  <c r="C8" i="1" s="1"/>
  <c r="U9" i="1"/>
  <c r="U10" i="1"/>
  <c r="C10" i="1" s="1"/>
  <c r="U11" i="1"/>
  <c r="C11" i="1" s="1"/>
  <c r="U12" i="1"/>
  <c r="C12" i="1" s="1"/>
  <c r="U13" i="1"/>
  <c r="U14" i="1"/>
  <c r="C14" i="1" s="1"/>
  <c r="U15" i="1"/>
  <c r="C15" i="1" s="1"/>
  <c r="U16" i="1"/>
  <c r="C16" i="1" s="1"/>
  <c r="U17" i="1"/>
  <c r="U18" i="1"/>
  <c r="C18" i="1" s="1"/>
  <c r="U19" i="1"/>
  <c r="C19" i="1" s="1"/>
  <c r="U20" i="1"/>
  <c r="C20" i="1" s="1"/>
  <c r="U21" i="1"/>
  <c r="C21" i="1" s="1"/>
  <c r="U22" i="1"/>
  <c r="C22" i="1" s="1"/>
  <c r="U23" i="1"/>
  <c r="C23" i="1" s="1"/>
  <c r="T5" i="1"/>
  <c r="B5" i="1" s="1"/>
  <c r="T6" i="1"/>
  <c r="B6" i="1" s="1"/>
  <c r="T7" i="1"/>
  <c r="B7" i="1" s="1"/>
  <c r="T8" i="1"/>
  <c r="T9" i="1"/>
  <c r="B9" i="1" s="1"/>
  <c r="T10" i="1"/>
  <c r="B10" i="1" s="1"/>
  <c r="T11" i="1"/>
  <c r="B11" i="1" s="1"/>
  <c r="T12" i="1"/>
  <c r="T13" i="1"/>
  <c r="B13" i="1" s="1"/>
  <c r="T14" i="1"/>
  <c r="B14" i="1" s="1"/>
  <c r="T15" i="1"/>
  <c r="B15" i="1" s="1"/>
  <c r="T16" i="1"/>
  <c r="T17" i="1"/>
  <c r="B17" i="1" s="1"/>
  <c r="T18" i="1"/>
  <c r="B18" i="1" s="1"/>
  <c r="T19" i="1"/>
  <c r="B19" i="1" s="1"/>
  <c r="T20" i="1"/>
  <c r="T21" i="1"/>
  <c r="B21" i="1" s="1"/>
  <c r="T22" i="1"/>
  <c r="T23" i="1"/>
  <c r="B23" i="1" s="1"/>
  <c r="T4" i="1"/>
  <c r="L47" i="1" l="1"/>
  <c r="L39" i="1"/>
  <c r="M41" i="1"/>
  <c r="K44" i="1"/>
  <c r="N42" i="1"/>
  <c r="P42" i="1"/>
  <c r="P46" i="1"/>
  <c r="O43" i="1"/>
  <c r="O47" i="1"/>
  <c r="N43" i="1"/>
  <c r="N47" i="1"/>
  <c r="M42" i="1"/>
  <c r="M46" i="1"/>
  <c r="L40" i="1"/>
  <c r="L44" i="1"/>
  <c r="K37" i="1"/>
  <c r="K41" i="1"/>
  <c r="K45" i="1"/>
  <c r="J37" i="1"/>
  <c r="J41" i="1"/>
  <c r="J45" i="1"/>
  <c r="I36" i="1"/>
  <c r="I40" i="1"/>
  <c r="I44" i="1"/>
  <c r="H34" i="1"/>
  <c r="H38" i="1"/>
  <c r="H42" i="1"/>
  <c r="H46" i="1"/>
  <c r="G35" i="1"/>
  <c r="G39" i="1"/>
  <c r="G43" i="1"/>
  <c r="G47" i="1"/>
  <c r="F35" i="1"/>
  <c r="F39" i="1"/>
  <c r="F43" i="1"/>
  <c r="F47" i="1"/>
  <c r="E34" i="1"/>
  <c r="E38" i="1"/>
  <c r="E42" i="1"/>
  <c r="E46" i="1"/>
  <c r="D32" i="1"/>
  <c r="D36" i="1"/>
  <c r="D40" i="1"/>
  <c r="D44" i="1"/>
  <c r="C40" i="1"/>
  <c r="Q44" i="1"/>
  <c r="C29" i="1"/>
  <c r="C33" i="1"/>
  <c r="C37" i="1"/>
  <c r="C43" i="1"/>
  <c r="C47" i="1"/>
  <c r="B33" i="1"/>
  <c r="B37" i="1"/>
  <c r="B41" i="1"/>
  <c r="B46" i="1"/>
  <c r="P43" i="1"/>
  <c r="P47" i="1"/>
  <c r="O44" i="1"/>
  <c r="N40" i="1"/>
  <c r="N44" i="1"/>
  <c r="M39" i="1"/>
  <c r="M43" i="1"/>
  <c r="M47" i="1"/>
  <c r="L41" i="1"/>
  <c r="L45" i="1"/>
  <c r="K38" i="1"/>
  <c r="K42" i="1"/>
  <c r="K46" i="1"/>
  <c r="J38" i="1"/>
  <c r="J42" i="1"/>
  <c r="J46" i="1"/>
  <c r="I37" i="1"/>
  <c r="I41" i="1"/>
  <c r="I45" i="1"/>
  <c r="H35" i="1"/>
  <c r="H39" i="1"/>
  <c r="H43" i="1"/>
  <c r="H47" i="1"/>
  <c r="G36" i="1"/>
  <c r="G40" i="1"/>
  <c r="G44" i="1"/>
  <c r="F32" i="1"/>
  <c r="F36" i="1"/>
  <c r="F40" i="1"/>
  <c r="F44" i="1"/>
  <c r="E31" i="1"/>
  <c r="E35" i="1"/>
  <c r="E39" i="1"/>
  <c r="E43" i="1"/>
  <c r="E47" i="1"/>
  <c r="B28" i="1"/>
  <c r="B44" i="1"/>
  <c r="B38" i="1"/>
  <c r="B32" i="1"/>
  <c r="C45" i="1"/>
  <c r="C38" i="1"/>
  <c r="C32" i="1"/>
  <c r="Q46" i="1"/>
  <c r="C42" i="1"/>
  <c r="D43" i="1"/>
  <c r="D38" i="1"/>
  <c r="D33" i="1"/>
  <c r="E44" i="1"/>
  <c r="E36" i="1"/>
  <c r="F45" i="1"/>
  <c r="F37" i="1"/>
  <c r="G45" i="1"/>
  <c r="G37" i="1"/>
  <c r="H44" i="1"/>
  <c r="H36" i="1"/>
  <c r="I42" i="1"/>
  <c r="J47" i="1"/>
  <c r="J39" i="1"/>
  <c r="K43" i="1"/>
  <c r="L46" i="1"/>
  <c r="L38" i="1"/>
  <c r="M40" i="1"/>
  <c r="N41" i="1"/>
  <c r="O41" i="1"/>
  <c r="B29" i="1"/>
  <c r="B43" i="1"/>
  <c r="B36" i="1"/>
  <c r="B31" i="1"/>
  <c r="C44" i="1"/>
  <c r="C36" i="1"/>
  <c r="C31" i="1"/>
  <c r="Q45" i="1"/>
  <c r="D47" i="1"/>
  <c r="D42" i="1"/>
  <c r="D37" i="1"/>
  <c r="D31" i="1"/>
  <c r="E41" i="1"/>
  <c r="E33" i="1"/>
  <c r="F42" i="1"/>
  <c r="F34" i="1"/>
  <c r="G42" i="1"/>
  <c r="G34" i="1"/>
  <c r="H41" i="1"/>
  <c r="I47" i="1"/>
  <c r="I39" i="1"/>
  <c r="J44" i="1"/>
  <c r="J36" i="1"/>
  <c r="K40" i="1"/>
  <c r="L43" i="1"/>
  <c r="M45" i="1"/>
  <c r="N46" i="1"/>
  <c r="O46" i="1"/>
  <c r="P45" i="1"/>
  <c r="B47" i="1"/>
  <c r="B40" i="1"/>
  <c r="B35" i="1"/>
  <c r="B30" i="1"/>
  <c r="C41" i="1"/>
  <c r="C35" i="1"/>
  <c r="C30" i="1"/>
  <c r="Q43" i="1"/>
  <c r="D46" i="1"/>
  <c r="D41" i="1"/>
  <c r="D35" i="1"/>
  <c r="D30" i="1"/>
  <c r="E40" i="1"/>
  <c r="E32" i="1"/>
  <c r="F41" i="1"/>
  <c r="F33" i="1"/>
  <c r="G41" i="1"/>
  <c r="G33" i="1"/>
  <c r="H40" i="1"/>
  <c r="I46" i="1"/>
  <c r="I38" i="1"/>
  <c r="J43" i="1"/>
  <c r="K47" i="1"/>
  <c r="K39" i="1"/>
  <c r="L42" i="1"/>
  <c r="M44" i="1"/>
  <c r="N45" i="1"/>
  <c r="O45" i="1"/>
  <c r="P44" i="1"/>
</calcChain>
</file>

<file path=xl/sharedStrings.xml><?xml version="1.0" encoding="utf-8"?>
<sst xmlns="http://schemas.openxmlformats.org/spreadsheetml/2006/main" count="56" uniqueCount="21">
  <si>
    <t>total play count</t>
  </si>
  <si>
    <t>play 1</t>
  </si>
  <si>
    <t>play 2</t>
  </si>
  <si>
    <t>play 3</t>
  </si>
  <si>
    <t>play 4</t>
  </si>
  <si>
    <t>play 5</t>
  </si>
  <si>
    <t>play 6</t>
  </si>
  <si>
    <t>play 7</t>
  </si>
  <si>
    <t>play 8</t>
  </si>
  <si>
    <t>play 9</t>
  </si>
  <si>
    <t>play 10</t>
  </si>
  <si>
    <t>play 11</t>
  </si>
  <si>
    <t>play 12</t>
  </si>
  <si>
    <t>play 13</t>
  </si>
  <si>
    <t>play 14</t>
  </si>
  <si>
    <t>play 15</t>
  </si>
  <si>
    <t>play 16</t>
  </si>
  <si>
    <t xml:space="preserve">c value = </t>
  </si>
  <si>
    <t xml:space="preserve"> </t>
  </si>
  <si>
    <t xml:space="preserve">p value = </t>
  </si>
  <si>
    <t>under the sqrt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</si>
</sst>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zoomScale="85" zoomScaleNormal="85" workbookViewId="0">
      <selection activeCell="E26" sqref="E26"/>
    </sheetView>
  </sheetViews>
  <sheetFormatPr defaultRowHeight="14.5" x14ac:dyDescent="0.35"/>
  <cols>
    <col min="1" max="1" width="13.81640625" bestFit="1" customWidth="1"/>
  </cols>
  <sheetData>
    <row r="1" spans="1:35" x14ac:dyDescent="0.35">
      <c r="A1" t="s">
        <v>17</v>
      </c>
      <c r="B1">
        <v>0.3</v>
      </c>
      <c r="C1" t="s">
        <v>18</v>
      </c>
      <c r="D1" t="s">
        <v>19</v>
      </c>
      <c r="E1">
        <v>0.4</v>
      </c>
    </row>
    <row r="2" spans="1:35" x14ac:dyDescent="0.35">
      <c r="S2" t="s">
        <v>20</v>
      </c>
    </row>
    <row r="3" spans="1:35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12</v>
      </c>
      <c r="AF3" t="s">
        <v>13</v>
      </c>
      <c r="AG3" t="s">
        <v>14</v>
      </c>
      <c r="AH3" t="s">
        <v>15</v>
      </c>
      <c r="AI3" t="s">
        <v>16</v>
      </c>
    </row>
    <row r="4" spans="1:35" x14ac:dyDescent="0.35">
      <c r="A4">
        <v>1.0009999999999999</v>
      </c>
      <c r="B4">
        <f>T4*$B$1+$E$1</f>
        <v>0.40624723500386212</v>
      </c>
      <c r="S4">
        <v>1.0009999999999999</v>
      </c>
      <c r="T4" s="1">
        <f>SQRT(LOG(S4)/1.001)</f>
        <v>2.082411667954033E-2</v>
      </c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5" x14ac:dyDescent="0.35">
      <c r="A5">
        <v>2.0009999999999999</v>
      </c>
      <c r="B5">
        <f>T5*$B$1+$E$1</f>
        <v>0.56457567506905326</v>
      </c>
      <c r="C5">
        <f>U5*$B$1+$E$1</f>
        <v>0.51640165083224243</v>
      </c>
      <c r="S5">
        <v>2.0009999999999999</v>
      </c>
      <c r="T5" s="1">
        <f>SQRT(LOG(S5)/1.001)</f>
        <v>0.54858558356351073</v>
      </c>
      <c r="U5" s="1">
        <f t="shared" ref="U5:U23" si="0">SQRT(LOG(S5)/2.001)</f>
        <v>0.38800550277414131</v>
      </c>
      <c r="V5" s="1"/>
      <c r="W5" s="1"/>
      <c r="X5" s="1"/>
      <c r="Y5" s="1"/>
      <c r="Z5" s="1"/>
      <c r="AA5" s="1"/>
      <c r="AB5" s="1"/>
      <c r="AC5" s="1"/>
      <c r="AD5" s="1"/>
    </row>
    <row r="6" spans="1:35" x14ac:dyDescent="0.35">
      <c r="A6">
        <v>3.0009999999999999</v>
      </c>
      <c r="B6">
        <f>T6*$B$1+$E$1</f>
        <v>0.60714977325519104</v>
      </c>
      <c r="C6">
        <f>U6*$B$1+$E$1</f>
        <v>0.5465136057701826</v>
      </c>
      <c r="D6">
        <f>V6*$B$1+$E$1</f>
        <v>0.51963782342197584</v>
      </c>
      <c r="S6">
        <v>3.0009999999999999</v>
      </c>
      <c r="T6" s="1">
        <f>SQRT(LOG(S6)/1.001)</f>
        <v>0.69049924418397013</v>
      </c>
      <c r="U6" s="1">
        <f t="shared" si="0"/>
        <v>0.48837868590060857</v>
      </c>
      <c r="V6" s="1">
        <f t="shared" ref="V5:V23" si="1">SQRT(LOG(S6)/3.001)</f>
        <v>0.39879274473991938</v>
      </c>
      <c r="W6" s="1"/>
      <c r="X6" s="1"/>
      <c r="Y6" s="1"/>
      <c r="Z6" s="1"/>
      <c r="AA6" s="1"/>
      <c r="AB6" s="1"/>
      <c r="AC6" s="1"/>
      <c r="AD6" s="1"/>
    </row>
    <row r="7" spans="1:35" x14ac:dyDescent="0.35">
      <c r="A7">
        <v>4.0010000000000003</v>
      </c>
      <c r="B7">
        <f>T7*$B$1+$E$1</f>
        <v>0.63268224813146845</v>
      </c>
      <c r="C7">
        <f>U7*$B$1+$E$1</f>
        <v>0.56457230262307068</v>
      </c>
      <c r="D7">
        <f>V7*$B$1+$E$1</f>
        <v>0.5343839159364534</v>
      </c>
      <c r="E7">
        <f>W7*$B$1+$E$1</f>
        <v>0.51638473290992171</v>
      </c>
      <c r="S7">
        <v>4.0010000000000003</v>
      </c>
      <c r="T7" s="1">
        <f>SQRT(LOG(S7)/1.001)</f>
        <v>0.77560749377156135</v>
      </c>
      <c r="U7" s="1">
        <f t="shared" si="0"/>
        <v>0.54857434207690214</v>
      </c>
      <c r="V7" s="1">
        <f t="shared" si="1"/>
        <v>0.44794638645484469</v>
      </c>
      <c r="W7" s="1">
        <f t="shared" ref="W5:W23" si="2">SQRT(LOG(S7)/4.001)</f>
        <v>0.38794910969973895</v>
      </c>
      <c r="X7" s="1"/>
      <c r="Y7" s="1"/>
      <c r="Z7" s="1"/>
      <c r="AA7" s="1"/>
      <c r="AB7" s="1"/>
      <c r="AC7" s="1"/>
      <c r="AD7" s="1"/>
    </row>
    <row r="8" spans="1:35" x14ac:dyDescent="0.35">
      <c r="A8">
        <v>5.0010000000000003</v>
      </c>
      <c r="B8">
        <f>T8*$B$1+$E$1</f>
        <v>0.65070353935404557</v>
      </c>
      <c r="C8">
        <f>U8*$B$1+$E$1</f>
        <v>0.57731846360680295</v>
      </c>
      <c r="D8">
        <f>V8*$B$1+$E$1</f>
        <v>0.54479197974092908</v>
      </c>
      <c r="E8">
        <f>W8*$B$1+$E$1</f>
        <v>0.52539875603577058</v>
      </c>
      <c r="F8">
        <f>X8*$B$1+$E$1</f>
        <v>0.5121628605216626</v>
      </c>
      <c r="S8">
        <v>5.0010000000000003</v>
      </c>
      <c r="T8" s="1">
        <f>SQRT(LOG(S8)/1.001)</f>
        <v>0.83567846451348515</v>
      </c>
      <c r="U8" s="1">
        <f t="shared" si="0"/>
        <v>0.59106154535600997</v>
      </c>
      <c r="V8" s="1">
        <f t="shared" si="1"/>
        <v>0.48263993246976344</v>
      </c>
      <c r="W8" s="1">
        <f t="shared" si="2"/>
        <v>0.4179958534525684</v>
      </c>
      <c r="X8" s="1">
        <f t="shared" ref="X5:X23" si="3">SQRT(LOG(S8)/5.001)</f>
        <v>0.37387620173887531</v>
      </c>
      <c r="Y8" s="1"/>
      <c r="Z8" s="1"/>
      <c r="AA8" s="1"/>
      <c r="AB8" s="1"/>
      <c r="AC8" s="1"/>
      <c r="AD8" s="1"/>
    </row>
    <row r="9" spans="1:35" x14ac:dyDescent="0.35">
      <c r="A9">
        <v>6.0010000000000003</v>
      </c>
      <c r="B9">
        <f>T9*$B$1+$E$1</f>
        <v>0.66451872571274795</v>
      </c>
      <c r="C9">
        <f>U9*$B$1+$E$1</f>
        <v>0.58708971624200135</v>
      </c>
      <c r="D9">
        <f>V9*$B$1+$E$1</f>
        <v>0.55277083870925625</v>
      </c>
      <c r="E9">
        <f>W9*$B$1+$E$1</f>
        <v>0.53230893842987359</v>
      </c>
      <c r="F9">
        <f>X9*$B$1+$E$1</f>
        <v>0.5183436700332652</v>
      </c>
      <c r="G9">
        <f>Y9*$B$1+$E$1</f>
        <v>0.50803429625184005</v>
      </c>
      <c r="S9">
        <v>6.0010000000000003</v>
      </c>
      <c r="T9" s="1">
        <f>SQRT(LOG(S9)/1.001)</f>
        <v>0.88172908570915987</v>
      </c>
      <c r="U9" s="1">
        <f t="shared" si="0"/>
        <v>0.62363238747333782</v>
      </c>
      <c r="V9" s="1">
        <f t="shared" si="1"/>
        <v>0.50923612903085413</v>
      </c>
      <c r="W9" s="1">
        <f t="shared" si="2"/>
        <v>0.44102979476624504</v>
      </c>
      <c r="X9" s="1">
        <f t="shared" si="3"/>
        <v>0.39447890011088393</v>
      </c>
      <c r="Y9" s="1">
        <f t="shared" ref="Y5:Y23" si="4">SQRT(LOG(S9)/6.001)</f>
        <v>0.36011432083946682</v>
      </c>
      <c r="Z9" s="1"/>
      <c r="AA9" s="1"/>
      <c r="AB9" s="1"/>
      <c r="AC9" s="1"/>
      <c r="AD9" s="1"/>
    </row>
    <row r="10" spans="1:35" x14ac:dyDescent="0.35">
      <c r="A10">
        <v>7.0010000000000003</v>
      </c>
      <c r="B10">
        <f>T10*$B$1+$E$1</f>
        <v>0.67565996911068726</v>
      </c>
      <c r="C10">
        <f>U10*$B$1+$E$1</f>
        <v>0.59496973328157787</v>
      </c>
      <c r="D10">
        <f>V10*$B$1+$E$1</f>
        <v>0.55920538164598388</v>
      </c>
      <c r="E10">
        <f>W10*$B$1+$E$1</f>
        <v>0.53788164819852313</v>
      </c>
      <c r="F10">
        <f>X10*$B$1+$E$1</f>
        <v>0.52332817776100093</v>
      </c>
      <c r="G10">
        <f>Y10*$B$1+$E$1</f>
        <v>0.51258458427634046</v>
      </c>
      <c r="H10">
        <f>Z10*$B$1+$E$1</f>
        <v>0.5042343117328405</v>
      </c>
      <c r="S10">
        <v>7.0010000000000003</v>
      </c>
      <c r="T10" s="1">
        <f>SQRT(LOG(S10)/1.001)</f>
        <v>0.9188665637022907</v>
      </c>
      <c r="U10" s="1">
        <f t="shared" si="0"/>
        <v>0.64989911093859298</v>
      </c>
      <c r="V10" s="1">
        <f t="shared" si="1"/>
        <v>0.53068460548661267</v>
      </c>
      <c r="W10" s="1">
        <f t="shared" si="2"/>
        <v>0.45960549399507705</v>
      </c>
      <c r="X10" s="1">
        <f t="shared" si="3"/>
        <v>0.41109392587000321</v>
      </c>
      <c r="Y10" s="1">
        <f t="shared" si="4"/>
        <v>0.37528194758780153</v>
      </c>
      <c r="Z10" s="1">
        <f t="shared" ref="Z5:Z23" si="5">SQRT(LOG(S10)/7.001)</f>
        <v>0.34744770577613476</v>
      </c>
      <c r="AA10" s="1"/>
      <c r="AB10" s="1"/>
      <c r="AC10" s="1"/>
      <c r="AD10" s="1"/>
    </row>
    <row r="11" spans="1:35" x14ac:dyDescent="0.35">
      <c r="A11">
        <v>8.0009999999999994</v>
      </c>
      <c r="B11">
        <f>T11*$B$1+$E$1</f>
        <v>0.68495926472796809</v>
      </c>
      <c r="C11">
        <f>U11*$B$1+$E$1</f>
        <v>0.60154697114479405</v>
      </c>
      <c r="D11">
        <f>V11*$B$1+$E$1</f>
        <v>0.56457612122984246</v>
      </c>
      <c r="E11">
        <f>W11*$B$1+$E$1</f>
        <v>0.54253303886265369</v>
      </c>
      <c r="F11">
        <f>X11*$B$1+$E$1</f>
        <v>0.52748861203312269</v>
      </c>
      <c r="G11">
        <f>Y11*$B$1+$E$1</f>
        <v>0.51638258706402107</v>
      </c>
      <c r="H11">
        <f>Z11*$B$1+$E$1</f>
        <v>0.50775062090676437</v>
      </c>
      <c r="I11">
        <f>AA11*$B$1+$E$1</f>
        <v>0.50079237646872421</v>
      </c>
      <c r="S11">
        <v>8.0009999999999994</v>
      </c>
      <c r="T11" s="1">
        <f>SQRT(LOG(S11)/1.001)</f>
        <v>0.94986421575989344</v>
      </c>
      <c r="U11" s="1">
        <f t="shared" si="0"/>
        <v>0.67182323714931325</v>
      </c>
      <c r="V11" s="1">
        <f t="shared" si="1"/>
        <v>0.54858707076614155</v>
      </c>
      <c r="W11" s="1">
        <f t="shared" si="2"/>
        <v>0.47511012954217913</v>
      </c>
      <c r="X11" s="1">
        <f t="shared" si="3"/>
        <v>0.42496204011040883</v>
      </c>
      <c r="Y11" s="1">
        <f t="shared" si="4"/>
        <v>0.38794195688007038</v>
      </c>
      <c r="Z11" s="1">
        <f t="shared" si="5"/>
        <v>0.35916873635588109</v>
      </c>
      <c r="AA11" s="1">
        <f t="shared" ref="AA5:AA23" si="6">SQRT(LOG(S11)/8.001)</f>
        <v>0.33597458822908072</v>
      </c>
      <c r="AB11" s="1"/>
      <c r="AC11" s="1"/>
      <c r="AD11" s="1"/>
    </row>
    <row r="12" spans="1:35" x14ac:dyDescent="0.35">
      <c r="A12">
        <v>9.0009999999999994</v>
      </c>
      <c r="B12">
        <f>T12*$B$1+$E$1</f>
        <v>0.69291699879815194</v>
      </c>
      <c r="C12">
        <f>U12*$B$1+$E$1</f>
        <v>0.60717534473198864</v>
      </c>
      <c r="D12">
        <f>V12*$B$1+$E$1</f>
        <v>0.56917205183873021</v>
      </c>
      <c r="E12">
        <f>W12*$B$1+$E$1</f>
        <v>0.5465133973204388</v>
      </c>
      <c r="F12">
        <f>X12*$B$1+$E$1</f>
        <v>0.53104884185230372</v>
      </c>
      <c r="G12">
        <f>Y12*$B$1+$E$1</f>
        <v>0.51963267152482862</v>
      </c>
      <c r="H12">
        <f>Z12*$B$1+$E$1</f>
        <v>0.51075965024255998</v>
      </c>
      <c r="I12">
        <f>AA12*$B$1+$E$1</f>
        <v>0.50360709080694954</v>
      </c>
      <c r="J12">
        <f>AB12*$B$1+$E$1</f>
        <v>0.49768238025224049</v>
      </c>
      <c r="S12">
        <v>9.0009999999999994</v>
      </c>
      <c r="T12" s="1">
        <f>SQRT(LOG(S12)/1.001)</f>
        <v>0.97638999599383969</v>
      </c>
      <c r="U12" s="1">
        <f t="shared" si="0"/>
        <v>0.69058448243996196</v>
      </c>
      <c r="V12" s="1">
        <f t="shared" si="1"/>
        <v>0.56390683946243414</v>
      </c>
      <c r="W12" s="1">
        <f t="shared" si="2"/>
        <v>0.48837799106812929</v>
      </c>
      <c r="X12" s="1">
        <f t="shared" si="3"/>
        <v>0.43682947284101248</v>
      </c>
      <c r="Y12" s="1">
        <f t="shared" si="4"/>
        <v>0.39877557174942874</v>
      </c>
      <c r="Z12" s="1">
        <f t="shared" si="5"/>
        <v>0.36919883414186672</v>
      </c>
      <c r="AA12" s="1">
        <f t="shared" si="6"/>
        <v>0.34535696935649857</v>
      </c>
      <c r="AB12" s="1">
        <f t="shared" ref="AB5:AB23" si="7">SQRT(LOG(S12)/9.001)</f>
        <v>0.32560793417413486</v>
      </c>
      <c r="AC12" s="1"/>
      <c r="AD12" s="1"/>
    </row>
    <row r="13" spans="1:35" x14ac:dyDescent="0.35">
      <c r="A13">
        <v>10.000999999999999</v>
      </c>
      <c r="B13">
        <f>T13*$B$1+$E$1</f>
        <v>0.69985662317257091</v>
      </c>
      <c r="C13">
        <f>U13*$B$1+$E$1</f>
        <v>0.61208362618366186</v>
      </c>
      <c r="D13">
        <f>V13*$B$1+$E$1</f>
        <v>0.57317998070331455</v>
      </c>
      <c r="E13" s="2">
        <f>W13*$B$1+$E$1</f>
        <v>0.54998451011824701</v>
      </c>
      <c r="F13">
        <f>X13*$B$1+$E$1</f>
        <v>0.53415357712164302</v>
      </c>
      <c r="G13">
        <f>Y13*$B$1+$E$1</f>
        <v>0.52246694132377147</v>
      </c>
      <c r="H13">
        <f>Z13*$B$1+$E$1</f>
        <v>0.51338370542433198</v>
      </c>
      <c r="I13">
        <f>AA13*$B$1+$E$1</f>
        <v>0.50606169158354031</v>
      </c>
      <c r="J13">
        <f>AB13*$B$1+$E$1</f>
        <v>0.49999661612701413</v>
      </c>
      <c r="K13">
        <f>AC13*$B$1+$E$1</f>
        <v>0.49486564655554788</v>
      </c>
      <c r="S13">
        <v>10.000999999999999</v>
      </c>
      <c r="T13" s="1">
        <f>SQRT(LOG(S13)/1.001)</f>
        <v>0.99952207724190301</v>
      </c>
      <c r="U13" s="1">
        <f t="shared" si="0"/>
        <v>0.70694542061220611</v>
      </c>
      <c r="V13" s="1">
        <f t="shared" si="1"/>
        <v>0.57726660234438187</v>
      </c>
      <c r="W13" s="1">
        <f t="shared" si="2"/>
        <v>0.49994836706082352</v>
      </c>
      <c r="X13" s="1">
        <f t="shared" si="3"/>
        <v>0.44717859040547669</v>
      </c>
      <c r="Y13" s="1">
        <f t="shared" si="4"/>
        <v>0.40822313774590474</v>
      </c>
      <c r="Z13" s="1">
        <f t="shared" si="5"/>
        <v>0.37794568474777335</v>
      </c>
      <c r="AA13" s="1">
        <f t="shared" si="6"/>
        <v>0.35353897194513412</v>
      </c>
      <c r="AB13" s="1">
        <f t="shared" si="7"/>
        <v>0.33332205375671375</v>
      </c>
      <c r="AC13" s="1">
        <f t="shared" ref="AC5:AC23" si="8">SQRT(LOG(S13)/10.001)</f>
        <v>0.31621882185182609</v>
      </c>
      <c r="AD13" s="1"/>
    </row>
    <row r="14" spans="1:35" x14ac:dyDescent="0.35">
      <c r="A14">
        <v>11.000999999999999</v>
      </c>
      <c r="B14">
        <f>T14*$B$1+$E$1</f>
        <v>0.70599879013104316</v>
      </c>
      <c r="C14">
        <f>U14*$B$1+$E$1</f>
        <v>0.61642787920497522</v>
      </c>
      <c r="D14">
        <f>V14*$B$1+$E$1</f>
        <v>0.57672734392007641</v>
      </c>
      <c r="E14">
        <f>W14*$B$1+$E$1</f>
        <v>0.55305674475019906</v>
      </c>
      <c r="F14">
        <f>X14*$B$1+$E$1</f>
        <v>0.53690153599625223</v>
      </c>
      <c r="G14">
        <f>Y14*$B$1+$E$1</f>
        <v>0.52497551489651895</v>
      </c>
      <c r="H14">
        <f>Z14*$B$1+$E$1</f>
        <v>0.51570622090429086</v>
      </c>
      <c r="I14">
        <f>AA14*$B$1+$E$1</f>
        <v>0.50823422527884965</v>
      </c>
      <c r="J14">
        <f>AB14*$B$1+$E$1</f>
        <v>0.50204491476066115</v>
      </c>
      <c r="K14">
        <f>AC14*$B$1+$E$1</f>
        <v>0.49680884405308073</v>
      </c>
      <c r="L14">
        <f>AD14*$B$1+$E$1</f>
        <v>0.49230403063549988</v>
      </c>
      <c r="S14">
        <v>11.000999999999999</v>
      </c>
      <c r="T14" s="1">
        <f>SQRT(LOG(S14)/1.001)</f>
        <v>1.0199959671034773</v>
      </c>
      <c r="U14" s="1">
        <f t="shared" si="0"/>
        <v>0.72142626401658405</v>
      </c>
      <c r="V14" s="1">
        <f t="shared" si="1"/>
        <v>0.58909114640025451</v>
      </c>
      <c r="W14" s="1">
        <f t="shared" si="2"/>
        <v>0.51018914916733016</v>
      </c>
      <c r="X14" s="1">
        <f t="shared" si="3"/>
        <v>0.45633845332084078</v>
      </c>
      <c r="Y14" s="1">
        <f t="shared" si="4"/>
        <v>0.41658504965506321</v>
      </c>
      <c r="Z14" s="1">
        <f t="shared" si="5"/>
        <v>0.38568740301430288</v>
      </c>
      <c r="AA14" s="1">
        <f t="shared" si="6"/>
        <v>0.36078075092949868</v>
      </c>
      <c r="AB14" s="1">
        <f t="shared" si="7"/>
        <v>0.34014971586887044</v>
      </c>
      <c r="AC14" s="1">
        <f t="shared" si="8"/>
        <v>0.32269614684360232</v>
      </c>
      <c r="AD14" s="1">
        <f t="shared" ref="AD5:AI23" si="9">SQRT(LOG(S14)/11.001)</f>
        <v>0.30768010211833297</v>
      </c>
      <c r="AE14" s="1"/>
      <c r="AF14" s="1"/>
    </row>
    <row r="15" spans="1:35" x14ac:dyDescent="0.35">
      <c r="A15">
        <v>12.000999999999999</v>
      </c>
      <c r="B15">
        <f>T15*$B$1+$E$1</f>
        <v>0.71150046016099311</v>
      </c>
      <c r="C15">
        <f>U15*$B$1+$E$1</f>
        <v>0.6203191193505907</v>
      </c>
      <c r="D15">
        <f>V15*$B$1+$E$1</f>
        <v>0.57990479286064689</v>
      </c>
      <c r="E15">
        <f>W15*$B$1+$E$1</f>
        <v>0.55580861087722944</v>
      </c>
      <c r="F15">
        <f>X15*$B$1+$E$1</f>
        <v>0.53936294140678398</v>
      </c>
      <c r="G15">
        <f>Y15*$B$1+$E$1</f>
        <v>0.52722249778324648</v>
      </c>
      <c r="H15">
        <f>Z15*$B$1+$E$1</f>
        <v>0.51778654758648235</v>
      </c>
      <c r="I15">
        <f>AA15*$B$1+$E$1</f>
        <v>0.51018021007564085</v>
      </c>
      <c r="J15">
        <f>AB15*$B$1+$E$1</f>
        <v>0.50387961956131444</v>
      </c>
      <c r="K15">
        <f>AC15*$B$1+$E$1</f>
        <v>0.4985494075230632</v>
      </c>
      <c r="L15">
        <f>AD15*$B$1+$E$1</f>
        <v>0.49396360033109721</v>
      </c>
      <c r="M15">
        <f>AE15*$B$1+$E$1</f>
        <v>0.489963638840403</v>
      </c>
      <c r="S15">
        <v>12.000999999999999</v>
      </c>
      <c r="T15" s="1">
        <f>SQRT(LOG(S15)/1.001)</f>
        <v>1.0383348672033106</v>
      </c>
      <c r="U15" s="1">
        <f t="shared" si="0"/>
        <v>0.73439706450196884</v>
      </c>
      <c r="V15" s="1">
        <f t="shared" si="1"/>
        <v>0.599682642868823</v>
      </c>
      <c r="W15" s="1">
        <f t="shared" si="2"/>
        <v>0.51936203625743127</v>
      </c>
      <c r="X15" s="1">
        <f t="shared" si="3"/>
        <v>0.46454313802261316</v>
      </c>
      <c r="Y15" s="1">
        <f t="shared" si="4"/>
        <v>0.42407499261082132</v>
      </c>
      <c r="Z15" s="1">
        <f t="shared" si="5"/>
        <v>0.39262182528827444</v>
      </c>
      <c r="AA15" s="1">
        <f t="shared" si="6"/>
        <v>0.36726736691880268</v>
      </c>
      <c r="AB15" s="1">
        <f t="shared" si="7"/>
        <v>0.34626539853771487</v>
      </c>
      <c r="AC15" s="1">
        <f t="shared" si="8"/>
        <v>0.32849802507687736</v>
      </c>
      <c r="AD15" s="1">
        <f t="shared" si="9"/>
        <v>0.31321200110365727</v>
      </c>
      <c r="AE15" s="1">
        <f t="shared" ref="AE15:AE22" si="10">SQRT(LOG(S15)/12.001)</f>
        <v>0.29987879613467666</v>
      </c>
      <c r="AF15" s="1"/>
      <c r="AG15" s="1"/>
      <c r="AH15" s="1"/>
      <c r="AI15" s="1"/>
    </row>
    <row r="16" spans="1:35" x14ac:dyDescent="0.35">
      <c r="A16">
        <v>13.000999999999999</v>
      </c>
      <c r="B16">
        <f>T16*$B$1+$E$1</f>
        <v>0.71647709316092789</v>
      </c>
      <c r="C16">
        <f>U16*$B$1+$E$1</f>
        <v>0.62383900949556836</v>
      </c>
      <c r="D16">
        <f>V16*$B$1+$E$1</f>
        <v>0.58277901053767367</v>
      </c>
      <c r="E16">
        <f>W16*$B$1+$E$1</f>
        <v>0.55829786008785609</v>
      </c>
      <c r="F16">
        <f>X16*$B$1+$E$1</f>
        <v>0.54158944923542252</v>
      </c>
      <c r="G16">
        <f>Y16*$B$1+$E$1</f>
        <v>0.5292550459229024</v>
      </c>
      <c r="H16">
        <f>Z16*$B$1+$E$1</f>
        <v>0.5196683439066685</v>
      </c>
      <c r="I16">
        <f>AA16*$B$1+$E$1</f>
        <v>0.51194048506566414</v>
      </c>
      <c r="J16">
        <f>AB16*$B$1+$E$1</f>
        <v>0.50553923426128089</v>
      </c>
      <c r="K16">
        <f>AC16*$B$1+$E$1</f>
        <v>0.50012386501615902</v>
      </c>
      <c r="L16">
        <f>AD16*$B$1+$E$1</f>
        <v>0.49546479347205991</v>
      </c>
      <c r="M16">
        <f>AE16*$B$1+$E$1</f>
        <v>0.49140092729132845</v>
      </c>
      <c r="N16">
        <f>AF16*$B$1+$E$1</f>
        <v>0.48462131928201796</v>
      </c>
      <c r="S16">
        <v>13.000999999999999</v>
      </c>
      <c r="T16" s="1">
        <f>SQRT(LOG(S16)/1.001)</f>
        <v>1.0549236438697593</v>
      </c>
      <c r="U16" s="1">
        <f t="shared" si="0"/>
        <v>0.74613003165189429</v>
      </c>
      <c r="V16" s="1">
        <f t="shared" si="1"/>
        <v>0.60926336845891216</v>
      </c>
      <c r="W16" s="1">
        <f t="shared" si="2"/>
        <v>0.52765953362618678</v>
      </c>
      <c r="X16" s="1">
        <f t="shared" si="3"/>
        <v>0.47196483078474155</v>
      </c>
      <c r="Y16" s="1">
        <f t="shared" si="4"/>
        <v>0.43085015307634134</v>
      </c>
      <c r="Z16" s="1">
        <f t="shared" si="5"/>
        <v>0.39889447968889502</v>
      </c>
      <c r="AA16" s="1">
        <f t="shared" si="6"/>
        <v>0.37313495021888055</v>
      </c>
      <c r="AB16" s="1">
        <f t="shared" si="7"/>
        <v>0.35179744753760295</v>
      </c>
      <c r="AC16" s="1">
        <f t="shared" si="8"/>
        <v>0.33374621672053018</v>
      </c>
      <c r="AD16" s="1">
        <f t="shared" si="9"/>
        <v>0.31821597824019959</v>
      </c>
      <c r="AE16" s="1">
        <f t="shared" si="10"/>
        <v>0.30466975763776138</v>
      </c>
      <c r="AF16" s="1">
        <f t="shared" ref="AF15:AF22" si="11">SQRT(LOG(S16)/14.001)</f>
        <v>0.28207106427339318</v>
      </c>
      <c r="AG16" s="1"/>
      <c r="AH16" s="1"/>
      <c r="AI16" s="1"/>
    </row>
    <row r="17" spans="1:35" x14ac:dyDescent="0.35">
      <c r="A17">
        <v>14.000999999999999</v>
      </c>
      <c r="B17">
        <f>T17*$B$1+$E$1</f>
        <v>0.72101598673694267</v>
      </c>
      <c r="C17">
        <f>U17*$B$1+$E$1</f>
        <v>0.62704929379170327</v>
      </c>
      <c r="D17">
        <f>V17*$B$1+$E$1</f>
        <v>0.58540041503957219</v>
      </c>
      <c r="E17">
        <f>W17*$B$1+$E$1</f>
        <v>0.56056815754627054</v>
      </c>
      <c r="F17">
        <f>X17*$B$1+$E$1</f>
        <v>0.54362011576849556</v>
      </c>
      <c r="G17">
        <f>Y17*$B$1+$E$1</f>
        <v>0.53110881325799553</v>
      </c>
      <c r="H17">
        <f>Z17*$B$1+$E$1</f>
        <v>0.52138461939436742</v>
      </c>
      <c r="I17">
        <f>AA17*$B$1+$E$1</f>
        <v>0.51354592811206556</v>
      </c>
      <c r="J17">
        <f>AB17*$B$1+$E$1</f>
        <v>0.50705287099126206</v>
      </c>
      <c r="K17">
        <f>AC17*$B$1+$E$1</f>
        <v>0.50155983487795419</v>
      </c>
      <c r="L17">
        <f>AD17*$B$1+$E$1</f>
        <v>0.49683394323736563</v>
      </c>
      <c r="M17">
        <f>AE17*$B$1+$E$1</f>
        <v>0.49271179335617016</v>
      </c>
      <c r="N17">
        <f>AF17*$B$1+$E$1</f>
        <v>0.48583495265638593</v>
      </c>
      <c r="O17">
        <f>AG17*$B$1+$E$1</f>
        <v>0.48583495265638593</v>
      </c>
      <c r="S17">
        <v>14.000999999999999</v>
      </c>
      <c r="T17" s="1">
        <f>SQRT(LOG(S17)/1.001)</f>
        <v>1.0700532891231422</v>
      </c>
      <c r="U17" s="1">
        <f t="shared" si="0"/>
        <v>0.75683097930567744</v>
      </c>
      <c r="V17" s="1">
        <f t="shared" si="1"/>
        <v>0.61800138346524036</v>
      </c>
      <c r="W17" s="1">
        <f t="shared" si="2"/>
        <v>0.53522719182090184</v>
      </c>
      <c r="X17" s="1">
        <f t="shared" si="3"/>
        <v>0.47873371922831842</v>
      </c>
      <c r="Y17" s="1">
        <f t="shared" si="4"/>
        <v>0.43702937752665189</v>
      </c>
      <c r="Z17" s="1">
        <f t="shared" si="5"/>
        <v>0.40461539798122481</v>
      </c>
      <c r="AA17" s="1">
        <f t="shared" si="6"/>
        <v>0.3784864270402184</v>
      </c>
      <c r="AB17" s="1">
        <f t="shared" si="7"/>
        <v>0.35684290330420687</v>
      </c>
      <c r="AC17" s="1">
        <f t="shared" si="8"/>
        <v>0.33853278292651395</v>
      </c>
      <c r="AD17" s="1">
        <f t="shared" si="9"/>
        <v>0.32277981079121865</v>
      </c>
      <c r="AE17" s="1">
        <f t="shared" si="10"/>
        <v>0.30903931118723382</v>
      </c>
      <c r="AF17" s="1">
        <f t="shared" si="11"/>
        <v>0.28611650885461964</v>
      </c>
      <c r="AG17" s="1">
        <f t="shared" ref="AG15:AG22" si="12">SQRT(LOG(S17)/14.001)</f>
        <v>0.28611650885461964</v>
      </c>
      <c r="AH17" s="1"/>
      <c r="AI17" s="1"/>
    </row>
    <row r="18" spans="1:35" x14ac:dyDescent="0.35">
      <c r="A18">
        <v>15.000999999999999</v>
      </c>
      <c r="B18">
        <f>T18*$B$1+$E$1</f>
        <v>0.72518467663948538</v>
      </c>
      <c r="C18">
        <f>U18*$B$1+$E$1</f>
        <v>0.62999773915739932</v>
      </c>
      <c r="D18">
        <f>V18*$B$1+$E$1</f>
        <v>0.58780801114080927</v>
      </c>
      <c r="E18">
        <f>W18*$B$1+$E$1</f>
        <v>0.5626532837851127</v>
      </c>
      <c r="F18">
        <f>X18*$B$1+$E$1</f>
        <v>0.54548515598811775</v>
      </c>
      <c r="G18">
        <f>Y18*$B$1+$E$1</f>
        <v>0.53281138262694983</v>
      </c>
      <c r="H18">
        <f>Z18*$B$1+$E$1</f>
        <v>0.52296091109976439</v>
      </c>
      <c r="I18">
        <f>AA18*$B$1+$E$1</f>
        <v>0.5150204271512161</v>
      </c>
      <c r="J18">
        <f>AB18*$B$1+$E$1</f>
        <v>0.50844305167003667</v>
      </c>
      <c r="K18">
        <f>AC18*$B$1+$E$1</f>
        <v>0.50287868339532271</v>
      </c>
      <c r="L18">
        <f>AD18*$B$1+$E$1</f>
        <v>0.49809142167481107</v>
      </c>
      <c r="M18">
        <f>AE18*$B$1+$E$1</f>
        <v>0.49391574185960463</v>
      </c>
      <c r="N18">
        <f>AF18*$B$1+$E$1</f>
        <v>0.4869495990142233</v>
      </c>
      <c r="O18">
        <f>AG18*$B$1+$E$1</f>
        <v>0.4869495990142233</v>
      </c>
      <c r="P18">
        <f>AH18*$B$1+$E$1</f>
        <v>0.48400149313918894</v>
      </c>
      <c r="S18">
        <v>15.000999999999999</v>
      </c>
      <c r="T18" s="1">
        <f>SQRT(LOG(S18)/1.001)</f>
        <v>1.0839489221316176</v>
      </c>
      <c r="U18" s="1">
        <f t="shared" si="0"/>
        <v>0.76665913052466439</v>
      </c>
      <c r="V18" s="1">
        <f t="shared" si="1"/>
        <v>0.62602670380269765</v>
      </c>
      <c r="W18" s="1">
        <f t="shared" si="2"/>
        <v>0.54217761261704223</v>
      </c>
      <c r="X18" s="1">
        <f t="shared" si="3"/>
        <v>0.48495051996039257</v>
      </c>
      <c r="Y18" s="1">
        <f t="shared" si="4"/>
        <v>0.44270460875649942</v>
      </c>
      <c r="Z18" s="1">
        <f t="shared" si="5"/>
        <v>0.40986970366588144</v>
      </c>
      <c r="AA18" s="1">
        <f t="shared" si="6"/>
        <v>0.38340142383738696</v>
      </c>
      <c r="AB18" s="1">
        <f t="shared" si="7"/>
        <v>0.36147683890012222</v>
      </c>
      <c r="AC18" s="1">
        <f t="shared" si="8"/>
        <v>0.34292894465107582</v>
      </c>
      <c r="AD18" s="1">
        <f t="shared" si="9"/>
        <v>0.32697140558270354</v>
      </c>
      <c r="AE18" s="1">
        <f t="shared" si="10"/>
        <v>0.31305247286534871</v>
      </c>
      <c r="AF18" s="1">
        <f t="shared" si="11"/>
        <v>0.2898319967140775</v>
      </c>
      <c r="AG18" s="1">
        <f t="shared" si="12"/>
        <v>0.2898319967140775</v>
      </c>
      <c r="AH18" s="1">
        <f t="shared" ref="AH15:AH22" si="13">SQRT(LOG(S18)/15.001)</f>
        <v>0.28000497713062977</v>
      </c>
      <c r="AI18" s="1"/>
    </row>
    <row r="19" spans="1:35" x14ac:dyDescent="0.35">
      <c r="A19">
        <v>16.001000000000001</v>
      </c>
      <c r="B19">
        <f>T19*$B$1+$E$1</f>
        <v>0.72903643611743596</v>
      </c>
      <c r="C19">
        <f>U19*$B$1+$E$1</f>
        <v>0.63272202487978246</v>
      </c>
      <c r="D19">
        <f>V19*$B$1+$E$1</f>
        <v>0.59003256641328505</v>
      </c>
      <c r="E19">
        <f>W19*$B$1+$E$1</f>
        <v>0.56457988541318904</v>
      </c>
      <c r="F19">
        <f>X19*$B$1+$E$1</f>
        <v>0.54720840394146342</v>
      </c>
      <c r="G19">
        <f>Y19*$B$1+$E$1</f>
        <v>0.53438451180111513</v>
      </c>
      <c r="H19">
        <f>Z19*$B$1+$E$1</f>
        <v>0.52441736304467279</v>
      </c>
      <c r="I19">
        <f>AA19*$B$1+$E$1</f>
        <v>0.51638282535833946</v>
      </c>
      <c r="J19">
        <f>AB19*$B$1+$E$1</f>
        <v>0.50972754193693515</v>
      </c>
      <c r="K19">
        <f>AC19*$B$1+$E$1</f>
        <v>0.50409726462720017</v>
      </c>
      <c r="L19">
        <f>AD19*$B$1+$E$1</f>
        <v>0.4992532985721056</v>
      </c>
      <c r="M19">
        <f>AE19*$B$1+$E$1</f>
        <v>0.4950281585102746</v>
      </c>
      <c r="N19">
        <f>AF19*$B$1+$E$1</f>
        <v>0.48797950283862251</v>
      </c>
      <c r="O19">
        <f>AG19*$B$1+$E$1</f>
        <v>0.48797950283862251</v>
      </c>
      <c r="P19">
        <f>AH19*$B$1+$E$1</f>
        <v>0.48499647713014615</v>
      </c>
      <c r="Q19">
        <f>AI19*$B$1+$E$1</f>
        <v>0.48229765654503909</v>
      </c>
      <c r="S19">
        <v>16.001000000000001</v>
      </c>
      <c r="T19" s="1">
        <f>SQRT(LOG(S19)/1.001)</f>
        <v>1.0967881203914529</v>
      </c>
      <c r="U19" s="1">
        <f t="shared" si="0"/>
        <v>0.77574008293260821</v>
      </c>
      <c r="V19" s="1">
        <f t="shared" si="1"/>
        <v>0.63344188804428325</v>
      </c>
      <c r="W19" s="1">
        <f t="shared" si="2"/>
        <v>0.54859961804396329</v>
      </c>
      <c r="X19" s="1">
        <f t="shared" si="3"/>
        <v>0.49069467980487802</v>
      </c>
      <c r="Y19" s="1">
        <f t="shared" si="4"/>
        <v>0.44794837267038368</v>
      </c>
      <c r="Z19" s="1">
        <f t="shared" si="5"/>
        <v>0.41472454348224247</v>
      </c>
      <c r="AA19" s="1">
        <f t="shared" si="6"/>
        <v>0.38794275119446481</v>
      </c>
      <c r="AB19" s="1">
        <f t="shared" si="7"/>
        <v>0.36575847312311721</v>
      </c>
      <c r="AC19" s="1">
        <f t="shared" si="8"/>
        <v>0.34699088209066731</v>
      </c>
      <c r="AD19" s="1">
        <f t="shared" si="9"/>
        <v>0.33084432857368523</v>
      </c>
      <c r="AE19" s="1">
        <f t="shared" si="10"/>
        <v>0.31676052836758195</v>
      </c>
      <c r="AF19" s="1">
        <f t="shared" si="11"/>
        <v>0.29326500946207495</v>
      </c>
      <c r="AG19" s="1">
        <f t="shared" si="12"/>
        <v>0.29326500946207495</v>
      </c>
      <c r="AH19" s="1">
        <f t="shared" si="13"/>
        <v>0.28332159043382038</v>
      </c>
      <c r="AI19" s="1">
        <f t="shared" ref="AI15:AI22" si="14">SQRT(LOG(S19)/16.001)</f>
        <v>0.27432552181679698</v>
      </c>
    </row>
    <row r="20" spans="1:35" x14ac:dyDescent="0.35">
      <c r="A20">
        <v>17.001000000000001</v>
      </c>
      <c r="B20">
        <f>T20*$B$1+$E$1</f>
        <v>0.73261399548502437</v>
      </c>
      <c r="C20">
        <f>U20*$B$1+$E$1</f>
        <v>0.63525237340281249</v>
      </c>
      <c r="D20">
        <f>V20*$B$1+$E$1</f>
        <v>0.59209875943476564</v>
      </c>
      <c r="E20">
        <f>W20*$B$1+$E$1</f>
        <v>0.56636933559604485</v>
      </c>
      <c r="F20">
        <f>X20*$B$1+$E$1</f>
        <v>0.54880897684677099</v>
      </c>
      <c r="G20">
        <f>Y20*$B$1+$E$1</f>
        <v>0.53584565262407646</v>
      </c>
      <c r="H20">
        <f>Z20*$B$1+$E$1</f>
        <v>0.52577013268898121</v>
      </c>
      <c r="I20">
        <f>AA20*$B$1+$E$1</f>
        <v>0.51764823678815008</v>
      </c>
      <c r="J20">
        <f>AB20*$B$1+$E$1</f>
        <v>0.51092059155834191</v>
      </c>
      <c r="K20">
        <f>AC20*$B$1+$E$1</f>
        <v>0.50522909716405173</v>
      </c>
      <c r="L20">
        <f>AD20*$B$1+$E$1</f>
        <v>0.50033246345810001</v>
      </c>
      <c r="M20">
        <f>AE20*$B$1+$E$1</f>
        <v>0.49606138413924955</v>
      </c>
      <c r="N20">
        <f>AF20*$B$1+$E$1</f>
        <v>0.48893608958703888</v>
      </c>
      <c r="O20">
        <f>AG20*$B$1+$E$1</f>
        <v>0.48893608958703888</v>
      </c>
      <c r="P20">
        <f>AH20*$B$1+$E$1</f>
        <v>0.48592062992780299</v>
      </c>
      <c r="Q20">
        <f>AI20*$B$1+$E$1</f>
        <v>0.48319246550777117</v>
      </c>
      <c r="S20">
        <v>17.001000000000001</v>
      </c>
      <c r="T20" s="1">
        <f>SQRT(LOG(S20)/1.001)</f>
        <v>1.1087133182834144</v>
      </c>
      <c r="U20" s="1">
        <f t="shared" si="0"/>
        <v>0.78417457800937496</v>
      </c>
      <c r="V20" s="1">
        <f t="shared" si="1"/>
        <v>0.64032919811588551</v>
      </c>
      <c r="W20" s="1">
        <f t="shared" si="2"/>
        <v>0.55456445198681614</v>
      </c>
      <c r="X20" s="1">
        <f t="shared" si="3"/>
        <v>0.49602992282256986</v>
      </c>
      <c r="Y20" s="1">
        <f t="shared" si="4"/>
        <v>0.45281884208025464</v>
      </c>
      <c r="Z20" s="1">
        <f t="shared" si="5"/>
        <v>0.41923377562993752</v>
      </c>
      <c r="AA20" s="1">
        <f t="shared" si="6"/>
        <v>0.39216078929383336</v>
      </c>
      <c r="AB20" s="1">
        <f t="shared" si="7"/>
        <v>0.36973530519447306</v>
      </c>
      <c r="AC20" s="1">
        <f t="shared" si="8"/>
        <v>0.35076365721350561</v>
      </c>
      <c r="AD20" s="1">
        <f t="shared" si="9"/>
        <v>0.33444154486033334</v>
      </c>
      <c r="AE20" s="1">
        <f t="shared" si="10"/>
        <v>0.32020461379749843</v>
      </c>
      <c r="AF20" s="1">
        <f t="shared" si="11"/>
        <v>0.29645363195679619</v>
      </c>
      <c r="AG20" s="1">
        <f t="shared" si="12"/>
        <v>0.29645363195679619</v>
      </c>
      <c r="AH20" s="1">
        <f t="shared" si="13"/>
        <v>0.28640209975934322</v>
      </c>
      <c r="AI20" s="1">
        <f t="shared" si="14"/>
        <v>0.27730821835923708</v>
      </c>
    </row>
    <row r="21" spans="1:35" x14ac:dyDescent="0.35">
      <c r="A21">
        <v>18.001000000000001</v>
      </c>
      <c r="B21">
        <f>T21*$B$1+$E$1</f>
        <v>0.73595212908739294</v>
      </c>
      <c r="C21">
        <f>U21*$B$1+$E$1</f>
        <v>0.63761338004520507</v>
      </c>
      <c r="D21">
        <f>V21*$B$1+$E$1</f>
        <v>0.59402667387176167</v>
      </c>
      <c r="E21">
        <f>W21*$B$1+$E$1</f>
        <v>0.56803902802359008</v>
      </c>
      <c r="F21">
        <f>X21*$B$1+$E$1</f>
        <v>0.55030243248209965</v>
      </c>
      <c r="G21">
        <f>Y21*$B$1+$E$1</f>
        <v>0.53720900757580914</v>
      </c>
      <c r="H21">
        <f>Z21*$B$1+$E$1</f>
        <v>0.52703236913062956</v>
      </c>
      <c r="I21">
        <f>AA21*$B$1+$E$1</f>
        <v>0.51882896140531254</v>
      </c>
      <c r="J21">
        <f>AB21*$B$1+$E$1</f>
        <v>0.51203379713267616</v>
      </c>
      <c r="K21">
        <f>AC21*$B$1+$E$1</f>
        <v>0.5062851825662249</v>
      </c>
      <c r="L21">
        <f>AD21*$B$1+$E$1</f>
        <v>0.50133940595668458</v>
      </c>
      <c r="M21">
        <f>AE21*$B$1+$E$1</f>
        <v>0.49702546183483076</v>
      </c>
      <c r="N21">
        <f>AF21*$B$1+$E$1</f>
        <v>0.48982865740782716</v>
      </c>
      <c r="O21">
        <f>AG21*$B$1+$E$1</f>
        <v>0.48982865740782716</v>
      </c>
      <c r="P21">
        <f>AH21*$B$1+$E$1</f>
        <v>0.48678293441826931</v>
      </c>
      <c r="Q21">
        <f>AI21*$B$1+$E$1</f>
        <v>0.48402738997981692</v>
      </c>
      <c r="S21">
        <v>18.001000000000001</v>
      </c>
      <c r="T21" s="1">
        <f>SQRT(LOG(S21)/1.001)</f>
        <v>1.1198404302913096</v>
      </c>
      <c r="U21" s="1">
        <f t="shared" si="0"/>
        <v>0.79204460015068356</v>
      </c>
      <c r="V21" s="1">
        <f t="shared" si="1"/>
        <v>0.64675557957253882</v>
      </c>
      <c r="W21" s="1">
        <f t="shared" si="2"/>
        <v>0.56013009341196673</v>
      </c>
      <c r="X21" s="1">
        <f t="shared" si="3"/>
        <v>0.50100810827366538</v>
      </c>
      <c r="Y21" s="1">
        <f t="shared" si="4"/>
        <v>0.45736335858603039</v>
      </c>
      <c r="Z21" s="1">
        <f t="shared" si="5"/>
        <v>0.42344123043543186</v>
      </c>
      <c r="AA21" s="1">
        <f t="shared" si="6"/>
        <v>0.39609653801770828</v>
      </c>
      <c r="AB21" s="1">
        <f t="shared" si="7"/>
        <v>0.37344599044225374</v>
      </c>
      <c r="AC21" s="1">
        <f t="shared" si="8"/>
        <v>0.35428394188741619</v>
      </c>
      <c r="AD21" s="1">
        <f t="shared" si="9"/>
        <v>0.33779801985561536</v>
      </c>
      <c r="AE21" s="1">
        <f t="shared" si="10"/>
        <v>0.32341820611610245</v>
      </c>
      <c r="AF21" s="1">
        <f t="shared" si="11"/>
        <v>0.29942885802609054</v>
      </c>
      <c r="AG21" s="1">
        <f t="shared" si="12"/>
        <v>0.29942885802609054</v>
      </c>
      <c r="AH21" s="1">
        <f t="shared" si="13"/>
        <v>0.28927644806089758</v>
      </c>
      <c r="AI21" s="1">
        <f t="shared" si="14"/>
        <v>0.28009129993272308</v>
      </c>
    </row>
    <row r="22" spans="1:35" x14ac:dyDescent="0.35">
      <c r="A22">
        <v>19.001000000000001</v>
      </c>
      <c r="B22">
        <f>T22*$B$1+$E$1</f>
        <v>0.73907949850986032</v>
      </c>
      <c r="C22">
        <f>U22*$B$1+$E$1</f>
        <v>0.6398253166718344</v>
      </c>
      <c r="D22">
        <f>V22*$B$1+$E$1</f>
        <v>0.59583286301144045</v>
      </c>
      <c r="E22">
        <f>W22*$B$1+$E$1</f>
        <v>0.56960329886018124</v>
      </c>
      <c r="F22">
        <f>X22*$B$1+$E$1</f>
        <v>0.55170159382316297</v>
      </c>
      <c r="G22">
        <f>Y22*$B$1+$E$1</f>
        <v>0.53848628257312892</v>
      </c>
      <c r="H22">
        <f>Z22*$B$1+$E$1</f>
        <v>0.52821491007169141</v>
      </c>
      <c r="I22">
        <f>AA22*$B$1+$E$1</f>
        <v>0.51993513704233574</v>
      </c>
      <c r="J22">
        <f>AB22*$B$1+$E$1</f>
        <v>0.51307671676645672</v>
      </c>
      <c r="K22">
        <f>AC22*$B$1+$E$1</f>
        <v>0.50727458850010576</v>
      </c>
      <c r="L22">
        <f>AD22*$B$1+$E$1</f>
        <v>0.5022827717878251</v>
      </c>
      <c r="M22">
        <f>AE22*$B$1+$E$1</f>
        <v>0.49792866927503154</v>
      </c>
      <c r="N22">
        <f>AF22*$B$1+$E$1</f>
        <v>0.49066486998728509</v>
      </c>
      <c r="O22">
        <f>AG22*$B$1+$E$1</f>
        <v>0.49066486998728509</v>
      </c>
      <c r="P22">
        <f>AH22*$B$1+$E$1</f>
        <v>0.48759079444353226</v>
      </c>
      <c r="Q22">
        <f>AI22*$B$1+$E$1</f>
        <v>0.48480959871528911</v>
      </c>
      <c r="S22">
        <v>19.001000000000001</v>
      </c>
      <c r="T22" s="1">
        <f>SQRT(LOG(S22)/1.001)</f>
        <v>1.1302649950328676</v>
      </c>
      <c r="U22" s="1">
        <f t="shared" si="0"/>
        <v>0.79941772223944796</v>
      </c>
      <c r="V22" s="1">
        <f t="shared" si="1"/>
        <v>0.6527762100381348</v>
      </c>
      <c r="W22" s="1">
        <f t="shared" si="2"/>
        <v>0.56534432953393732</v>
      </c>
      <c r="X22" s="1">
        <f t="shared" si="3"/>
        <v>0.50567197941054309</v>
      </c>
      <c r="Y22" s="1">
        <f t="shared" si="4"/>
        <v>0.46162094191042985</v>
      </c>
      <c r="Z22" s="1">
        <f t="shared" si="5"/>
        <v>0.42738303357230456</v>
      </c>
      <c r="AA22" s="1">
        <f t="shared" si="6"/>
        <v>0.39978379014111887</v>
      </c>
      <c r="AB22" s="1">
        <f t="shared" si="7"/>
        <v>0.37692238922152255</v>
      </c>
      <c r="AC22" s="1">
        <f t="shared" si="8"/>
        <v>0.35758196166701911</v>
      </c>
      <c r="AD22" s="1">
        <f t="shared" si="9"/>
        <v>0.34094257262608374</v>
      </c>
      <c r="AE22" s="1">
        <f t="shared" si="10"/>
        <v>0.32642889758343846</v>
      </c>
      <c r="AF22" s="1">
        <f t="shared" si="11"/>
        <v>0.30221623329095021</v>
      </c>
      <c r="AG22" s="1">
        <f t="shared" si="12"/>
        <v>0.30221623329095021</v>
      </c>
      <c r="AH22" s="1">
        <f t="shared" si="13"/>
        <v>0.29196931481177413</v>
      </c>
      <c r="AI22" s="1">
        <f t="shared" si="14"/>
        <v>0.28269866238429692</v>
      </c>
    </row>
    <row r="23" spans="1:35" x14ac:dyDescent="0.35">
      <c r="A23">
        <v>20.001000000000001</v>
      </c>
      <c r="B23">
        <f>T23*$B$1+$E$1</f>
        <v>0.74201999387442319</v>
      </c>
      <c r="C23">
        <f>U23*$B$1+$E$1</f>
        <v>0.64190508037054672</v>
      </c>
      <c r="D23">
        <f>V23*$B$1+$E$1</f>
        <v>0.59753112441752632</v>
      </c>
      <c r="E23">
        <f>W23*$B$1+$E$1</f>
        <v>0.57107409764425587</v>
      </c>
      <c r="F23">
        <f>X23*$B$1+$E$1</f>
        <v>0.55301714912920241</v>
      </c>
      <c r="G23">
        <f>Y23*$B$1+$E$1</f>
        <v>0.5396872347797691</v>
      </c>
      <c r="H23">
        <f>Z23*$B$1+$E$1</f>
        <v>0.5293267889979919</v>
      </c>
      <c r="I23">
        <f>AA23*$B$1+$E$1</f>
        <v>0.52097521382689826</v>
      </c>
      <c r="J23">
        <f>AB23*$B$1+$E$1</f>
        <v>0.51405731737178084</v>
      </c>
      <c r="K23">
        <f>AC23*$B$1+$E$1</f>
        <v>0.50820487308412288</v>
      </c>
      <c r="L23">
        <f>AD23*$B$1+$E$1</f>
        <v>0.50316976736744146</v>
      </c>
      <c r="M23">
        <f>AE23*$B$1+$E$1</f>
        <v>0.49877790610393608</v>
      </c>
      <c r="N23">
        <f>AF23*$B$1+$E$1</f>
        <v>0.49145111519260692</v>
      </c>
      <c r="O23">
        <f>AG23*$B$1+$E$1</f>
        <v>0.49145111519260692</v>
      </c>
      <c r="P23">
        <f>AH23*$B$1+$E$1</f>
        <v>0.48835038128429226</v>
      </c>
      <c r="Q23">
        <f>AI23*$B$1+$E$1</f>
        <v>0.48554506704347966</v>
      </c>
      <c r="S23">
        <v>20.001000000000001</v>
      </c>
      <c r="T23" s="1">
        <f>SQRT(LOG(S23)/1.001)</f>
        <v>1.1400666462480775</v>
      </c>
      <c r="U23" s="1">
        <f t="shared" si="0"/>
        <v>0.80635026790182229</v>
      </c>
      <c r="V23" s="1">
        <f t="shared" si="1"/>
        <v>0.65843708139175428</v>
      </c>
      <c r="W23" s="1">
        <f t="shared" si="2"/>
        <v>0.57024699214751962</v>
      </c>
      <c r="X23" s="1">
        <f t="shared" si="3"/>
        <v>0.51005716376400778</v>
      </c>
      <c r="Y23" s="1">
        <f t="shared" si="4"/>
        <v>0.46562411593256353</v>
      </c>
      <c r="Z23" s="1">
        <f t="shared" si="5"/>
        <v>0.43108929665997298</v>
      </c>
      <c r="AA23" s="1">
        <f t="shared" si="6"/>
        <v>0.40325071275632735</v>
      </c>
      <c r="AB23" s="1">
        <f t="shared" si="7"/>
        <v>0.38019105790593627</v>
      </c>
      <c r="AC23" s="1">
        <f t="shared" si="8"/>
        <v>0.36068291028040933</v>
      </c>
      <c r="AD23" s="1">
        <f t="shared" si="9"/>
        <v>0.34389922455813798</v>
      </c>
      <c r="AE23" s="1">
        <f>SQRT(LOG(S23)/12.001)</f>
        <v>0.32925968701312019</v>
      </c>
      <c r="AF23" s="1">
        <f>SQRT(LOG(S23)/14.001)</f>
        <v>0.30483705064202299</v>
      </c>
      <c r="AG23" s="1">
        <f>SQRT(LOG(S23)/14.001)</f>
        <v>0.30483705064202299</v>
      </c>
      <c r="AH23" s="1">
        <f>SQRT(LOG(S23)/15.001)</f>
        <v>0.29450127094764084</v>
      </c>
      <c r="AI23" s="1">
        <f>SQRT(LOG(S23)/16.001)</f>
        <v>0.28515022347826557</v>
      </c>
    </row>
    <row r="25" spans="1:35" x14ac:dyDescent="0.35">
      <c r="A25" t="s">
        <v>17</v>
      </c>
      <c r="B25">
        <f>B1</f>
        <v>0.3</v>
      </c>
      <c r="C25" t="s">
        <v>18</v>
      </c>
      <c r="D25" t="s">
        <v>19</v>
      </c>
      <c r="E25">
        <v>-0.3</v>
      </c>
    </row>
    <row r="27" spans="1:35" x14ac:dyDescent="0.3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</row>
    <row r="28" spans="1:35" x14ac:dyDescent="0.35">
      <c r="A28">
        <v>1.0009999999999999</v>
      </c>
      <c r="B28">
        <f>T4*$B$25+$E$25</f>
        <v>-0.29375276499613789</v>
      </c>
    </row>
    <row r="29" spans="1:35" x14ac:dyDescent="0.35">
      <c r="A29">
        <v>2.0009999999999999</v>
      </c>
      <c r="B29">
        <f>T5*$B$25+$E$25</f>
        <v>-0.13542432493094678</v>
      </c>
      <c r="C29">
        <f>U5*$B$25+$E$25</f>
        <v>-0.18359834916775761</v>
      </c>
    </row>
    <row r="30" spans="1:35" x14ac:dyDescent="0.35">
      <c r="A30">
        <v>3.0009999999999999</v>
      </c>
      <c r="B30">
        <f t="shared" ref="B30:P47" si="15">T6*$B$25+$E$25</f>
        <v>-9.2850226744808945E-2</v>
      </c>
      <c r="C30">
        <f t="shared" si="15"/>
        <v>-0.15348639422981741</v>
      </c>
      <c r="D30">
        <f t="shared" si="15"/>
        <v>-0.18036217657802417</v>
      </c>
    </row>
    <row r="31" spans="1:35" x14ac:dyDescent="0.35">
      <c r="A31">
        <v>4.0010000000000003</v>
      </c>
      <c r="B31">
        <f t="shared" si="15"/>
        <v>-6.7317751868531589E-2</v>
      </c>
      <c r="C31">
        <f t="shared" si="15"/>
        <v>-0.13542769737692936</v>
      </c>
      <c r="D31">
        <f t="shared" si="15"/>
        <v>-0.16561608406354658</v>
      </c>
      <c r="E31">
        <f t="shared" si="15"/>
        <v>-0.1836152670900783</v>
      </c>
    </row>
    <row r="32" spans="1:35" x14ac:dyDescent="0.35">
      <c r="A32">
        <v>5.0010000000000003</v>
      </c>
      <c r="B32">
        <f t="shared" si="15"/>
        <v>-4.9296460645954443E-2</v>
      </c>
      <c r="C32">
        <f t="shared" si="15"/>
        <v>-0.12268153639319701</v>
      </c>
      <c r="D32">
        <f t="shared" si="15"/>
        <v>-0.15520802025907096</v>
      </c>
      <c r="E32">
        <f t="shared" si="15"/>
        <v>-0.17460124396422946</v>
      </c>
      <c r="F32">
        <f t="shared" si="15"/>
        <v>-0.18783713947833741</v>
      </c>
    </row>
    <row r="33" spans="1:17" x14ac:dyDescent="0.35">
      <c r="A33">
        <v>6.0010000000000003</v>
      </c>
      <c r="B33">
        <f t="shared" si="15"/>
        <v>-3.5481274287252063E-2</v>
      </c>
      <c r="C33">
        <f t="shared" si="15"/>
        <v>-0.11291028375799864</v>
      </c>
      <c r="D33">
        <f t="shared" si="15"/>
        <v>-0.14722916129074376</v>
      </c>
      <c r="E33">
        <f t="shared" si="15"/>
        <v>-0.16769106157012648</v>
      </c>
      <c r="F33">
        <f t="shared" si="15"/>
        <v>-0.18165632996673481</v>
      </c>
      <c r="G33">
        <f t="shared" si="15"/>
        <v>-0.19196570374815997</v>
      </c>
    </row>
    <row r="34" spans="1:17" x14ac:dyDescent="0.35">
      <c r="A34">
        <v>7.0010000000000003</v>
      </c>
      <c r="B34">
        <f t="shared" si="15"/>
        <v>-2.4340030889312803E-2</v>
      </c>
      <c r="C34">
        <f t="shared" si="15"/>
        <v>-0.10503026671842211</v>
      </c>
      <c r="D34">
        <f t="shared" si="15"/>
        <v>-0.14079461835401619</v>
      </c>
      <c r="E34">
        <f t="shared" si="15"/>
        <v>-0.16211835180147688</v>
      </c>
      <c r="F34">
        <f t="shared" si="15"/>
        <v>-0.17667182223899902</v>
      </c>
      <c r="G34">
        <f t="shared" si="15"/>
        <v>-0.18741541572365955</v>
      </c>
      <c r="H34">
        <f t="shared" si="15"/>
        <v>-0.19576568826715957</v>
      </c>
    </row>
    <row r="35" spans="1:17" x14ac:dyDescent="0.35">
      <c r="A35">
        <v>8.0009999999999994</v>
      </c>
      <c r="B35">
        <f t="shared" si="15"/>
        <v>-1.504073527203198E-2</v>
      </c>
      <c r="C35">
        <f t="shared" si="15"/>
        <v>-9.8453028855206015E-2</v>
      </c>
      <c r="D35">
        <f t="shared" si="15"/>
        <v>-0.13542387877015752</v>
      </c>
      <c r="E35">
        <f t="shared" si="15"/>
        <v>-0.15746696113734626</v>
      </c>
      <c r="F35">
        <f t="shared" si="15"/>
        <v>-0.17251138796687734</v>
      </c>
      <c r="G35">
        <f t="shared" si="15"/>
        <v>-0.18361741293597889</v>
      </c>
      <c r="H35">
        <f t="shared" si="15"/>
        <v>-0.19224937909323567</v>
      </c>
      <c r="I35">
        <f t="shared" si="15"/>
        <v>-0.19920762353127577</v>
      </c>
    </row>
    <row r="36" spans="1:17" x14ac:dyDescent="0.35">
      <c r="A36">
        <v>9.0009999999999994</v>
      </c>
      <c r="B36">
        <f t="shared" si="15"/>
        <v>-7.0830012018480715E-3</v>
      </c>
      <c r="C36">
        <f t="shared" si="15"/>
        <v>-9.2824655268011397E-2</v>
      </c>
      <c r="D36">
        <f t="shared" si="15"/>
        <v>-0.13082794816126975</v>
      </c>
      <c r="E36">
        <f t="shared" si="15"/>
        <v>-0.15348660267956121</v>
      </c>
      <c r="F36">
        <f t="shared" si="15"/>
        <v>-0.16895115814769626</v>
      </c>
      <c r="G36">
        <f t="shared" si="15"/>
        <v>-0.18036732847517137</v>
      </c>
      <c r="H36">
        <f t="shared" si="15"/>
        <v>-0.18924034975743997</v>
      </c>
      <c r="I36">
        <f t="shared" si="15"/>
        <v>-0.19639290919305041</v>
      </c>
      <c r="J36">
        <f t="shared" si="15"/>
        <v>-0.20231761974775953</v>
      </c>
    </row>
    <row r="37" spans="1:17" x14ac:dyDescent="0.35">
      <c r="A37">
        <v>10.000999999999999</v>
      </c>
      <c r="B37" s="2">
        <f t="shared" si="15"/>
        <v>-1.4337682742909807E-4</v>
      </c>
      <c r="C37">
        <f t="shared" si="15"/>
        <v>-8.7916373816338156E-2</v>
      </c>
      <c r="D37">
        <f t="shared" si="15"/>
        <v>-0.12682001929668543</v>
      </c>
      <c r="E37">
        <f t="shared" si="15"/>
        <v>-0.15001548988175295</v>
      </c>
      <c r="F37">
        <f t="shared" si="15"/>
        <v>-0.16584642287835699</v>
      </c>
      <c r="G37">
        <f t="shared" si="15"/>
        <v>-0.17753305867622857</v>
      </c>
      <c r="H37">
        <f t="shared" si="15"/>
        <v>-0.18661629457566797</v>
      </c>
      <c r="I37">
        <f t="shared" si="15"/>
        <v>-0.19393830841645976</v>
      </c>
      <c r="J37">
        <f t="shared" si="15"/>
        <v>-0.20000338387298588</v>
      </c>
      <c r="K37">
        <f t="shared" si="15"/>
        <v>-0.20513435344445216</v>
      </c>
    </row>
    <row r="38" spans="1:17" x14ac:dyDescent="0.35">
      <c r="A38">
        <v>11.000999999999999</v>
      </c>
      <c r="B38">
        <f t="shared" si="15"/>
        <v>5.9987901310432079E-3</v>
      </c>
      <c r="C38">
        <f t="shared" si="15"/>
        <v>-8.3572120795024768E-2</v>
      </c>
      <c r="D38">
        <f t="shared" si="15"/>
        <v>-0.12327265607992363</v>
      </c>
      <c r="E38">
        <f t="shared" si="15"/>
        <v>-0.14694325524980095</v>
      </c>
      <c r="F38">
        <f t="shared" si="15"/>
        <v>-0.16309846400374775</v>
      </c>
      <c r="G38">
        <f t="shared" si="15"/>
        <v>-0.17502448510348104</v>
      </c>
      <c r="H38">
        <f t="shared" si="15"/>
        <v>-0.18429377909570913</v>
      </c>
      <c r="I38">
        <f t="shared" si="15"/>
        <v>-0.19176577472115039</v>
      </c>
      <c r="J38">
        <f t="shared" si="15"/>
        <v>-0.19795508523933886</v>
      </c>
      <c r="K38">
        <f t="shared" si="15"/>
        <v>-0.20319115594691928</v>
      </c>
      <c r="L38">
        <f t="shared" si="15"/>
        <v>-0.2076959693645001</v>
      </c>
    </row>
    <row r="39" spans="1:17" x14ac:dyDescent="0.35">
      <c r="A39">
        <v>12.000999999999999</v>
      </c>
      <c r="B39">
        <f t="shared" si="15"/>
        <v>1.1500460160993153E-2</v>
      </c>
      <c r="C39">
        <f t="shared" si="15"/>
        <v>-7.9680880649409341E-2</v>
      </c>
      <c r="D39">
        <f t="shared" si="15"/>
        <v>-0.12009520713935309</v>
      </c>
      <c r="E39">
        <f t="shared" si="15"/>
        <v>-0.1441913891227706</v>
      </c>
      <c r="F39">
        <f t="shared" si="15"/>
        <v>-0.16063705859321606</v>
      </c>
      <c r="G39">
        <f t="shared" si="15"/>
        <v>-0.17277750221675359</v>
      </c>
      <c r="H39">
        <f t="shared" si="15"/>
        <v>-0.18221345241351766</v>
      </c>
      <c r="I39">
        <f t="shared" si="15"/>
        <v>-0.18981978992435919</v>
      </c>
      <c r="J39">
        <f t="shared" si="15"/>
        <v>-0.19612038043868552</v>
      </c>
      <c r="K39">
        <f t="shared" si="15"/>
        <v>-0.20145059247693678</v>
      </c>
      <c r="L39">
        <f t="shared" si="15"/>
        <v>-0.2060363996689028</v>
      </c>
      <c r="M39">
        <f t="shared" si="15"/>
        <v>-0.21003636115959701</v>
      </c>
    </row>
    <row r="40" spans="1:17" x14ac:dyDescent="0.35">
      <c r="A40">
        <v>13.000999999999999</v>
      </c>
      <c r="B40">
        <f t="shared" si="15"/>
        <v>1.6477093160927825E-2</v>
      </c>
      <c r="C40">
        <f t="shared" ref="C40:N40" si="16">U16*$B$25+$E$25</f>
        <v>-7.6160990504431703E-2</v>
      </c>
      <c r="D40">
        <f t="shared" si="16"/>
        <v>-0.11722098946232634</v>
      </c>
      <c r="E40">
        <f t="shared" si="16"/>
        <v>-0.14170213991214395</v>
      </c>
      <c r="F40">
        <f t="shared" si="16"/>
        <v>-0.15841055076457752</v>
      </c>
      <c r="G40">
        <f t="shared" si="16"/>
        <v>-0.17074495407709758</v>
      </c>
      <c r="H40">
        <f t="shared" si="16"/>
        <v>-0.18033165609333149</v>
      </c>
      <c r="I40">
        <f t="shared" si="16"/>
        <v>-0.18805951493433581</v>
      </c>
      <c r="J40">
        <f t="shared" si="16"/>
        <v>-0.19446076573871912</v>
      </c>
      <c r="K40">
        <f t="shared" si="16"/>
        <v>-0.19987613498384094</v>
      </c>
      <c r="L40">
        <f t="shared" si="16"/>
        <v>-0.20453520652794011</v>
      </c>
      <c r="M40">
        <f t="shared" si="16"/>
        <v>-0.20859907270867156</v>
      </c>
      <c r="N40">
        <f t="shared" si="16"/>
        <v>-0.21537868071798205</v>
      </c>
    </row>
    <row r="41" spans="1:17" x14ac:dyDescent="0.35">
      <c r="A41">
        <v>14.000999999999999</v>
      </c>
      <c r="B41">
        <f t="shared" si="15"/>
        <v>2.101598673694266E-2</v>
      </c>
      <c r="C41">
        <f t="shared" si="15"/>
        <v>-7.2950706208296773E-2</v>
      </c>
      <c r="D41">
        <f t="shared" si="15"/>
        <v>-0.11459958496042788</v>
      </c>
      <c r="E41">
        <f t="shared" si="15"/>
        <v>-0.13943184245372944</v>
      </c>
      <c r="F41">
        <f t="shared" si="15"/>
        <v>-0.15637988423150448</v>
      </c>
      <c r="G41">
        <f t="shared" si="15"/>
        <v>-0.16889118674200443</v>
      </c>
      <c r="H41">
        <f t="shared" si="15"/>
        <v>-0.17861538060563253</v>
      </c>
      <c r="I41">
        <f t="shared" si="15"/>
        <v>-0.18645407188793447</v>
      </c>
      <c r="J41">
        <f t="shared" si="15"/>
        <v>-0.19294712900873795</v>
      </c>
      <c r="K41">
        <f t="shared" si="15"/>
        <v>-0.19844016512204582</v>
      </c>
      <c r="L41">
        <f t="shared" si="15"/>
        <v>-0.20316605676263438</v>
      </c>
      <c r="M41">
        <f t="shared" si="15"/>
        <v>-0.20728820664382985</v>
      </c>
      <c r="N41">
        <f t="shared" si="15"/>
        <v>-0.21416504734361408</v>
      </c>
      <c r="O41">
        <f t="shared" si="15"/>
        <v>-0.21416504734361408</v>
      </c>
    </row>
    <row r="42" spans="1:17" x14ac:dyDescent="0.35">
      <c r="A42">
        <v>15.000999999999999</v>
      </c>
      <c r="B42">
        <f t="shared" si="15"/>
        <v>2.5184676639485315E-2</v>
      </c>
      <c r="C42">
        <f t="shared" ref="C42:P42" si="17">U18*$B$25+$E$25</f>
        <v>-7.0002260842600694E-2</v>
      </c>
      <c r="D42">
        <f t="shared" si="17"/>
        <v>-0.11219198885919071</v>
      </c>
      <c r="E42">
        <f t="shared" si="17"/>
        <v>-0.13734671621488734</v>
      </c>
      <c r="F42">
        <f t="shared" si="17"/>
        <v>-0.15451484401188223</v>
      </c>
      <c r="G42">
        <f t="shared" si="17"/>
        <v>-0.16718861737305016</v>
      </c>
      <c r="H42">
        <f t="shared" si="17"/>
        <v>-0.17703908890023556</v>
      </c>
      <c r="I42">
        <f t="shared" si="17"/>
        <v>-0.18497957284878391</v>
      </c>
      <c r="J42">
        <f t="shared" si="17"/>
        <v>-0.19155694832996334</v>
      </c>
      <c r="K42">
        <f t="shared" si="17"/>
        <v>-0.19712131660467724</v>
      </c>
      <c r="L42">
        <f t="shared" si="17"/>
        <v>-0.20190857832518894</v>
      </c>
      <c r="M42">
        <f t="shared" si="17"/>
        <v>-0.20608425814039538</v>
      </c>
      <c r="N42">
        <f t="shared" si="17"/>
        <v>-0.21305040098577674</v>
      </c>
      <c r="O42">
        <f t="shared" si="17"/>
        <v>-0.21305040098577674</v>
      </c>
      <c r="P42">
        <f t="shared" si="17"/>
        <v>-0.21599850686081107</v>
      </c>
    </row>
    <row r="43" spans="1:17" x14ac:dyDescent="0.35">
      <c r="A43">
        <v>16.001000000000001</v>
      </c>
      <c r="B43">
        <f t="shared" si="15"/>
        <v>2.9036436117435893E-2</v>
      </c>
      <c r="C43">
        <f t="shared" si="15"/>
        <v>-6.7277975120217548E-2</v>
      </c>
      <c r="D43">
        <f t="shared" si="15"/>
        <v>-0.10996743358671501</v>
      </c>
      <c r="E43">
        <f t="shared" si="15"/>
        <v>-0.135420114586811</v>
      </c>
      <c r="F43">
        <f t="shared" si="15"/>
        <v>-0.15279159605853659</v>
      </c>
      <c r="G43">
        <f t="shared" si="15"/>
        <v>-0.16561548819888489</v>
      </c>
      <c r="H43">
        <f t="shared" si="15"/>
        <v>-0.17558263695532725</v>
      </c>
      <c r="I43">
        <f t="shared" si="15"/>
        <v>-0.18361717464166055</v>
      </c>
      <c r="J43">
        <f t="shared" si="15"/>
        <v>-0.19027245806306481</v>
      </c>
      <c r="K43">
        <f t="shared" si="15"/>
        <v>-0.19590273537279979</v>
      </c>
      <c r="L43">
        <f t="shared" si="15"/>
        <v>-0.20074670142789441</v>
      </c>
      <c r="M43">
        <f t="shared" si="15"/>
        <v>-0.20497184148972541</v>
      </c>
      <c r="N43">
        <f t="shared" si="15"/>
        <v>-0.2120204971613775</v>
      </c>
      <c r="O43">
        <f t="shared" si="15"/>
        <v>-0.2120204971613775</v>
      </c>
      <c r="P43">
        <f t="shared" si="15"/>
        <v>-0.21500352286985386</v>
      </c>
      <c r="Q43">
        <f t="shared" ref="Q43:Q46" si="18">AI19*$B$25+$E$25</f>
        <v>-0.21770234345496089</v>
      </c>
    </row>
    <row r="44" spans="1:17" x14ac:dyDescent="0.35">
      <c r="A44">
        <v>17.001000000000001</v>
      </c>
      <c r="B44">
        <f t="shared" si="15"/>
        <v>3.2613995485024305E-2</v>
      </c>
      <c r="C44">
        <f t="shared" si="15"/>
        <v>-6.4747626597187524E-2</v>
      </c>
      <c r="D44">
        <f t="shared" si="15"/>
        <v>-0.10790124056523434</v>
      </c>
      <c r="E44">
        <f t="shared" si="15"/>
        <v>-0.13363066440395516</v>
      </c>
      <c r="F44">
        <f t="shared" si="15"/>
        <v>-0.15119102315322905</v>
      </c>
      <c r="G44">
        <f t="shared" si="15"/>
        <v>-0.1641543473759236</v>
      </c>
      <c r="H44">
        <f t="shared" si="15"/>
        <v>-0.17422986731101875</v>
      </c>
      <c r="I44">
        <f t="shared" si="15"/>
        <v>-0.18235176321184998</v>
      </c>
      <c r="J44">
        <f t="shared" si="15"/>
        <v>-0.18907940844165808</v>
      </c>
      <c r="K44">
        <f t="shared" si="15"/>
        <v>-0.19477090283594831</v>
      </c>
      <c r="L44">
        <f t="shared" si="15"/>
        <v>-0.1996675365419</v>
      </c>
      <c r="M44">
        <f t="shared" si="15"/>
        <v>-0.20393861586075046</v>
      </c>
      <c r="N44">
        <f t="shared" si="15"/>
        <v>-0.21106391041296113</v>
      </c>
      <c r="O44">
        <f t="shared" si="15"/>
        <v>-0.21106391041296113</v>
      </c>
      <c r="P44">
        <f t="shared" si="15"/>
        <v>-0.21407937007219702</v>
      </c>
      <c r="Q44">
        <f t="shared" si="18"/>
        <v>-0.21680753449222886</v>
      </c>
    </row>
    <row r="45" spans="1:17" x14ac:dyDescent="0.35">
      <c r="A45">
        <v>18.001000000000001</v>
      </c>
      <c r="B45">
        <f t="shared" si="15"/>
        <v>3.595212908739287E-2</v>
      </c>
      <c r="C45">
        <f t="shared" si="15"/>
        <v>-6.2386619954794942E-2</v>
      </c>
      <c r="D45">
        <f t="shared" si="15"/>
        <v>-0.10597332612823834</v>
      </c>
      <c r="E45">
        <f t="shared" si="15"/>
        <v>-0.13196097197640996</v>
      </c>
      <c r="F45">
        <f t="shared" si="15"/>
        <v>-0.14969756751790039</v>
      </c>
      <c r="G45">
        <f t="shared" si="15"/>
        <v>-0.16279099242419087</v>
      </c>
      <c r="H45">
        <f t="shared" si="15"/>
        <v>-0.17296763086937045</v>
      </c>
      <c r="I45">
        <f t="shared" si="15"/>
        <v>-0.18117103859468753</v>
      </c>
      <c r="J45">
        <f t="shared" si="15"/>
        <v>-0.18796620286732385</v>
      </c>
      <c r="K45">
        <f t="shared" si="15"/>
        <v>-0.19371481743377514</v>
      </c>
      <c r="L45">
        <f t="shared" si="15"/>
        <v>-0.19866059404331537</v>
      </c>
      <c r="M45">
        <f t="shared" si="15"/>
        <v>-0.20297453816516925</v>
      </c>
      <c r="N45">
        <f t="shared" si="15"/>
        <v>-0.21017134259217285</v>
      </c>
      <c r="O45">
        <f t="shared" si="15"/>
        <v>-0.21017134259217285</v>
      </c>
      <c r="P45">
        <f t="shared" si="15"/>
        <v>-0.2132170655817307</v>
      </c>
      <c r="Q45">
        <f t="shared" si="18"/>
        <v>-0.21597261002018309</v>
      </c>
    </row>
    <row r="46" spans="1:17" x14ac:dyDescent="0.35">
      <c r="A46">
        <v>19.001000000000001</v>
      </c>
      <c r="B46">
        <f t="shared" si="15"/>
        <v>3.9079498509860255E-2</v>
      </c>
      <c r="C46">
        <f t="shared" si="15"/>
        <v>-6.0174683328165612E-2</v>
      </c>
      <c r="D46">
        <f t="shared" si="15"/>
        <v>-0.10416713698855956</v>
      </c>
      <c r="E46">
        <f t="shared" si="15"/>
        <v>-0.1303967011398188</v>
      </c>
      <c r="F46">
        <f t="shared" si="15"/>
        <v>-0.14829840617683707</v>
      </c>
      <c r="G46">
        <f t="shared" si="15"/>
        <v>-0.16151371742687104</v>
      </c>
      <c r="H46">
        <f t="shared" si="15"/>
        <v>-0.17178508992830863</v>
      </c>
      <c r="I46">
        <f t="shared" si="15"/>
        <v>-0.18006486295766433</v>
      </c>
      <c r="J46">
        <f t="shared" si="15"/>
        <v>-0.18692328323354324</v>
      </c>
      <c r="K46">
        <f t="shared" si="15"/>
        <v>-0.19272541149989425</v>
      </c>
      <c r="L46">
        <f t="shared" si="15"/>
        <v>-0.19771722821217486</v>
      </c>
      <c r="M46">
        <f t="shared" si="15"/>
        <v>-0.20207133072496847</v>
      </c>
      <c r="N46">
        <f t="shared" si="15"/>
        <v>-0.20933513001271492</v>
      </c>
      <c r="O46">
        <f t="shared" si="15"/>
        <v>-0.20933513001271492</v>
      </c>
      <c r="P46">
        <f t="shared" si="15"/>
        <v>-0.21240920555646775</v>
      </c>
      <c r="Q46">
        <f t="shared" si="18"/>
        <v>-0.2151904012847109</v>
      </c>
    </row>
    <row r="47" spans="1:17" x14ac:dyDescent="0.35">
      <c r="A47">
        <v>20.001000000000001</v>
      </c>
      <c r="B47">
        <f t="shared" si="15"/>
        <v>4.2019993874423234E-2</v>
      </c>
      <c r="C47">
        <f t="shared" si="15"/>
        <v>-5.8094919629453318E-2</v>
      </c>
      <c r="D47">
        <f t="shared" si="15"/>
        <v>-0.10246887558247372</v>
      </c>
      <c r="E47">
        <f t="shared" si="15"/>
        <v>-0.12892590235574411</v>
      </c>
      <c r="F47">
        <f t="shared" si="15"/>
        <v>-0.14698285087079765</v>
      </c>
      <c r="G47">
        <f t="shared" si="15"/>
        <v>-0.16031276522023094</v>
      </c>
      <c r="H47">
        <f t="shared" si="15"/>
        <v>-0.17067321100200811</v>
      </c>
      <c r="I47">
        <f t="shared" si="15"/>
        <v>-0.1790247861731018</v>
      </c>
      <c r="J47">
        <f t="shared" si="15"/>
        <v>-0.18594268262821911</v>
      </c>
      <c r="K47">
        <f t="shared" si="15"/>
        <v>-0.19179512691587719</v>
      </c>
      <c r="L47">
        <f t="shared" si="15"/>
        <v>-0.19683023263255861</v>
      </c>
      <c r="M47">
        <f t="shared" si="15"/>
        <v>-0.20122209389606394</v>
      </c>
      <c r="N47">
        <f t="shared" si="15"/>
        <v>-0.20854888480739309</v>
      </c>
      <c r="O47">
        <f t="shared" si="15"/>
        <v>-0.20854888480739309</v>
      </c>
      <c r="P47">
        <f t="shared" si="15"/>
        <v>-0.21164961871570775</v>
      </c>
      <c r="Q47">
        <f t="shared" ref="Q47" si="19">AI23*$B$25+$E$25</f>
        <v>-0.21445493295652032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</dc:creator>
  <cp:lastModifiedBy>Nozomi</cp:lastModifiedBy>
  <dcterms:created xsi:type="dcterms:W3CDTF">2014-09-29T20:52:11Z</dcterms:created>
  <dcterms:modified xsi:type="dcterms:W3CDTF">2014-09-29T21:14:04Z</dcterms:modified>
</cp:coreProperties>
</file>