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zomi\Documents\CSER_2015\"/>
    </mc:Choice>
  </mc:AlternateContent>
  <bookViews>
    <workbookView xWindow="0" yWindow="0" windowWidth="25600" windowHeight="125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G4" i="2" s="1"/>
  <c r="F5" i="2"/>
  <c r="F6" i="2"/>
  <c r="F7" i="2"/>
  <c r="F2" i="2"/>
  <c r="G3" i="2"/>
  <c r="G5" i="2"/>
  <c r="G6" i="2"/>
  <c r="G7" i="2"/>
  <c r="G2" i="2"/>
  <c r="C21" i="2"/>
  <c r="C22" i="2"/>
  <c r="C23" i="2"/>
  <c r="C24" i="2"/>
  <c r="C25" i="2"/>
  <c r="C26" i="2"/>
  <c r="C27" i="2"/>
  <c r="C28" i="2"/>
  <c r="C29" i="2"/>
  <c r="C30" i="2"/>
  <c r="C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D2" i="2"/>
  <c r="E2" i="2" s="1"/>
  <c r="C2" i="2"/>
  <c r="D3" i="2" l="1"/>
  <c r="E3" i="2"/>
  <c r="D4" i="2"/>
  <c r="B25" i="1"/>
  <c r="O42" i="1" s="1"/>
  <c r="C5" i="1"/>
  <c r="D7" i="1"/>
  <c r="B8" i="1"/>
  <c r="D8" i="1"/>
  <c r="F8" i="1"/>
  <c r="C9" i="1"/>
  <c r="E9" i="1"/>
  <c r="G9" i="1"/>
  <c r="H11" i="1"/>
  <c r="B12" i="1"/>
  <c r="D12" i="1"/>
  <c r="F12" i="1"/>
  <c r="C13" i="1"/>
  <c r="E13" i="1"/>
  <c r="G13" i="1"/>
  <c r="I13" i="1"/>
  <c r="K13" i="1"/>
  <c r="H15" i="1"/>
  <c r="J15" i="1"/>
  <c r="L15" i="1"/>
  <c r="B16" i="1"/>
  <c r="D16" i="1"/>
  <c r="F16" i="1"/>
  <c r="H16" i="1"/>
  <c r="J16" i="1"/>
  <c r="L16" i="1"/>
  <c r="C17" i="1"/>
  <c r="E17" i="1"/>
  <c r="M17" i="1"/>
  <c r="O17" i="1"/>
  <c r="H19" i="1"/>
  <c r="J19" i="1"/>
  <c r="L19" i="1"/>
  <c r="N19" i="1"/>
  <c r="P19" i="1"/>
  <c r="B20" i="1"/>
  <c r="D20" i="1"/>
  <c r="F20" i="1"/>
  <c r="H20" i="1"/>
  <c r="J20" i="1"/>
  <c r="L20" i="1"/>
  <c r="H21" i="1"/>
  <c r="J21" i="1"/>
  <c r="L21" i="1"/>
  <c r="N21" i="1"/>
  <c r="P21" i="1"/>
  <c r="B22" i="1"/>
  <c r="D22" i="1"/>
  <c r="F22" i="1"/>
  <c r="H22" i="1"/>
  <c r="J22" i="1"/>
  <c r="L22" i="1"/>
  <c r="H23" i="1"/>
  <c r="J23" i="1"/>
  <c r="L23" i="1"/>
  <c r="N23" i="1"/>
  <c r="P23" i="1"/>
  <c r="B4" i="1"/>
  <c r="AE15" i="1"/>
  <c r="M15" i="1" s="1"/>
  <c r="AE16" i="1"/>
  <c r="M16" i="1" s="1"/>
  <c r="AF16" i="1"/>
  <c r="N16" i="1" s="1"/>
  <c r="AE17" i="1"/>
  <c r="AF17" i="1"/>
  <c r="N17" i="1" s="1"/>
  <c r="AG17" i="1"/>
  <c r="AE18" i="1"/>
  <c r="M18" i="1" s="1"/>
  <c r="AF18" i="1"/>
  <c r="N18" i="1" s="1"/>
  <c r="AG18" i="1"/>
  <c r="O18" i="1" s="1"/>
  <c r="AH18" i="1"/>
  <c r="P18" i="1" s="1"/>
  <c r="AE19" i="1"/>
  <c r="M19" i="1" s="1"/>
  <c r="AF19" i="1"/>
  <c r="AG19" i="1"/>
  <c r="O19" i="1" s="1"/>
  <c r="AH19" i="1"/>
  <c r="AI19" i="1"/>
  <c r="Q19" i="1" s="1"/>
  <c r="AE20" i="1"/>
  <c r="M20" i="1" s="1"/>
  <c r="AF20" i="1"/>
  <c r="N20" i="1" s="1"/>
  <c r="AG20" i="1"/>
  <c r="O20" i="1" s="1"/>
  <c r="AH20" i="1"/>
  <c r="P20" i="1" s="1"/>
  <c r="AI20" i="1"/>
  <c r="Q20" i="1" s="1"/>
  <c r="AE21" i="1"/>
  <c r="M21" i="1" s="1"/>
  <c r="AF21" i="1"/>
  <c r="AG21" i="1"/>
  <c r="O21" i="1" s="1"/>
  <c r="AH21" i="1"/>
  <c r="AI21" i="1"/>
  <c r="Q21" i="1" s="1"/>
  <c r="AE22" i="1"/>
  <c r="M22" i="1" s="1"/>
  <c r="AF22" i="1"/>
  <c r="N22" i="1" s="1"/>
  <c r="AG22" i="1"/>
  <c r="O22" i="1" s="1"/>
  <c r="AH22" i="1"/>
  <c r="P22" i="1" s="1"/>
  <c r="AI22" i="1"/>
  <c r="Q22" i="1" s="1"/>
  <c r="AE23" i="1"/>
  <c r="M23" i="1" s="1"/>
  <c r="AF23" i="1"/>
  <c r="AG23" i="1"/>
  <c r="O23" i="1" s="1"/>
  <c r="AH23" i="1"/>
  <c r="AI23" i="1"/>
  <c r="Q23" i="1" s="1"/>
  <c r="Y9" i="1"/>
  <c r="Y10" i="1"/>
  <c r="G10" i="1" s="1"/>
  <c r="Z10" i="1"/>
  <c r="H10" i="1" s="1"/>
  <c r="Y11" i="1"/>
  <c r="G11" i="1" s="1"/>
  <c r="Z11" i="1"/>
  <c r="AA11" i="1"/>
  <c r="I11" i="1" s="1"/>
  <c r="Y12" i="1"/>
  <c r="G12" i="1" s="1"/>
  <c r="Z12" i="1"/>
  <c r="H12" i="1" s="1"/>
  <c r="AA12" i="1"/>
  <c r="I12" i="1" s="1"/>
  <c r="AB12" i="1"/>
  <c r="J12" i="1" s="1"/>
  <c r="Y13" i="1"/>
  <c r="Z13" i="1"/>
  <c r="H13" i="1" s="1"/>
  <c r="AA13" i="1"/>
  <c r="AB13" i="1"/>
  <c r="J13" i="1" s="1"/>
  <c r="AC13" i="1"/>
  <c r="Y14" i="1"/>
  <c r="G14" i="1" s="1"/>
  <c r="Z14" i="1"/>
  <c r="H14" i="1" s="1"/>
  <c r="AA14" i="1"/>
  <c r="I14" i="1" s="1"/>
  <c r="AB14" i="1"/>
  <c r="J14" i="1" s="1"/>
  <c r="AC14" i="1"/>
  <c r="K14" i="1" s="1"/>
  <c r="AD14" i="1"/>
  <c r="L14" i="1" s="1"/>
  <c r="Y15" i="1"/>
  <c r="G15" i="1" s="1"/>
  <c r="Z15" i="1"/>
  <c r="AA15" i="1"/>
  <c r="I15" i="1" s="1"/>
  <c r="AB15" i="1"/>
  <c r="AC15" i="1"/>
  <c r="K15" i="1" s="1"/>
  <c r="AD15" i="1"/>
  <c r="Y16" i="1"/>
  <c r="G16" i="1" s="1"/>
  <c r="Z16" i="1"/>
  <c r="AA16" i="1"/>
  <c r="I16" i="1" s="1"/>
  <c r="AB16" i="1"/>
  <c r="AC16" i="1"/>
  <c r="K16" i="1" s="1"/>
  <c r="AD16" i="1"/>
  <c r="Y17" i="1"/>
  <c r="G17" i="1" s="1"/>
  <c r="Z17" i="1"/>
  <c r="H17" i="1" s="1"/>
  <c r="AA17" i="1"/>
  <c r="I17" i="1" s="1"/>
  <c r="AB17" i="1"/>
  <c r="J17" i="1" s="1"/>
  <c r="AC17" i="1"/>
  <c r="K17" i="1" s="1"/>
  <c r="AD17" i="1"/>
  <c r="L17" i="1" s="1"/>
  <c r="Y18" i="1"/>
  <c r="G18" i="1" s="1"/>
  <c r="Z18" i="1"/>
  <c r="H18" i="1" s="1"/>
  <c r="AA18" i="1"/>
  <c r="I18" i="1" s="1"/>
  <c r="AB18" i="1"/>
  <c r="J18" i="1" s="1"/>
  <c r="AC18" i="1"/>
  <c r="K18" i="1" s="1"/>
  <c r="AD18" i="1"/>
  <c r="L18" i="1" s="1"/>
  <c r="Y19" i="1"/>
  <c r="G19" i="1" s="1"/>
  <c r="Z19" i="1"/>
  <c r="AA19" i="1"/>
  <c r="I19" i="1" s="1"/>
  <c r="AB19" i="1"/>
  <c r="AC19" i="1"/>
  <c r="K19" i="1" s="1"/>
  <c r="AD19" i="1"/>
  <c r="Y20" i="1"/>
  <c r="G20" i="1" s="1"/>
  <c r="Z20" i="1"/>
  <c r="AA20" i="1"/>
  <c r="I20" i="1" s="1"/>
  <c r="AB20" i="1"/>
  <c r="AC20" i="1"/>
  <c r="K20" i="1" s="1"/>
  <c r="AD20" i="1"/>
  <c r="Y21" i="1"/>
  <c r="G21" i="1" s="1"/>
  <c r="Z21" i="1"/>
  <c r="AA21" i="1"/>
  <c r="I21" i="1" s="1"/>
  <c r="AB21" i="1"/>
  <c r="AC21" i="1"/>
  <c r="K21" i="1" s="1"/>
  <c r="AD21" i="1"/>
  <c r="Y22" i="1"/>
  <c r="G22" i="1" s="1"/>
  <c r="Z22" i="1"/>
  <c r="AA22" i="1"/>
  <c r="I22" i="1" s="1"/>
  <c r="AB22" i="1"/>
  <c r="AC22" i="1"/>
  <c r="K22" i="1" s="1"/>
  <c r="AD22" i="1"/>
  <c r="Y23" i="1"/>
  <c r="G23" i="1" s="1"/>
  <c r="Z23" i="1"/>
  <c r="AA23" i="1"/>
  <c r="I23" i="1" s="1"/>
  <c r="AB23" i="1"/>
  <c r="AC23" i="1"/>
  <c r="K23" i="1" s="1"/>
  <c r="AD23" i="1"/>
  <c r="V6" i="1"/>
  <c r="D6" i="1" s="1"/>
  <c r="V7" i="1"/>
  <c r="W7" i="1"/>
  <c r="E7" i="1" s="1"/>
  <c r="V8" i="1"/>
  <c r="W8" i="1"/>
  <c r="E8" i="1" s="1"/>
  <c r="X8" i="1"/>
  <c r="V9" i="1"/>
  <c r="D9" i="1" s="1"/>
  <c r="W9" i="1"/>
  <c r="X9" i="1"/>
  <c r="F9" i="1" s="1"/>
  <c r="V10" i="1"/>
  <c r="D10" i="1" s="1"/>
  <c r="W10" i="1"/>
  <c r="E10" i="1" s="1"/>
  <c r="X10" i="1"/>
  <c r="F10" i="1" s="1"/>
  <c r="V11" i="1"/>
  <c r="D11" i="1" s="1"/>
  <c r="W11" i="1"/>
  <c r="E11" i="1" s="1"/>
  <c r="X11" i="1"/>
  <c r="F11" i="1" s="1"/>
  <c r="V12" i="1"/>
  <c r="W12" i="1"/>
  <c r="E12" i="1" s="1"/>
  <c r="X12" i="1"/>
  <c r="V13" i="1"/>
  <c r="D13" i="1" s="1"/>
  <c r="W13" i="1"/>
  <c r="X13" i="1"/>
  <c r="F13" i="1" s="1"/>
  <c r="V14" i="1"/>
  <c r="D14" i="1" s="1"/>
  <c r="W14" i="1"/>
  <c r="E14" i="1" s="1"/>
  <c r="X14" i="1"/>
  <c r="F14" i="1" s="1"/>
  <c r="V15" i="1"/>
  <c r="D15" i="1" s="1"/>
  <c r="W15" i="1"/>
  <c r="E15" i="1" s="1"/>
  <c r="X15" i="1"/>
  <c r="F15" i="1" s="1"/>
  <c r="V16" i="1"/>
  <c r="W16" i="1"/>
  <c r="E16" i="1" s="1"/>
  <c r="X16" i="1"/>
  <c r="V17" i="1"/>
  <c r="D17" i="1" s="1"/>
  <c r="W17" i="1"/>
  <c r="X17" i="1"/>
  <c r="F17" i="1" s="1"/>
  <c r="V18" i="1"/>
  <c r="D18" i="1" s="1"/>
  <c r="W18" i="1"/>
  <c r="E18" i="1" s="1"/>
  <c r="X18" i="1"/>
  <c r="F18" i="1" s="1"/>
  <c r="V19" i="1"/>
  <c r="D19" i="1" s="1"/>
  <c r="W19" i="1"/>
  <c r="E19" i="1" s="1"/>
  <c r="X19" i="1"/>
  <c r="F19" i="1" s="1"/>
  <c r="V20" i="1"/>
  <c r="W20" i="1"/>
  <c r="E20" i="1" s="1"/>
  <c r="X20" i="1"/>
  <c r="V21" i="1"/>
  <c r="D21" i="1" s="1"/>
  <c r="W21" i="1"/>
  <c r="E21" i="1" s="1"/>
  <c r="X21" i="1"/>
  <c r="F21" i="1" s="1"/>
  <c r="V22" i="1"/>
  <c r="W22" i="1"/>
  <c r="E22" i="1" s="1"/>
  <c r="X22" i="1"/>
  <c r="V23" i="1"/>
  <c r="D23" i="1" s="1"/>
  <c r="W23" i="1"/>
  <c r="E23" i="1" s="1"/>
  <c r="X23" i="1"/>
  <c r="F23" i="1" s="1"/>
  <c r="U5" i="1"/>
  <c r="U6" i="1"/>
  <c r="C6" i="1" s="1"/>
  <c r="U7" i="1"/>
  <c r="C7" i="1" s="1"/>
  <c r="U8" i="1"/>
  <c r="C8" i="1" s="1"/>
  <c r="U9" i="1"/>
  <c r="U10" i="1"/>
  <c r="C10" i="1" s="1"/>
  <c r="U11" i="1"/>
  <c r="C11" i="1" s="1"/>
  <c r="U12" i="1"/>
  <c r="C12" i="1" s="1"/>
  <c r="U13" i="1"/>
  <c r="U14" i="1"/>
  <c r="C14" i="1" s="1"/>
  <c r="U15" i="1"/>
  <c r="C15" i="1" s="1"/>
  <c r="U16" i="1"/>
  <c r="C16" i="1" s="1"/>
  <c r="U17" i="1"/>
  <c r="U18" i="1"/>
  <c r="C18" i="1" s="1"/>
  <c r="U19" i="1"/>
  <c r="C19" i="1" s="1"/>
  <c r="U20" i="1"/>
  <c r="C20" i="1" s="1"/>
  <c r="U21" i="1"/>
  <c r="C21" i="1" s="1"/>
  <c r="U22" i="1"/>
  <c r="C22" i="1" s="1"/>
  <c r="U23" i="1"/>
  <c r="C23" i="1" s="1"/>
  <c r="T5" i="1"/>
  <c r="B5" i="1" s="1"/>
  <c r="T6" i="1"/>
  <c r="B6" i="1" s="1"/>
  <c r="T7" i="1"/>
  <c r="B7" i="1" s="1"/>
  <c r="T8" i="1"/>
  <c r="T9" i="1"/>
  <c r="B9" i="1" s="1"/>
  <c r="T10" i="1"/>
  <c r="B10" i="1" s="1"/>
  <c r="T11" i="1"/>
  <c r="B11" i="1" s="1"/>
  <c r="T12" i="1"/>
  <c r="T13" i="1"/>
  <c r="B13" i="1" s="1"/>
  <c r="T14" i="1"/>
  <c r="B14" i="1" s="1"/>
  <c r="T15" i="1"/>
  <c r="B15" i="1" s="1"/>
  <c r="T16" i="1"/>
  <c r="T17" i="1"/>
  <c r="B17" i="1" s="1"/>
  <c r="T18" i="1"/>
  <c r="B18" i="1" s="1"/>
  <c r="T19" i="1"/>
  <c r="B19" i="1" s="1"/>
  <c r="T20" i="1"/>
  <c r="T21" i="1"/>
  <c r="B21" i="1" s="1"/>
  <c r="T22" i="1"/>
  <c r="T23" i="1"/>
  <c r="B23" i="1" s="1"/>
  <c r="T4" i="1"/>
  <c r="Q47" i="1" l="1"/>
  <c r="B45" i="1"/>
  <c r="D34" i="1"/>
  <c r="B34" i="1"/>
  <c r="F38" i="1"/>
  <c r="C39" i="1"/>
  <c r="H37" i="1"/>
  <c r="C46" i="1"/>
  <c r="B42" i="1"/>
  <c r="E45" i="1"/>
  <c r="G46" i="1"/>
  <c r="I43" i="1"/>
  <c r="D45" i="1"/>
  <c r="E37" i="1"/>
  <c r="G38" i="1"/>
  <c r="I35" i="1"/>
  <c r="B39" i="1"/>
  <c r="C34" i="1"/>
  <c r="D39" i="1"/>
  <c r="F46" i="1"/>
  <c r="H45" i="1"/>
  <c r="J40" i="1"/>
  <c r="D5" i="2"/>
  <c r="E4" i="2"/>
  <c r="L47" i="1"/>
  <c r="L39" i="1"/>
  <c r="M41" i="1"/>
  <c r="K44" i="1"/>
  <c r="N42" i="1"/>
  <c r="P42" i="1"/>
  <c r="P46" i="1"/>
  <c r="O43" i="1"/>
  <c r="O47" i="1"/>
  <c r="N43" i="1"/>
  <c r="N47" i="1"/>
  <c r="M42" i="1"/>
  <c r="M46" i="1"/>
  <c r="L40" i="1"/>
  <c r="L44" i="1"/>
  <c r="K37" i="1"/>
  <c r="K41" i="1"/>
  <c r="K45" i="1"/>
  <c r="J37" i="1"/>
  <c r="J41" i="1"/>
  <c r="J45" i="1"/>
  <c r="I36" i="1"/>
  <c r="I40" i="1"/>
  <c r="I44" i="1"/>
  <c r="H34" i="1"/>
  <c r="H38" i="1"/>
  <c r="H42" i="1"/>
  <c r="H46" i="1"/>
  <c r="G35" i="1"/>
  <c r="G39" i="1"/>
  <c r="G43" i="1"/>
  <c r="G47" i="1"/>
  <c r="F35" i="1"/>
  <c r="F39" i="1"/>
  <c r="F43" i="1"/>
  <c r="F47" i="1"/>
  <c r="E34" i="1"/>
  <c r="E38" i="1"/>
  <c r="E42" i="1"/>
  <c r="E46" i="1"/>
  <c r="D32" i="1"/>
  <c r="D36" i="1"/>
  <c r="D40" i="1"/>
  <c r="D44" i="1"/>
  <c r="C40" i="1"/>
  <c r="Q44" i="1"/>
  <c r="C29" i="1"/>
  <c r="C33" i="1"/>
  <c r="C37" i="1"/>
  <c r="C43" i="1"/>
  <c r="C47" i="1"/>
  <c r="B33" i="1"/>
  <c r="B37" i="1"/>
  <c r="B41" i="1"/>
  <c r="B46" i="1"/>
  <c r="P43" i="1"/>
  <c r="P47" i="1"/>
  <c r="O44" i="1"/>
  <c r="N40" i="1"/>
  <c r="N44" i="1"/>
  <c r="M39" i="1"/>
  <c r="M43" i="1"/>
  <c r="M47" i="1"/>
  <c r="L41" i="1"/>
  <c r="L45" i="1"/>
  <c r="K38" i="1"/>
  <c r="K42" i="1"/>
  <c r="K46" i="1"/>
  <c r="J38" i="1"/>
  <c r="J42" i="1"/>
  <c r="J46" i="1"/>
  <c r="I37" i="1"/>
  <c r="I41" i="1"/>
  <c r="I45" i="1"/>
  <c r="H35" i="1"/>
  <c r="H39" i="1"/>
  <c r="H43" i="1"/>
  <c r="H47" i="1"/>
  <c r="G36" i="1"/>
  <c r="G40" i="1"/>
  <c r="G44" i="1"/>
  <c r="F32" i="1"/>
  <c r="F36" i="1"/>
  <c r="F40" i="1"/>
  <c r="F44" i="1"/>
  <c r="E31" i="1"/>
  <c r="E35" i="1"/>
  <c r="E39" i="1"/>
  <c r="E43" i="1"/>
  <c r="E47" i="1"/>
  <c r="B28" i="1"/>
  <c r="B44" i="1"/>
  <c r="B38" i="1"/>
  <c r="B32" i="1"/>
  <c r="C45" i="1"/>
  <c r="C38" i="1"/>
  <c r="C32" i="1"/>
  <c r="Q46" i="1"/>
  <c r="C42" i="1"/>
  <c r="D43" i="1"/>
  <c r="D38" i="1"/>
  <c r="D33" i="1"/>
  <c r="E44" i="1"/>
  <c r="E36" i="1"/>
  <c r="F45" i="1"/>
  <c r="F37" i="1"/>
  <c r="G45" i="1"/>
  <c r="G37" i="1"/>
  <c r="H44" i="1"/>
  <c r="H36" i="1"/>
  <c r="I42" i="1"/>
  <c r="J47" i="1"/>
  <c r="J39" i="1"/>
  <c r="K43" i="1"/>
  <c r="L46" i="1"/>
  <c r="L38" i="1"/>
  <c r="M40" i="1"/>
  <c r="N41" i="1"/>
  <c r="O41" i="1"/>
  <c r="B29" i="1"/>
  <c r="B43" i="1"/>
  <c r="B36" i="1"/>
  <c r="B31" i="1"/>
  <c r="C44" i="1"/>
  <c r="C36" i="1"/>
  <c r="C31" i="1"/>
  <c r="Q45" i="1"/>
  <c r="D47" i="1"/>
  <c r="D42" i="1"/>
  <c r="D37" i="1"/>
  <c r="D31" i="1"/>
  <c r="E41" i="1"/>
  <c r="E33" i="1"/>
  <c r="F42" i="1"/>
  <c r="F34" i="1"/>
  <c r="G42" i="1"/>
  <c r="G34" i="1"/>
  <c r="H41" i="1"/>
  <c r="I47" i="1"/>
  <c r="I39" i="1"/>
  <c r="J44" i="1"/>
  <c r="J36" i="1"/>
  <c r="K40" i="1"/>
  <c r="L43" i="1"/>
  <c r="M45" i="1"/>
  <c r="N46" i="1"/>
  <c r="O46" i="1"/>
  <c r="P45" i="1"/>
  <c r="B47" i="1"/>
  <c r="B40" i="1"/>
  <c r="B35" i="1"/>
  <c r="B30" i="1"/>
  <c r="C41" i="1"/>
  <c r="C35" i="1"/>
  <c r="C30" i="1"/>
  <c r="Q43" i="1"/>
  <c r="D46" i="1"/>
  <c r="D41" i="1"/>
  <c r="D35" i="1"/>
  <c r="D30" i="1"/>
  <c r="E40" i="1"/>
  <c r="E32" i="1"/>
  <c r="F41" i="1"/>
  <c r="F33" i="1"/>
  <c r="G41" i="1"/>
  <c r="G33" i="1"/>
  <c r="H40" i="1"/>
  <c r="I46" i="1"/>
  <c r="I38" i="1"/>
  <c r="J43" i="1"/>
  <c r="K47" i="1"/>
  <c r="K39" i="1"/>
  <c r="L42" i="1"/>
  <c r="M44" i="1"/>
  <c r="N45" i="1"/>
  <c r="O45" i="1"/>
  <c r="P44" i="1"/>
  <c r="D6" i="2" l="1"/>
  <c r="E6" i="2" s="1"/>
  <c r="E5" i="2"/>
  <c r="D7" i="2" l="1"/>
  <c r="E7" i="2" s="1"/>
  <c r="D8" i="2" l="1"/>
  <c r="E8" i="2" s="1"/>
  <c r="F8" i="2" s="1"/>
  <c r="G8" i="2" s="1"/>
  <c r="D9" i="2" l="1"/>
  <c r="D10" i="2" l="1"/>
  <c r="E9" i="2"/>
  <c r="F9" i="2" s="1"/>
  <c r="G9" i="2" s="1"/>
  <c r="D11" i="2" l="1"/>
  <c r="E11" i="2" s="1"/>
  <c r="F11" i="2" s="1"/>
  <c r="G11" i="2" s="1"/>
  <c r="E10" i="2"/>
  <c r="F10" i="2" s="1"/>
  <c r="G10" i="2" s="1"/>
  <c r="D12" i="2" l="1"/>
  <c r="D13" i="2" l="1"/>
  <c r="E12" i="2"/>
  <c r="F12" i="2" s="1"/>
  <c r="G12" i="2" s="1"/>
  <c r="D14" i="2" l="1"/>
  <c r="E13" i="2"/>
  <c r="F13" i="2" s="1"/>
  <c r="G13" i="2" s="1"/>
  <c r="D15" i="2" l="1"/>
  <c r="E14" i="2"/>
  <c r="F14" i="2" s="1"/>
  <c r="G14" i="2" s="1"/>
  <c r="D16" i="2" l="1"/>
  <c r="E15" i="2"/>
  <c r="F15" i="2" s="1"/>
  <c r="G15" i="2" s="1"/>
  <c r="D17" i="2" l="1"/>
  <c r="E16" i="2"/>
  <c r="F16" i="2" s="1"/>
  <c r="G16" i="2" s="1"/>
  <c r="D18" i="2" l="1"/>
  <c r="E17" i="2"/>
  <c r="F17" i="2" s="1"/>
  <c r="G17" i="2" s="1"/>
  <c r="D19" i="2" l="1"/>
  <c r="E18" i="2"/>
  <c r="F18" i="2" s="1"/>
  <c r="G18" i="2" s="1"/>
  <c r="D20" i="2" l="1"/>
  <c r="D21" i="2" s="1"/>
  <c r="D22" i="2" s="1"/>
  <c r="D23" i="2" s="1"/>
  <c r="E19" i="2"/>
  <c r="F19" i="2" s="1"/>
  <c r="G19" i="2" s="1"/>
  <c r="D24" i="2" l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D25" i="2" l="1"/>
  <c r="E24" i="2"/>
  <c r="F24" i="2" s="1"/>
  <c r="G24" i="2" s="1"/>
  <c r="D26" i="2" l="1"/>
  <c r="E25" i="2"/>
  <c r="F25" i="2" s="1"/>
  <c r="G25" i="2" s="1"/>
  <c r="D27" i="2" l="1"/>
  <c r="E26" i="2"/>
  <c r="F26" i="2" s="1"/>
  <c r="G26" i="2" s="1"/>
  <c r="D28" i="2" l="1"/>
  <c r="E28" i="2" s="1"/>
  <c r="F28" i="2" s="1"/>
  <c r="G28" i="2" s="1"/>
  <c r="E27" i="2"/>
  <c r="F27" i="2" s="1"/>
  <c r="G27" i="2" s="1"/>
  <c r="D29" i="2" l="1"/>
  <c r="D30" i="2" l="1"/>
  <c r="E29" i="2"/>
  <c r="F29" i="2" s="1"/>
  <c r="G29" i="2" s="1"/>
  <c r="D31" i="2" l="1"/>
  <c r="E31" i="2" s="1"/>
  <c r="F31" i="2" s="1"/>
  <c r="G31" i="2" s="1"/>
  <c r="E30" i="2"/>
  <c r="F30" i="2" s="1"/>
  <c r="G30" i="2" s="1"/>
</calcChain>
</file>

<file path=xl/sharedStrings.xml><?xml version="1.0" encoding="utf-8"?>
<sst xmlns="http://schemas.openxmlformats.org/spreadsheetml/2006/main" count="64" uniqueCount="29">
  <si>
    <t>total play count</t>
  </si>
  <si>
    <t>play 1</t>
  </si>
  <si>
    <t>play 2</t>
  </si>
  <si>
    <t>play 3</t>
  </si>
  <si>
    <t>play 4</t>
  </si>
  <si>
    <t>play 5</t>
  </si>
  <si>
    <t>play 6</t>
  </si>
  <si>
    <t>play 7</t>
  </si>
  <si>
    <t>play 8</t>
  </si>
  <si>
    <t>play 9</t>
  </si>
  <si>
    <t>play 10</t>
  </si>
  <si>
    <t>play 11</t>
  </si>
  <si>
    <t>play 12</t>
  </si>
  <si>
    <t>play 13</t>
  </si>
  <si>
    <t>play 14</t>
  </si>
  <si>
    <t>play 15</t>
  </si>
  <si>
    <t>play 16</t>
  </si>
  <si>
    <t xml:space="preserve">c value = </t>
  </si>
  <si>
    <t xml:space="preserve"> </t>
  </si>
  <si>
    <t xml:space="preserve">p value = </t>
  </si>
  <si>
    <t>under the sqrt sign</t>
  </si>
  <si>
    <t>instant reward</t>
  </si>
  <si>
    <t>average reward</t>
  </si>
  <si>
    <t>avg dev</t>
  </si>
  <si>
    <t>max dev</t>
  </si>
  <si>
    <t>avg - max</t>
  </si>
  <si>
    <t>playcount</t>
  </si>
  <si>
    <t>delta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</si>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</sst>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abSelected="1" zoomScale="85" zoomScaleNormal="85" workbookViewId="0">
      <selection activeCell="E1" sqref="E1"/>
    </sheetView>
  </sheetViews>
  <sheetFormatPr defaultRowHeight="14.5" x14ac:dyDescent="0.35"/>
  <cols>
    <col min="1" max="1" width="13.81640625" bestFit="1" customWidth="1"/>
  </cols>
  <sheetData>
    <row r="1" spans="1:35" x14ac:dyDescent="0.35">
      <c r="A1" t="s">
        <v>17</v>
      </c>
      <c r="B1">
        <v>0.2</v>
      </c>
      <c r="C1" t="s">
        <v>18</v>
      </c>
      <c r="D1" t="s">
        <v>19</v>
      </c>
      <c r="E1">
        <v>0.4</v>
      </c>
    </row>
    <row r="2" spans="1:35" x14ac:dyDescent="0.35">
      <c r="S2" t="s">
        <v>20</v>
      </c>
    </row>
    <row r="3" spans="1:35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t="s">
        <v>12</v>
      </c>
      <c r="AF3" t="s">
        <v>13</v>
      </c>
      <c r="AG3" t="s">
        <v>14</v>
      </c>
      <c r="AH3" t="s">
        <v>15</v>
      </c>
      <c r="AI3" t="s">
        <v>16</v>
      </c>
    </row>
    <row r="4" spans="1:35" x14ac:dyDescent="0.35">
      <c r="A4">
        <v>1.0009999999999999</v>
      </c>
      <c r="B4">
        <f t="shared" ref="B4:B23" si="0">T4*$B$1+$E$1</f>
        <v>0.40416482333590809</v>
      </c>
      <c r="S4">
        <v>1.0009999999999999</v>
      </c>
      <c r="T4" s="1">
        <f t="shared" ref="T4:T23" si="1">SQRT(LOG(S4)/1.001)</f>
        <v>2.082411667954033E-2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5" x14ac:dyDescent="0.35">
      <c r="A5">
        <v>2.0009999999999999</v>
      </c>
      <c r="B5">
        <f t="shared" si="0"/>
        <v>0.50971711671270215</v>
      </c>
      <c r="C5">
        <f t="shared" ref="C5:C23" si="2">U5*$B$1+$E$1</f>
        <v>0.4776011005548283</v>
      </c>
      <c r="S5">
        <v>2.0009999999999999</v>
      </c>
      <c r="T5" s="1">
        <f t="shared" si="1"/>
        <v>0.54858558356351073</v>
      </c>
      <c r="U5" s="1">
        <f t="shared" ref="U5:U23" si="3">SQRT(LOG(S5)/2.001)</f>
        <v>0.38800550277414131</v>
      </c>
      <c r="V5" s="1"/>
      <c r="W5" s="1"/>
      <c r="X5" s="1"/>
      <c r="Y5" s="1"/>
      <c r="Z5" s="1"/>
      <c r="AA5" s="1"/>
      <c r="AB5" s="1"/>
      <c r="AC5" s="1"/>
      <c r="AD5" s="1"/>
    </row>
    <row r="6" spans="1:35" x14ac:dyDescent="0.35">
      <c r="A6">
        <v>3.0009999999999999</v>
      </c>
      <c r="B6">
        <f t="shared" si="0"/>
        <v>0.53809984883679407</v>
      </c>
      <c r="C6">
        <f t="shared" si="2"/>
        <v>0.49767573718012176</v>
      </c>
      <c r="D6">
        <f t="shared" ref="D6:D23" si="4">V6*$B$1+$E$1</f>
        <v>0.47975854894798392</v>
      </c>
      <c r="S6">
        <v>3.0009999999999999</v>
      </c>
      <c r="T6" s="1">
        <f t="shared" si="1"/>
        <v>0.69049924418397013</v>
      </c>
      <c r="U6" s="1">
        <f t="shared" si="3"/>
        <v>0.48837868590060857</v>
      </c>
      <c r="V6" s="1">
        <f t="shared" ref="V6:V23" si="5">SQRT(LOG(S6)/3.001)</f>
        <v>0.39879274473991938</v>
      </c>
      <c r="W6" s="1"/>
      <c r="X6" s="1"/>
      <c r="Y6" s="1"/>
      <c r="Z6" s="1"/>
      <c r="AA6" s="1"/>
      <c r="AB6" s="1"/>
      <c r="AC6" s="1"/>
      <c r="AD6" s="1"/>
    </row>
    <row r="7" spans="1:35" x14ac:dyDescent="0.35">
      <c r="A7">
        <v>4.0010000000000003</v>
      </c>
      <c r="B7">
        <f t="shared" si="0"/>
        <v>0.55512149875431227</v>
      </c>
      <c r="C7">
        <f t="shared" si="2"/>
        <v>0.5097148684153805</v>
      </c>
      <c r="D7">
        <f t="shared" si="4"/>
        <v>0.48958927729096896</v>
      </c>
      <c r="E7">
        <f t="shared" ref="E7:E23" si="6">W7*$B$1+$E$1</f>
        <v>0.47758982193994781</v>
      </c>
      <c r="S7">
        <v>4.0010000000000003</v>
      </c>
      <c r="T7" s="1">
        <f t="shared" si="1"/>
        <v>0.77560749377156135</v>
      </c>
      <c r="U7" s="1">
        <f t="shared" si="3"/>
        <v>0.54857434207690214</v>
      </c>
      <c r="V7" s="1">
        <f t="shared" si="5"/>
        <v>0.44794638645484469</v>
      </c>
      <c r="W7" s="1">
        <f t="shared" ref="W7:W23" si="7">SQRT(LOG(S7)/4.001)</f>
        <v>0.38794910969973895</v>
      </c>
      <c r="X7" s="1"/>
      <c r="Y7" s="1"/>
      <c r="Z7" s="1"/>
      <c r="AA7" s="1"/>
      <c r="AB7" s="1"/>
      <c r="AC7" s="1"/>
      <c r="AD7" s="1"/>
    </row>
    <row r="8" spans="1:35" x14ac:dyDescent="0.35">
      <c r="A8">
        <v>5.0010000000000003</v>
      </c>
      <c r="B8">
        <f t="shared" si="0"/>
        <v>0.56713569290269705</v>
      </c>
      <c r="C8">
        <f t="shared" si="2"/>
        <v>0.51821230907120208</v>
      </c>
      <c r="D8">
        <f t="shared" si="4"/>
        <v>0.49652798649395269</v>
      </c>
      <c r="E8">
        <f t="shared" si="6"/>
        <v>0.48359917069051372</v>
      </c>
      <c r="F8">
        <f t="shared" ref="F8:F23" si="8">X8*$B$1+$E$1</f>
        <v>0.47477524034777507</v>
      </c>
      <c r="S8">
        <v>5.0010000000000003</v>
      </c>
      <c r="T8" s="1">
        <f t="shared" si="1"/>
        <v>0.83567846451348515</v>
      </c>
      <c r="U8" s="1">
        <f t="shared" si="3"/>
        <v>0.59106154535600997</v>
      </c>
      <c r="V8" s="1">
        <f t="shared" si="5"/>
        <v>0.48263993246976344</v>
      </c>
      <c r="W8" s="1">
        <f t="shared" si="7"/>
        <v>0.4179958534525684</v>
      </c>
      <c r="X8" s="1">
        <f t="shared" ref="X8:X23" si="9">SQRT(LOG(S8)/5.001)</f>
        <v>0.37387620173887531</v>
      </c>
      <c r="Y8" s="1"/>
      <c r="Z8" s="1"/>
      <c r="AA8" s="1"/>
      <c r="AB8" s="1"/>
      <c r="AC8" s="1"/>
      <c r="AD8" s="1"/>
    </row>
    <row r="9" spans="1:35" x14ac:dyDescent="0.35">
      <c r="A9">
        <v>6.0010000000000003</v>
      </c>
      <c r="B9">
        <f t="shared" si="0"/>
        <v>0.57634581714183197</v>
      </c>
      <c r="C9">
        <f t="shared" si="2"/>
        <v>0.52472647749466761</v>
      </c>
      <c r="D9">
        <f t="shared" si="4"/>
        <v>0.5018472258061708</v>
      </c>
      <c r="E9">
        <f t="shared" si="6"/>
        <v>0.48820595895324903</v>
      </c>
      <c r="F9">
        <f t="shared" si="8"/>
        <v>0.47889578002217681</v>
      </c>
      <c r="G9">
        <f t="shared" ref="G9:G23" si="10">Y9*$B$1+$E$1</f>
        <v>0.47202286416789341</v>
      </c>
      <c r="S9">
        <v>6.0010000000000003</v>
      </c>
      <c r="T9" s="1">
        <f t="shared" si="1"/>
        <v>0.88172908570915987</v>
      </c>
      <c r="U9" s="1">
        <f t="shared" si="3"/>
        <v>0.62363238747333782</v>
      </c>
      <c r="V9" s="1">
        <f t="shared" si="5"/>
        <v>0.50923612903085413</v>
      </c>
      <c r="W9" s="1">
        <f t="shared" si="7"/>
        <v>0.44102979476624504</v>
      </c>
      <c r="X9" s="1">
        <f t="shared" si="9"/>
        <v>0.39447890011088393</v>
      </c>
      <c r="Y9" s="1">
        <f t="shared" ref="Y9:Y23" si="11">SQRT(LOG(S9)/6.001)</f>
        <v>0.36011432083946682</v>
      </c>
      <c r="Z9" s="1"/>
      <c r="AA9" s="1"/>
      <c r="AB9" s="1"/>
      <c r="AC9" s="1"/>
      <c r="AD9" s="1"/>
    </row>
    <row r="10" spans="1:35" x14ac:dyDescent="0.35">
      <c r="A10">
        <v>7.0010000000000003</v>
      </c>
      <c r="B10">
        <f t="shared" si="0"/>
        <v>0.58377331274045818</v>
      </c>
      <c r="C10">
        <f t="shared" si="2"/>
        <v>0.52997982218771866</v>
      </c>
      <c r="D10">
        <f t="shared" si="4"/>
        <v>0.50613692109732256</v>
      </c>
      <c r="E10">
        <f t="shared" si="6"/>
        <v>0.49192109879901547</v>
      </c>
      <c r="F10">
        <f t="shared" si="8"/>
        <v>0.48221878517400069</v>
      </c>
      <c r="G10">
        <f t="shared" si="10"/>
        <v>0.47505638951756035</v>
      </c>
      <c r="H10">
        <f t="shared" ref="H10:H23" si="12">Z10*$B$1+$E$1</f>
        <v>0.46948954115522701</v>
      </c>
      <c r="S10">
        <v>7.0010000000000003</v>
      </c>
      <c r="T10" s="1">
        <f t="shared" si="1"/>
        <v>0.9188665637022907</v>
      </c>
      <c r="U10" s="1">
        <f t="shared" si="3"/>
        <v>0.64989911093859298</v>
      </c>
      <c r="V10" s="1">
        <f t="shared" si="5"/>
        <v>0.53068460548661267</v>
      </c>
      <c r="W10" s="1">
        <f t="shared" si="7"/>
        <v>0.45960549399507705</v>
      </c>
      <c r="X10" s="1">
        <f t="shared" si="9"/>
        <v>0.41109392587000321</v>
      </c>
      <c r="Y10" s="1">
        <f t="shared" si="11"/>
        <v>0.37528194758780153</v>
      </c>
      <c r="Z10" s="1">
        <f t="shared" ref="Z10:Z23" si="13">SQRT(LOG(S10)/7.001)</f>
        <v>0.34744770577613476</v>
      </c>
      <c r="AA10" s="1"/>
      <c r="AB10" s="1"/>
      <c r="AC10" s="1"/>
      <c r="AD10" s="1"/>
    </row>
    <row r="11" spans="1:35" x14ac:dyDescent="0.35">
      <c r="A11">
        <v>8.0009999999999994</v>
      </c>
      <c r="B11">
        <f t="shared" si="0"/>
        <v>0.58997284315197873</v>
      </c>
      <c r="C11">
        <f t="shared" si="2"/>
        <v>0.53436464742986267</v>
      </c>
      <c r="D11">
        <f t="shared" si="4"/>
        <v>0.50971741415322835</v>
      </c>
      <c r="E11">
        <f t="shared" si="6"/>
        <v>0.49502202590843586</v>
      </c>
      <c r="F11">
        <f t="shared" si="8"/>
        <v>0.48499240802208177</v>
      </c>
      <c r="G11">
        <f t="shared" si="10"/>
        <v>0.47758839137601411</v>
      </c>
      <c r="H11">
        <f t="shared" si="12"/>
        <v>0.47183374727117622</v>
      </c>
      <c r="I11">
        <f t="shared" ref="I11:I23" si="14">AA11*$B$1+$E$1</f>
        <v>0.46719491764581617</v>
      </c>
      <c r="S11">
        <v>8.0009999999999994</v>
      </c>
      <c r="T11" s="1">
        <f t="shared" si="1"/>
        <v>0.94986421575989344</v>
      </c>
      <c r="U11" s="1">
        <f t="shared" si="3"/>
        <v>0.67182323714931325</v>
      </c>
      <c r="V11" s="1">
        <f t="shared" si="5"/>
        <v>0.54858707076614155</v>
      </c>
      <c r="W11" s="1">
        <f t="shared" si="7"/>
        <v>0.47511012954217913</v>
      </c>
      <c r="X11" s="1">
        <f t="shared" si="9"/>
        <v>0.42496204011040883</v>
      </c>
      <c r="Y11" s="1">
        <f t="shared" si="11"/>
        <v>0.38794195688007038</v>
      </c>
      <c r="Z11" s="1">
        <f t="shared" si="13"/>
        <v>0.35916873635588109</v>
      </c>
      <c r="AA11" s="1">
        <f t="shared" ref="AA11:AA23" si="15">SQRT(LOG(S11)/8.001)</f>
        <v>0.33597458822908072</v>
      </c>
      <c r="AB11" s="1"/>
      <c r="AC11" s="1"/>
      <c r="AD11" s="1"/>
    </row>
    <row r="12" spans="1:35" x14ac:dyDescent="0.35">
      <c r="A12">
        <v>9.0009999999999994</v>
      </c>
      <c r="B12">
        <f t="shared" si="0"/>
        <v>0.595277999198768</v>
      </c>
      <c r="C12">
        <f t="shared" si="2"/>
        <v>0.53811689648799244</v>
      </c>
      <c r="D12">
        <f t="shared" si="4"/>
        <v>0.51278136789248685</v>
      </c>
      <c r="E12">
        <f t="shared" si="6"/>
        <v>0.49767559821362589</v>
      </c>
      <c r="F12">
        <f t="shared" si="8"/>
        <v>0.48736589456820251</v>
      </c>
      <c r="G12">
        <f t="shared" si="10"/>
        <v>0.47975511434988577</v>
      </c>
      <c r="H12">
        <f t="shared" si="12"/>
        <v>0.47383976682837337</v>
      </c>
      <c r="I12">
        <f t="shared" si="14"/>
        <v>0.46907139387129976</v>
      </c>
      <c r="J12">
        <f t="shared" ref="J12:J23" si="16">AB12*$B$1+$E$1</f>
        <v>0.46512158683482702</v>
      </c>
      <c r="S12">
        <v>9.0009999999999994</v>
      </c>
      <c r="T12" s="1">
        <f t="shared" si="1"/>
        <v>0.97638999599383969</v>
      </c>
      <c r="U12" s="1">
        <f t="shared" si="3"/>
        <v>0.69058448243996196</v>
      </c>
      <c r="V12" s="1">
        <f t="shared" si="5"/>
        <v>0.56390683946243414</v>
      </c>
      <c r="W12" s="1">
        <f t="shared" si="7"/>
        <v>0.48837799106812929</v>
      </c>
      <c r="X12" s="1">
        <f t="shared" si="9"/>
        <v>0.43682947284101248</v>
      </c>
      <c r="Y12" s="1">
        <f t="shared" si="11"/>
        <v>0.39877557174942874</v>
      </c>
      <c r="Z12" s="1">
        <f t="shared" si="13"/>
        <v>0.36919883414186672</v>
      </c>
      <c r="AA12" s="1">
        <f t="shared" si="15"/>
        <v>0.34535696935649857</v>
      </c>
      <c r="AB12" s="1">
        <f t="shared" ref="AB12:AB23" si="17">SQRT(LOG(S12)/9.001)</f>
        <v>0.32560793417413486</v>
      </c>
      <c r="AC12" s="1"/>
      <c r="AD12" s="1"/>
    </row>
    <row r="13" spans="1:35" x14ac:dyDescent="0.35">
      <c r="A13">
        <v>10.000999999999999</v>
      </c>
      <c r="B13">
        <f t="shared" si="0"/>
        <v>0.59990441544838058</v>
      </c>
      <c r="C13">
        <f t="shared" si="2"/>
        <v>0.54138908412244124</v>
      </c>
      <c r="D13">
        <f t="shared" si="4"/>
        <v>0.51545332046887637</v>
      </c>
      <c r="E13" s="2">
        <f t="shared" si="6"/>
        <v>0.49998967341216471</v>
      </c>
      <c r="F13">
        <f t="shared" si="8"/>
        <v>0.48943571808109537</v>
      </c>
      <c r="G13">
        <f t="shared" si="10"/>
        <v>0.48164462754918097</v>
      </c>
      <c r="H13">
        <f t="shared" si="12"/>
        <v>0.47558913694955468</v>
      </c>
      <c r="I13">
        <f t="shared" si="14"/>
        <v>0.47070779438902688</v>
      </c>
      <c r="J13">
        <f t="shared" si="16"/>
        <v>0.4666644107513428</v>
      </c>
      <c r="K13">
        <f t="shared" ref="K13:K23" si="18">AC13*$B$1+$E$1</f>
        <v>0.46324376437036524</v>
      </c>
      <c r="S13">
        <v>10.000999999999999</v>
      </c>
      <c r="T13" s="1">
        <f t="shared" si="1"/>
        <v>0.99952207724190301</v>
      </c>
      <c r="U13" s="1">
        <f t="shared" si="3"/>
        <v>0.70694542061220611</v>
      </c>
      <c r="V13" s="1">
        <f t="shared" si="5"/>
        <v>0.57726660234438187</v>
      </c>
      <c r="W13" s="1">
        <f t="shared" si="7"/>
        <v>0.49994836706082352</v>
      </c>
      <c r="X13" s="1">
        <f t="shared" si="9"/>
        <v>0.44717859040547669</v>
      </c>
      <c r="Y13" s="1">
        <f t="shared" si="11"/>
        <v>0.40822313774590474</v>
      </c>
      <c r="Z13" s="1">
        <f t="shared" si="13"/>
        <v>0.37794568474777335</v>
      </c>
      <c r="AA13" s="1">
        <f t="shared" si="15"/>
        <v>0.35353897194513412</v>
      </c>
      <c r="AB13" s="1">
        <f t="shared" si="17"/>
        <v>0.33332205375671375</v>
      </c>
      <c r="AC13" s="1">
        <f t="shared" ref="AC13:AC23" si="19">SQRT(LOG(S13)/10.001)</f>
        <v>0.31621882185182609</v>
      </c>
      <c r="AD13" s="1"/>
    </row>
    <row r="14" spans="1:35" x14ac:dyDescent="0.35">
      <c r="A14">
        <v>11.000999999999999</v>
      </c>
      <c r="B14">
        <f t="shared" si="0"/>
        <v>0.60399919342069552</v>
      </c>
      <c r="C14">
        <f t="shared" si="2"/>
        <v>0.54428525280331685</v>
      </c>
      <c r="D14">
        <f t="shared" si="4"/>
        <v>0.51781822928005095</v>
      </c>
      <c r="E14">
        <f t="shared" si="6"/>
        <v>0.50203782983346601</v>
      </c>
      <c r="F14">
        <f t="shared" si="8"/>
        <v>0.4912676906641682</v>
      </c>
      <c r="G14">
        <f t="shared" si="10"/>
        <v>0.48331700993101268</v>
      </c>
      <c r="H14">
        <f t="shared" si="12"/>
        <v>0.4771374806028606</v>
      </c>
      <c r="I14">
        <f t="shared" si="14"/>
        <v>0.47215615018589974</v>
      </c>
      <c r="J14">
        <f t="shared" si="16"/>
        <v>0.46802994317377411</v>
      </c>
      <c r="K14">
        <f t="shared" si="18"/>
        <v>0.4645392293687205</v>
      </c>
      <c r="L14">
        <f t="shared" ref="L14:L23" si="20">AD14*$B$1+$E$1</f>
        <v>0.46153602042366659</v>
      </c>
      <c r="S14">
        <v>11.000999999999999</v>
      </c>
      <c r="T14" s="1">
        <f t="shared" si="1"/>
        <v>1.0199959671034773</v>
      </c>
      <c r="U14" s="1">
        <f t="shared" si="3"/>
        <v>0.72142626401658405</v>
      </c>
      <c r="V14" s="1">
        <f t="shared" si="5"/>
        <v>0.58909114640025451</v>
      </c>
      <c r="W14" s="1">
        <f t="shared" si="7"/>
        <v>0.51018914916733016</v>
      </c>
      <c r="X14" s="1">
        <f t="shared" si="9"/>
        <v>0.45633845332084078</v>
      </c>
      <c r="Y14" s="1">
        <f t="shared" si="11"/>
        <v>0.41658504965506321</v>
      </c>
      <c r="Z14" s="1">
        <f t="shared" si="13"/>
        <v>0.38568740301430288</v>
      </c>
      <c r="AA14" s="1">
        <f t="shared" si="15"/>
        <v>0.36078075092949868</v>
      </c>
      <c r="AB14" s="1">
        <f t="shared" si="17"/>
        <v>0.34014971586887044</v>
      </c>
      <c r="AC14" s="1">
        <f t="shared" si="19"/>
        <v>0.32269614684360232</v>
      </c>
      <c r="AD14" s="1">
        <f t="shared" ref="AD14:AD23" si="21">SQRT(LOG(S14)/11.001)</f>
        <v>0.30768010211833297</v>
      </c>
      <c r="AE14" s="1"/>
      <c r="AF14" s="1"/>
    </row>
    <row r="15" spans="1:35" x14ac:dyDescent="0.35">
      <c r="A15">
        <v>12.000999999999999</v>
      </c>
      <c r="B15">
        <f t="shared" si="0"/>
        <v>0.60766697344066212</v>
      </c>
      <c r="C15">
        <f t="shared" si="2"/>
        <v>0.54687941290039377</v>
      </c>
      <c r="D15">
        <f t="shared" si="4"/>
        <v>0.5199365285737646</v>
      </c>
      <c r="E15">
        <f t="shared" si="6"/>
        <v>0.5038724072514863</v>
      </c>
      <c r="F15">
        <f t="shared" si="8"/>
        <v>0.49290862760452264</v>
      </c>
      <c r="G15">
        <f t="shared" si="10"/>
        <v>0.48481499852216431</v>
      </c>
      <c r="H15">
        <f t="shared" si="12"/>
        <v>0.47852436505765494</v>
      </c>
      <c r="I15">
        <f t="shared" si="14"/>
        <v>0.47345347338376054</v>
      </c>
      <c r="J15">
        <f t="shared" si="16"/>
        <v>0.46925307970754299</v>
      </c>
      <c r="K15">
        <f t="shared" si="18"/>
        <v>0.4656996050153755</v>
      </c>
      <c r="L15">
        <f t="shared" si="20"/>
        <v>0.4626424002207315</v>
      </c>
      <c r="M15">
        <f t="shared" ref="M15:M23" si="22">AE15*$B$1+$E$1</f>
        <v>0.45997575922693534</v>
      </c>
      <c r="S15">
        <v>12.000999999999999</v>
      </c>
      <c r="T15" s="1">
        <f t="shared" si="1"/>
        <v>1.0383348672033106</v>
      </c>
      <c r="U15" s="1">
        <f t="shared" si="3"/>
        <v>0.73439706450196884</v>
      </c>
      <c r="V15" s="1">
        <f t="shared" si="5"/>
        <v>0.599682642868823</v>
      </c>
      <c r="W15" s="1">
        <f t="shared" si="7"/>
        <v>0.51936203625743127</v>
      </c>
      <c r="X15" s="1">
        <f t="shared" si="9"/>
        <v>0.46454313802261316</v>
      </c>
      <c r="Y15" s="1">
        <f t="shared" si="11"/>
        <v>0.42407499261082132</v>
      </c>
      <c r="Z15" s="1">
        <f t="shared" si="13"/>
        <v>0.39262182528827444</v>
      </c>
      <c r="AA15" s="1">
        <f t="shared" si="15"/>
        <v>0.36726736691880268</v>
      </c>
      <c r="AB15" s="1">
        <f t="shared" si="17"/>
        <v>0.34626539853771487</v>
      </c>
      <c r="AC15" s="1">
        <f t="shared" si="19"/>
        <v>0.32849802507687736</v>
      </c>
      <c r="AD15" s="1">
        <f t="shared" si="21"/>
        <v>0.31321200110365727</v>
      </c>
      <c r="AE15" s="1">
        <f t="shared" ref="AE15:AE22" si="23">SQRT(LOG(S15)/12.001)</f>
        <v>0.29987879613467666</v>
      </c>
      <c r="AF15" s="1"/>
      <c r="AG15" s="1"/>
      <c r="AH15" s="1"/>
      <c r="AI15" s="1"/>
    </row>
    <row r="16" spans="1:35" x14ac:dyDescent="0.35">
      <c r="A16">
        <v>13.000999999999999</v>
      </c>
      <c r="B16">
        <f t="shared" si="0"/>
        <v>0.61098472877395194</v>
      </c>
      <c r="C16">
        <f t="shared" si="2"/>
        <v>0.54922600633037888</v>
      </c>
      <c r="D16">
        <f t="shared" si="4"/>
        <v>0.52185267369178245</v>
      </c>
      <c r="E16">
        <f t="shared" si="6"/>
        <v>0.5055319067252374</v>
      </c>
      <c r="F16">
        <f t="shared" si="8"/>
        <v>0.49439296615694833</v>
      </c>
      <c r="G16">
        <f t="shared" si="10"/>
        <v>0.48617003061526831</v>
      </c>
      <c r="H16">
        <f t="shared" si="12"/>
        <v>0.479778895937779</v>
      </c>
      <c r="I16">
        <f t="shared" si="14"/>
        <v>0.47462699004377612</v>
      </c>
      <c r="J16">
        <f t="shared" si="16"/>
        <v>0.4703594895075206</v>
      </c>
      <c r="K16">
        <f t="shared" si="18"/>
        <v>0.46674924334410606</v>
      </c>
      <c r="L16">
        <f t="shared" si="20"/>
        <v>0.46364319564803996</v>
      </c>
      <c r="M16">
        <f t="shared" si="22"/>
        <v>0.46093395152755229</v>
      </c>
      <c r="N16">
        <f t="shared" ref="N16:N23" si="24">AF16*$B$1+$E$1</f>
        <v>0.45641421285467865</v>
      </c>
      <c r="S16">
        <v>13.000999999999999</v>
      </c>
      <c r="T16" s="1">
        <f t="shared" si="1"/>
        <v>1.0549236438697593</v>
      </c>
      <c r="U16" s="1">
        <f t="shared" si="3"/>
        <v>0.74613003165189429</v>
      </c>
      <c r="V16" s="1">
        <f t="shared" si="5"/>
        <v>0.60926336845891216</v>
      </c>
      <c r="W16" s="1">
        <f t="shared" si="7"/>
        <v>0.52765953362618678</v>
      </c>
      <c r="X16" s="1">
        <f t="shared" si="9"/>
        <v>0.47196483078474155</v>
      </c>
      <c r="Y16" s="1">
        <f t="shared" si="11"/>
        <v>0.43085015307634134</v>
      </c>
      <c r="Z16" s="1">
        <f t="shared" si="13"/>
        <v>0.39889447968889502</v>
      </c>
      <c r="AA16" s="1">
        <f t="shared" si="15"/>
        <v>0.37313495021888055</v>
      </c>
      <c r="AB16" s="1">
        <f t="shared" si="17"/>
        <v>0.35179744753760295</v>
      </c>
      <c r="AC16" s="1">
        <f t="shared" si="19"/>
        <v>0.33374621672053018</v>
      </c>
      <c r="AD16" s="1">
        <f t="shared" si="21"/>
        <v>0.31821597824019959</v>
      </c>
      <c r="AE16" s="1">
        <f t="shared" si="23"/>
        <v>0.30466975763776138</v>
      </c>
      <c r="AF16" s="1">
        <f t="shared" ref="AF16:AF22" si="25">SQRT(LOG(S16)/14.001)</f>
        <v>0.28207106427339318</v>
      </c>
      <c r="AG16" s="1"/>
      <c r="AH16" s="1"/>
      <c r="AI16" s="1"/>
    </row>
    <row r="17" spans="1:35" x14ac:dyDescent="0.35">
      <c r="A17">
        <v>14.000999999999999</v>
      </c>
      <c r="B17">
        <f t="shared" si="0"/>
        <v>0.61401065782462849</v>
      </c>
      <c r="C17">
        <f t="shared" si="2"/>
        <v>0.55136619586113556</v>
      </c>
      <c r="D17">
        <f t="shared" si="4"/>
        <v>0.52360027669304809</v>
      </c>
      <c r="E17">
        <f t="shared" si="6"/>
        <v>0.50704543836418037</v>
      </c>
      <c r="F17">
        <f t="shared" si="8"/>
        <v>0.4957467438456637</v>
      </c>
      <c r="G17">
        <f t="shared" si="10"/>
        <v>0.48740587550533043</v>
      </c>
      <c r="H17">
        <f t="shared" si="12"/>
        <v>0.48092307959624497</v>
      </c>
      <c r="I17">
        <f t="shared" si="14"/>
        <v>0.47569728540804368</v>
      </c>
      <c r="J17">
        <f t="shared" si="16"/>
        <v>0.47136858066084142</v>
      </c>
      <c r="K17">
        <f t="shared" si="18"/>
        <v>0.4677065565853028</v>
      </c>
      <c r="L17">
        <f t="shared" si="20"/>
        <v>0.46455596215824374</v>
      </c>
      <c r="M17">
        <f t="shared" si="22"/>
        <v>0.4618078622374468</v>
      </c>
      <c r="N17">
        <f t="shared" si="24"/>
        <v>0.45722330177092396</v>
      </c>
      <c r="O17">
        <f t="shared" ref="O17:O23" si="26">AG17*$B$1+$E$1</f>
        <v>0.45722330177092396</v>
      </c>
      <c r="S17">
        <v>14.000999999999999</v>
      </c>
      <c r="T17" s="1">
        <f t="shared" si="1"/>
        <v>1.0700532891231422</v>
      </c>
      <c r="U17" s="1">
        <f t="shared" si="3"/>
        <v>0.75683097930567744</v>
      </c>
      <c r="V17" s="1">
        <f t="shared" si="5"/>
        <v>0.61800138346524036</v>
      </c>
      <c r="W17" s="1">
        <f t="shared" si="7"/>
        <v>0.53522719182090184</v>
      </c>
      <c r="X17" s="1">
        <f t="shared" si="9"/>
        <v>0.47873371922831842</v>
      </c>
      <c r="Y17" s="1">
        <f t="shared" si="11"/>
        <v>0.43702937752665189</v>
      </c>
      <c r="Z17" s="1">
        <f t="shared" si="13"/>
        <v>0.40461539798122481</v>
      </c>
      <c r="AA17" s="1">
        <f t="shared" si="15"/>
        <v>0.3784864270402184</v>
      </c>
      <c r="AB17" s="1">
        <f t="shared" si="17"/>
        <v>0.35684290330420687</v>
      </c>
      <c r="AC17" s="1">
        <f t="shared" si="19"/>
        <v>0.33853278292651395</v>
      </c>
      <c r="AD17" s="1">
        <f t="shared" si="21"/>
        <v>0.32277981079121865</v>
      </c>
      <c r="AE17" s="1">
        <f t="shared" si="23"/>
        <v>0.30903931118723382</v>
      </c>
      <c r="AF17" s="1">
        <f t="shared" si="25"/>
        <v>0.28611650885461964</v>
      </c>
      <c r="AG17" s="1">
        <f t="shared" ref="AG17:AG22" si="27">SQRT(LOG(S17)/14.001)</f>
        <v>0.28611650885461964</v>
      </c>
      <c r="AH17" s="1"/>
      <c r="AI17" s="1"/>
    </row>
    <row r="18" spans="1:35" x14ac:dyDescent="0.35">
      <c r="A18">
        <v>15.000999999999999</v>
      </c>
      <c r="B18">
        <f t="shared" si="0"/>
        <v>0.6167897844263236</v>
      </c>
      <c r="C18">
        <f t="shared" si="2"/>
        <v>0.55333182610493292</v>
      </c>
      <c r="D18">
        <f t="shared" si="4"/>
        <v>0.5252053407605396</v>
      </c>
      <c r="E18">
        <f t="shared" si="6"/>
        <v>0.50843552252340851</v>
      </c>
      <c r="F18">
        <f t="shared" si="8"/>
        <v>0.49699010399207855</v>
      </c>
      <c r="G18">
        <f t="shared" si="10"/>
        <v>0.48854092175129993</v>
      </c>
      <c r="H18">
        <f t="shared" si="12"/>
        <v>0.48197394073317634</v>
      </c>
      <c r="I18">
        <f t="shared" si="14"/>
        <v>0.47668028476747742</v>
      </c>
      <c r="J18">
        <f t="shared" si="16"/>
        <v>0.47229536778002446</v>
      </c>
      <c r="K18">
        <f t="shared" si="18"/>
        <v>0.46858578893021519</v>
      </c>
      <c r="L18">
        <f t="shared" si="20"/>
        <v>0.46539428111654074</v>
      </c>
      <c r="M18">
        <f t="shared" si="22"/>
        <v>0.4626104945730698</v>
      </c>
      <c r="N18">
        <f t="shared" si="24"/>
        <v>0.45796639934281552</v>
      </c>
      <c r="O18">
        <f t="shared" si="26"/>
        <v>0.45796639934281552</v>
      </c>
      <c r="P18">
        <f t="shared" ref="P18:P23" si="28">AH18*$B$1+$E$1</f>
        <v>0.45600099542612599</v>
      </c>
      <c r="S18">
        <v>15.000999999999999</v>
      </c>
      <c r="T18" s="1">
        <f t="shared" si="1"/>
        <v>1.0839489221316176</v>
      </c>
      <c r="U18" s="1">
        <f t="shared" si="3"/>
        <v>0.76665913052466439</v>
      </c>
      <c r="V18" s="1">
        <f t="shared" si="5"/>
        <v>0.62602670380269765</v>
      </c>
      <c r="W18" s="1">
        <f t="shared" si="7"/>
        <v>0.54217761261704223</v>
      </c>
      <c r="X18" s="1">
        <f t="shared" si="9"/>
        <v>0.48495051996039257</v>
      </c>
      <c r="Y18" s="1">
        <f t="shared" si="11"/>
        <v>0.44270460875649942</v>
      </c>
      <c r="Z18" s="1">
        <f t="shared" si="13"/>
        <v>0.40986970366588144</v>
      </c>
      <c r="AA18" s="1">
        <f t="shared" si="15"/>
        <v>0.38340142383738696</v>
      </c>
      <c r="AB18" s="1">
        <f t="shared" si="17"/>
        <v>0.36147683890012222</v>
      </c>
      <c r="AC18" s="1">
        <f t="shared" si="19"/>
        <v>0.34292894465107582</v>
      </c>
      <c r="AD18" s="1">
        <f t="shared" si="21"/>
        <v>0.32697140558270354</v>
      </c>
      <c r="AE18" s="1">
        <f t="shared" si="23"/>
        <v>0.31305247286534871</v>
      </c>
      <c r="AF18" s="1">
        <f t="shared" si="25"/>
        <v>0.2898319967140775</v>
      </c>
      <c r="AG18" s="1">
        <f t="shared" si="27"/>
        <v>0.2898319967140775</v>
      </c>
      <c r="AH18" s="1">
        <f t="shared" ref="AH18:AH22" si="29">SQRT(LOG(S18)/15.001)</f>
        <v>0.28000497713062977</v>
      </c>
      <c r="AI18" s="1"/>
    </row>
    <row r="19" spans="1:35" x14ac:dyDescent="0.35">
      <c r="A19">
        <v>16.001000000000001</v>
      </c>
      <c r="B19">
        <f t="shared" si="0"/>
        <v>0.61935762407829065</v>
      </c>
      <c r="C19">
        <f t="shared" si="2"/>
        <v>0.55514801658652169</v>
      </c>
      <c r="D19">
        <f t="shared" si="4"/>
        <v>0.52668837760885667</v>
      </c>
      <c r="E19">
        <f t="shared" si="6"/>
        <v>0.5097199236087927</v>
      </c>
      <c r="F19">
        <f t="shared" si="8"/>
        <v>0.49813893596097564</v>
      </c>
      <c r="G19">
        <f t="shared" si="10"/>
        <v>0.48958967453407676</v>
      </c>
      <c r="H19">
        <f t="shared" si="12"/>
        <v>0.48294490869644852</v>
      </c>
      <c r="I19">
        <f t="shared" si="14"/>
        <v>0.47758855023889302</v>
      </c>
      <c r="J19">
        <f t="shared" si="16"/>
        <v>0.47315169462462348</v>
      </c>
      <c r="K19">
        <f t="shared" si="18"/>
        <v>0.46939817641813347</v>
      </c>
      <c r="L19">
        <f t="shared" si="20"/>
        <v>0.46616886571473709</v>
      </c>
      <c r="M19">
        <f t="shared" si="22"/>
        <v>0.46335210567351642</v>
      </c>
      <c r="N19">
        <f t="shared" si="24"/>
        <v>0.45865300189241504</v>
      </c>
      <c r="O19">
        <f t="shared" si="26"/>
        <v>0.45865300189241504</v>
      </c>
      <c r="P19">
        <f t="shared" si="28"/>
        <v>0.45666431808676411</v>
      </c>
      <c r="Q19">
        <f>AI19*$B$1+$E$1</f>
        <v>0.45486510436335942</v>
      </c>
      <c r="S19">
        <v>16.001000000000001</v>
      </c>
      <c r="T19" s="1">
        <f t="shared" si="1"/>
        <v>1.0967881203914529</v>
      </c>
      <c r="U19" s="1">
        <f t="shared" si="3"/>
        <v>0.77574008293260821</v>
      </c>
      <c r="V19" s="1">
        <f t="shared" si="5"/>
        <v>0.63344188804428325</v>
      </c>
      <c r="W19" s="1">
        <f t="shared" si="7"/>
        <v>0.54859961804396329</v>
      </c>
      <c r="X19" s="1">
        <f t="shared" si="9"/>
        <v>0.49069467980487802</v>
      </c>
      <c r="Y19" s="1">
        <f t="shared" si="11"/>
        <v>0.44794837267038368</v>
      </c>
      <c r="Z19" s="1">
        <f t="shared" si="13"/>
        <v>0.41472454348224247</v>
      </c>
      <c r="AA19" s="1">
        <f t="shared" si="15"/>
        <v>0.38794275119446481</v>
      </c>
      <c r="AB19" s="1">
        <f t="shared" si="17"/>
        <v>0.36575847312311721</v>
      </c>
      <c r="AC19" s="1">
        <f t="shared" si="19"/>
        <v>0.34699088209066731</v>
      </c>
      <c r="AD19" s="1">
        <f t="shared" si="21"/>
        <v>0.33084432857368523</v>
      </c>
      <c r="AE19" s="1">
        <f t="shared" si="23"/>
        <v>0.31676052836758195</v>
      </c>
      <c r="AF19" s="1">
        <f t="shared" si="25"/>
        <v>0.29326500946207495</v>
      </c>
      <c r="AG19" s="1">
        <f t="shared" si="27"/>
        <v>0.29326500946207495</v>
      </c>
      <c r="AH19" s="1">
        <f t="shared" si="29"/>
        <v>0.28332159043382038</v>
      </c>
      <c r="AI19" s="1">
        <f t="shared" ref="AI19:AI22" si="30">SQRT(LOG(S19)/16.001)</f>
        <v>0.27432552181679698</v>
      </c>
    </row>
    <row r="20" spans="1:35" x14ac:dyDescent="0.35">
      <c r="A20">
        <v>17.001000000000001</v>
      </c>
      <c r="B20">
        <f t="shared" si="0"/>
        <v>0.62174266365668296</v>
      </c>
      <c r="C20">
        <f t="shared" si="2"/>
        <v>0.55683491560187504</v>
      </c>
      <c r="D20">
        <f t="shared" si="4"/>
        <v>0.5280658396231771</v>
      </c>
      <c r="E20">
        <f t="shared" si="6"/>
        <v>0.51091289039736321</v>
      </c>
      <c r="F20">
        <f t="shared" si="8"/>
        <v>0.49920598456451398</v>
      </c>
      <c r="G20">
        <f t="shared" si="10"/>
        <v>0.49056376841605098</v>
      </c>
      <c r="H20">
        <f t="shared" si="12"/>
        <v>0.48384675512598752</v>
      </c>
      <c r="I20">
        <f t="shared" si="14"/>
        <v>0.47843215785876669</v>
      </c>
      <c r="J20">
        <f t="shared" si="16"/>
        <v>0.47394706103889461</v>
      </c>
      <c r="K20">
        <f t="shared" si="18"/>
        <v>0.47015273144270114</v>
      </c>
      <c r="L20">
        <f t="shared" si="20"/>
        <v>0.46688830897206668</v>
      </c>
      <c r="M20">
        <f t="shared" si="22"/>
        <v>0.46404092275949971</v>
      </c>
      <c r="N20">
        <f t="shared" si="24"/>
        <v>0.45929072639135926</v>
      </c>
      <c r="O20">
        <f t="shared" si="26"/>
        <v>0.45929072639135926</v>
      </c>
      <c r="P20">
        <f t="shared" si="28"/>
        <v>0.45728041995186869</v>
      </c>
      <c r="Q20">
        <f>AI20*$B$1+$E$1</f>
        <v>0.45546164367184744</v>
      </c>
      <c r="S20">
        <v>17.001000000000001</v>
      </c>
      <c r="T20" s="1">
        <f t="shared" si="1"/>
        <v>1.1087133182834144</v>
      </c>
      <c r="U20" s="1">
        <f t="shared" si="3"/>
        <v>0.78417457800937496</v>
      </c>
      <c r="V20" s="1">
        <f t="shared" si="5"/>
        <v>0.64032919811588551</v>
      </c>
      <c r="W20" s="1">
        <f t="shared" si="7"/>
        <v>0.55456445198681614</v>
      </c>
      <c r="X20" s="1">
        <f t="shared" si="9"/>
        <v>0.49602992282256986</v>
      </c>
      <c r="Y20" s="1">
        <f t="shared" si="11"/>
        <v>0.45281884208025464</v>
      </c>
      <c r="Z20" s="1">
        <f t="shared" si="13"/>
        <v>0.41923377562993752</v>
      </c>
      <c r="AA20" s="1">
        <f t="shared" si="15"/>
        <v>0.39216078929383336</v>
      </c>
      <c r="AB20" s="1">
        <f t="shared" si="17"/>
        <v>0.36973530519447306</v>
      </c>
      <c r="AC20" s="1">
        <f t="shared" si="19"/>
        <v>0.35076365721350561</v>
      </c>
      <c r="AD20" s="1">
        <f t="shared" si="21"/>
        <v>0.33444154486033334</v>
      </c>
      <c r="AE20" s="1">
        <f t="shared" si="23"/>
        <v>0.32020461379749843</v>
      </c>
      <c r="AF20" s="1">
        <f t="shared" si="25"/>
        <v>0.29645363195679619</v>
      </c>
      <c r="AG20" s="1">
        <f t="shared" si="27"/>
        <v>0.29645363195679619</v>
      </c>
      <c r="AH20" s="1">
        <f t="shared" si="29"/>
        <v>0.28640209975934322</v>
      </c>
      <c r="AI20" s="1">
        <f t="shared" si="30"/>
        <v>0.27730821835923708</v>
      </c>
    </row>
    <row r="21" spans="1:35" x14ac:dyDescent="0.35">
      <c r="A21">
        <v>18.001000000000001</v>
      </c>
      <c r="B21">
        <f t="shared" si="0"/>
        <v>0.62396808605826193</v>
      </c>
      <c r="C21">
        <f t="shared" si="2"/>
        <v>0.55840892003013676</v>
      </c>
      <c r="D21">
        <f t="shared" si="4"/>
        <v>0.52935111591450779</v>
      </c>
      <c r="E21">
        <f t="shared" si="6"/>
        <v>0.51202601868239339</v>
      </c>
      <c r="F21">
        <f t="shared" si="8"/>
        <v>0.50020162165473314</v>
      </c>
      <c r="G21">
        <f t="shared" si="10"/>
        <v>0.4914726717172061</v>
      </c>
      <c r="H21">
        <f t="shared" si="12"/>
        <v>0.48468824608708638</v>
      </c>
      <c r="I21">
        <f t="shared" si="14"/>
        <v>0.4792193076035417</v>
      </c>
      <c r="J21">
        <f t="shared" si="16"/>
        <v>0.47468919808845078</v>
      </c>
      <c r="K21">
        <f t="shared" si="18"/>
        <v>0.47085678837748324</v>
      </c>
      <c r="L21">
        <f t="shared" si="20"/>
        <v>0.46755960397112312</v>
      </c>
      <c r="M21">
        <f t="shared" si="22"/>
        <v>0.46468364122322053</v>
      </c>
      <c r="N21">
        <f t="shared" si="24"/>
        <v>0.45988577160521815</v>
      </c>
      <c r="O21">
        <f t="shared" si="26"/>
        <v>0.45988577160521815</v>
      </c>
      <c r="P21">
        <f t="shared" si="28"/>
        <v>0.45785528961217953</v>
      </c>
      <c r="Q21">
        <f>AI21*$B$1+$E$1</f>
        <v>0.45601825998654466</v>
      </c>
      <c r="S21">
        <v>18.001000000000001</v>
      </c>
      <c r="T21" s="1">
        <f t="shared" si="1"/>
        <v>1.1198404302913096</v>
      </c>
      <c r="U21" s="1">
        <f t="shared" si="3"/>
        <v>0.79204460015068356</v>
      </c>
      <c r="V21" s="1">
        <f t="shared" si="5"/>
        <v>0.64675557957253882</v>
      </c>
      <c r="W21" s="1">
        <f t="shared" si="7"/>
        <v>0.56013009341196673</v>
      </c>
      <c r="X21" s="1">
        <f t="shared" si="9"/>
        <v>0.50100810827366538</v>
      </c>
      <c r="Y21" s="1">
        <f t="shared" si="11"/>
        <v>0.45736335858603039</v>
      </c>
      <c r="Z21" s="1">
        <f t="shared" si="13"/>
        <v>0.42344123043543186</v>
      </c>
      <c r="AA21" s="1">
        <f t="shared" si="15"/>
        <v>0.39609653801770828</v>
      </c>
      <c r="AB21" s="1">
        <f t="shared" si="17"/>
        <v>0.37344599044225374</v>
      </c>
      <c r="AC21" s="1">
        <f t="shared" si="19"/>
        <v>0.35428394188741619</v>
      </c>
      <c r="AD21" s="1">
        <f t="shared" si="21"/>
        <v>0.33779801985561536</v>
      </c>
      <c r="AE21" s="1">
        <f t="shared" si="23"/>
        <v>0.32341820611610245</v>
      </c>
      <c r="AF21" s="1">
        <f t="shared" si="25"/>
        <v>0.29942885802609054</v>
      </c>
      <c r="AG21" s="1">
        <f t="shared" si="27"/>
        <v>0.29942885802609054</v>
      </c>
      <c r="AH21" s="1">
        <f t="shared" si="29"/>
        <v>0.28927644806089758</v>
      </c>
      <c r="AI21" s="1">
        <f t="shared" si="30"/>
        <v>0.28009129993272308</v>
      </c>
    </row>
    <row r="22" spans="1:35" x14ac:dyDescent="0.35">
      <c r="A22">
        <v>19.001000000000001</v>
      </c>
      <c r="B22">
        <f t="shared" si="0"/>
        <v>0.62605299900657352</v>
      </c>
      <c r="C22">
        <f t="shared" si="2"/>
        <v>0.55988354444788957</v>
      </c>
      <c r="D22">
        <f t="shared" si="4"/>
        <v>0.53055524200762694</v>
      </c>
      <c r="E22">
        <f t="shared" si="6"/>
        <v>0.51306886590678746</v>
      </c>
      <c r="F22">
        <f t="shared" si="8"/>
        <v>0.50113439588210862</v>
      </c>
      <c r="G22">
        <f t="shared" si="10"/>
        <v>0.49232418838208603</v>
      </c>
      <c r="H22">
        <f t="shared" si="12"/>
        <v>0.48547660671446091</v>
      </c>
      <c r="I22">
        <f t="shared" si="14"/>
        <v>0.4799567580282238</v>
      </c>
      <c r="J22">
        <f t="shared" si="16"/>
        <v>0.47538447784430454</v>
      </c>
      <c r="K22">
        <f t="shared" si="18"/>
        <v>0.47151639233340387</v>
      </c>
      <c r="L22">
        <f t="shared" si="20"/>
        <v>0.46818851452521676</v>
      </c>
      <c r="M22">
        <f t="shared" si="22"/>
        <v>0.4652857795166877</v>
      </c>
      <c r="N22">
        <f t="shared" si="24"/>
        <v>0.46044324665819009</v>
      </c>
      <c r="O22">
        <f t="shared" si="26"/>
        <v>0.46044324665819009</v>
      </c>
      <c r="P22">
        <f t="shared" si="28"/>
        <v>0.45839386296235485</v>
      </c>
      <c r="Q22">
        <f>AI22*$B$1+$E$1</f>
        <v>0.45653973247685942</v>
      </c>
      <c r="S22">
        <v>19.001000000000001</v>
      </c>
      <c r="T22" s="1">
        <f t="shared" si="1"/>
        <v>1.1302649950328676</v>
      </c>
      <c r="U22" s="1">
        <f t="shared" si="3"/>
        <v>0.79941772223944796</v>
      </c>
      <c r="V22" s="1">
        <f t="shared" si="5"/>
        <v>0.6527762100381348</v>
      </c>
      <c r="W22" s="1">
        <f t="shared" si="7"/>
        <v>0.56534432953393732</v>
      </c>
      <c r="X22" s="1">
        <f t="shared" si="9"/>
        <v>0.50567197941054309</v>
      </c>
      <c r="Y22" s="1">
        <f t="shared" si="11"/>
        <v>0.46162094191042985</v>
      </c>
      <c r="Z22" s="1">
        <f t="shared" si="13"/>
        <v>0.42738303357230456</v>
      </c>
      <c r="AA22" s="1">
        <f t="shared" si="15"/>
        <v>0.39978379014111887</v>
      </c>
      <c r="AB22" s="1">
        <f t="shared" si="17"/>
        <v>0.37692238922152255</v>
      </c>
      <c r="AC22" s="1">
        <f t="shared" si="19"/>
        <v>0.35758196166701911</v>
      </c>
      <c r="AD22" s="1">
        <f t="shared" si="21"/>
        <v>0.34094257262608374</v>
      </c>
      <c r="AE22" s="1">
        <f t="shared" si="23"/>
        <v>0.32642889758343846</v>
      </c>
      <c r="AF22" s="1">
        <f t="shared" si="25"/>
        <v>0.30221623329095021</v>
      </c>
      <c r="AG22" s="1">
        <f t="shared" si="27"/>
        <v>0.30221623329095021</v>
      </c>
      <c r="AH22" s="1">
        <f t="shared" si="29"/>
        <v>0.29196931481177413</v>
      </c>
      <c r="AI22" s="1">
        <f t="shared" si="30"/>
        <v>0.28269866238429692</v>
      </c>
    </row>
    <row r="23" spans="1:35" x14ac:dyDescent="0.35">
      <c r="A23">
        <v>20.001000000000001</v>
      </c>
      <c r="B23">
        <f t="shared" si="0"/>
        <v>0.6280133292496155</v>
      </c>
      <c r="C23">
        <f t="shared" si="2"/>
        <v>0.56127005358036453</v>
      </c>
      <c r="D23">
        <f t="shared" si="4"/>
        <v>0.53168741627835092</v>
      </c>
      <c r="E23">
        <f t="shared" si="6"/>
        <v>0.51404939842950392</v>
      </c>
      <c r="F23">
        <f t="shared" si="8"/>
        <v>0.50201143275280158</v>
      </c>
      <c r="G23">
        <f t="shared" si="10"/>
        <v>0.49312482318651274</v>
      </c>
      <c r="H23">
        <f t="shared" si="12"/>
        <v>0.48621785933199463</v>
      </c>
      <c r="I23">
        <f t="shared" si="14"/>
        <v>0.48065014255126548</v>
      </c>
      <c r="J23">
        <f t="shared" si="16"/>
        <v>0.47603821158118731</v>
      </c>
      <c r="K23">
        <f t="shared" si="18"/>
        <v>0.47213658205608189</v>
      </c>
      <c r="L23">
        <f t="shared" si="20"/>
        <v>0.46877984491162761</v>
      </c>
      <c r="M23">
        <f t="shared" si="22"/>
        <v>0.46585193740262409</v>
      </c>
      <c r="N23">
        <f t="shared" si="24"/>
        <v>0.46096741012840464</v>
      </c>
      <c r="O23">
        <f t="shared" si="26"/>
        <v>0.46096741012840464</v>
      </c>
      <c r="P23">
        <f t="shared" si="28"/>
        <v>0.45890025418952818</v>
      </c>
      <c r="Q23">
        <f>AI23*$B$1+$E$1</f>
        <v>0.45703004469565311</v>
      </c>
      <c r="S23">
        <v>20.001000000000001</v>
      </c>
      <c r="T23" s="1">
        <f t="shared" si="1"/>
        <v>1.1400666462480775</v>
      </c>
      <c r="U23" s="1">
        <f t="shared" si="3"/>
        <v>0.80635026790182229</v>
      </c>
      <c r="V23" s="1">
        <f t="shared" si="5"/>
        <v>0.65843708139175428</v>
      </c>
      <c r="W23" s="1">
        <f t="shared" si="7"/>
        <v>0.57024699214751962</v>
      </c>
      <c r="X23" s="1">
        <f t="shared" si="9"/>
        <v>0.51005716376400778</v>
      </c>
      <c r="Y23" s="1">
        <f t="shared" si="11"/>
        <v>0.46562411593256353</v>
      </c>
      <c r="Z23" s="1">
        <f t="shared" si="13"/>
        <v>0.43108929665997298</v>
      </c>
      <c r="AA23" s="1">
        <f t="shared" si="15"/>
        <v>0.40325071275632735</v>
      </c>
      <c r="AB23" s="1">
        <f t="shared" si="17"/>
        <v>0.38019105790593627</v>
      </c>
      <c r="AC23" s="1">
        <f t="shared" si="19"/>
        <v>0.36068291028040933</v>
      </c>
      <c r="AD23" s="1">
        <f t="shared" si="21"/>
        <v>0.34389922455813798</v>
      </c>
      <c r="AE23" s="1">
        <f>SQRT(LOG(S23)/12.001)</f>
        <v>0.32925968701312019</v>
      </c>
      <c r="AF23" s="1">
        <f>SQRT(LOG(S23)/14.001)</f>
        <v>0.30483705064202299</v>
      </c>
      <c r="AG23" s="1">
        <f>SQRT(LOG(S23)/14.001)</f>
        <v>0.30483705064202299</v>
      </c>
      <c r="AH23" s="1">
        <f>SQRT(LOG(S23)/15.001)</f>
        <v>0.29450127094764084</v>
      </c>
      <c r="AI23" s="1">
        <f>SQRT(LOG(S23)/16.001)</f>
        <v>0.28515022347826557</v>
      </c>
    </row>
    <row r="25" spans="1:35" x14ac:dyDescent="0.35">
      <c r="A25" t="s">
        <v>17</v>
      </c>
      <c r="B25">
        <f>B1</f>
        <v>0.2</v>
      </c>
      <c r="C25" t="s">
        <v>18</v>
      </c>
      <c r="D25" t="s">
        <v>19</v>
      </c>
      <c r="E25">
        <v>-0.3</v>
      </c>
    </row>
    <row r="27" spans="1:35" x14ac:dyDescent="0.35"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</row>
    <row r="28" spans="1:35" x14ac:dyDescent="0.35">
      <c r="A28">
        <v>1.0009999999999999</v>
      </c>
      <c r="B28">
        <f>T4*$B$25+$E$25</f>
        <v>-0.29583517666409193</v>
      </c>
    </row>
    <row r="29" spans="1:35" x14ac:dyDescent="0.35">
      <c r="A29">
        <v>2.0009999999999999</v>
      </c>
      <c r="B29">
        <f>T5*$B$25+$E$25</f>
        <v>-0.19028288328729784</v>
      </c>
      <c r="C29">
        <f>U5*$B$25+$E$25</f>
        <v>-0.22239889944517172</v>
      </c>
    </row>
    <row r="30" spans="1:35" x14ac:dyDescent="0.35">
      <c r="A30">
        <v>3.0009999999999999</v>
      </c>
      <c r="B30">
        <f t="shared" ref="B30:P47" si="31">T6*$B$25+$E$25</f>
        <v>-0.16190015116320597</v>
      </c>
      <c r="C30">
        <f t="shared" si="31"/>
        <v>-0.20232426281987825</v>
      </c>
      <c r="D30">
        <f t="shared" si="31"/>
        <v>-0.22024145105201609</v>
      </c>
    </row>
    <row r="31" spans="1:35" x14ac:dyDescent="0.35">
      <c r="A31">
        <v>4.0010000000000003</v>
      </c>
      <c r="B31">
        <f t="shared" si="31"/>
        <v>-0.14487850124568771</v>
      </c>
      <c r="C31">
        <f t="shared" si="31"/>
        <v>-0.19028513158461957</v>
      </c>
      <c r="D31">
        <f t="shared" si="31"/>
        <v>-0.21041072270903105</v>
      </c>
      <c r="E31">
        <f t="shared" si="31"/>
        <v>-0.2224101780600522</v>
      </c>
    </row>
    <row r="32" spans="1:35" x14ac:dyDescent="0.35">
      <c r="A32">
        <v>5.0010000000000003</v>
      </c>
      <c r="B32">
        <f t="shared" si="31"/>
        <v>-0.13286430709730296</v>
      </c>
      <c r="C32">
        <f t="shared" si="31"/>
        <v>-0.18178769092879798</v>
      </c>
      <c r="D32">
        <f t="shared" si="31"/>
        <v>-0.20347201350604729</v>
      </c>
      <c r="E32">
        <f t="shared" si="31"/>
        <v>-0.21640082930948629</v>
      </c>
      <c r="F32">
        <f t="shared" si="31"/>
        <v>-0.22522475965222494</v>
      </c>
    </row>
    <row r="33" spans="1:17" x14ac:dyDescent="0.35">
      <c r="A33">
        <v>6.0010000000000003</v>
      </c>
      <c r="B33">
        <f t="shared" si="31"/>
        <v>-0.12365418285816801</v>
      </c>
      <c r="C33">
        <f t="shared" si="31"/>
        <v>-0.1752735225053324</v>
      </c>
      <c r="D33">
        <f t="shared" si="31"/>
        <v>-0.19815277419382915</v>
      </c>
      <c r="E33">
        <f t="shared" si="31"/>
        <v>-0.21179404104675098</v>
      </c>
      <c r="F33">
        <f t="shared" si="31"/>
        <v>-0.2211042199778232</v>
      </c>
      <c r="G33">
        <f t="shared" si="31"/>
        <v>-0.2279771358321066</v>
      </c>
    </row>
    <row r="34" spans="1:17" x14ac:dyDescent="0.35">
      <c r="A34">
        <v>7.0010000000000003</v>
      </c>
      <c r="B34">
        <f t="shared" si="31"/>
        <v>-0.11622668725954183</v>
      </c>
      <c r="C34">
        <f t="shared" si="31"/>
        <v>-0.17002017781228138</v>
      </c>
      <c r="D34">
        <f t="shared" si="31"/>
        <v>-0.19386307890267745</v>
      </c>
      <c r="E34">
        <f t="shared" si="31"/>
        <v>-0.20807890120098457</v>
      </c>
      <c r="F34">
        <f t="shared" si="31"/>
        <v>-0.21778121482599933</v>
      </c>
      <c r="G34">
        <f t="shared" si="31"/>
        <v>-0.22494361048243966</v>
      </c>
      <c r="H34">
        <f t="shared" si="31"/>
        <v>-0.23051045884477303</v>
      </c>
    </row>
    <row r="35" spans="1:17" x14ac:dyDescent="0.35">
      <c r="A35">
        <v>8.0009999999999994</v>
      </c>
      <c r="B35">
        <f t="shared" si="31"/>
        <v>-0.11002715684802128</v>
      </c>
      <c r="C35">
        <f t="shared" si="31"/>
        <v>-0.16563535257013734</v>
      </c>
      <c r="D35">
        <f t="shared" si="31"/>
        <v>-0.19028258584677166</v>
      </c>
      <c r="E35">
        <f t="shared" si="31"/>
        <v>-0.20497797409156415</v>
      </c>
      <c r="F35">
        <f t="shared" si="31"/>
        <v>-0.21500759197791822</v>
      </c>
      <c r="G35">
        <f t="shared" si="31"/>
        <v>-0.2224116086239859</v>
      </c>
      <c r="H35">
        <f t="shared" si="31"/>
        <v>-0.22816625272882377</v>
      </c>
      <c r="I35">
        <f t="shared" si="31"/>
        <v>-0.23280508235418385</v>
      </c>
    </row>
    <row r="36" spans="1:17" x14ac:dyDescent="0.35">
      <c r="A36">
        <v>9.0009999999999994</v>
      </c>
      <c r="B36">
        <f t="shared" si="31"/>
        <v>-0.10472200080123203</v>
      </c>
      <c r="C36">
        <f t="shared" si="31"/>
        <v>-0.1618831035120076</v>
      </c>
      <c r="D36">
        <f t="shared" si="31"/>
        <v>-0.18721863210751316</v>
      </c>
      <c r="E36">
        <f t="shared" si="31"/>
        <v>-0.20232440178637412</v>
      </c>
      <c r="F36">
        <f t="shared" si="31"/>
        <v>-0.2126341054317975</v>
      </c>
      <c r="G36">
        <f t="shared" si="31"/>
        <v>-0.22024488565011424</v>
      </c>
      <c r="H36">
        <f t="shared" si="31"/>
        <v>-0.22616023317162665</v>
      </c>
      <c r="I36">
        <f t="shared" si="31"/>
        <v>-0.23092860612870025</v>
      </c>
      <c r="J36">
        <f t="shared" si="31"/>
        <v>-0.23487841316517299</v>
      </c>
    </row>
    <row r="37" spans="1:17" x14ac:dyDescent="0.35">
      <c r="A37">
        <v>10.000999999999999</v>
      </c>
      <c r="B37" s="2">
        <f t="shared" si="31"/>
        <v>-0.10009558455161938</v>
      </c>
      <c r="C37">
        <f t="shared" si="31"/>
        <v>-0.15861091587755877</v>
      </c>
      <c r="D37">
        <f t="shared" si="31"/>
        <v>-0.18454667953112361</v>
      </c>
      <c r="E37">
        <f t="shared" si="31"/>
        <v>-0.2000103265878353</v>
      </c>
      <c r="F37">
        <f t="shared" si="31"/>
        <v>-0.21056428191890464</v>
      </c>
      <c r="G37">
        <f t="shared" si="31"/>
        <v>-0.21835537245081904</v>
      </c>
      <c r="H37">
        <f t="shared" si="31"/>
        <v>-0.22441086305044533</v>
      </c>
      <c r="I37">
        <f t="shared" si="31"/>
        <v>-0.22929220561097316</v>
      </c>
      <c r="J37">
        <f t="shared" si="31"/>
        <v>-0.23333558924865722</v>
      </c>
      <c r="K37">
        <f t="shared" si="31"/>
        <v>-0.23675623562963477</v>
      </c>
    </row>
    <row r="38" spans="1:17" x14ac:dyDescent="0.35">
      <c r="A38">
        <v>11.000999999999999</v>
      </c>
      <c r="B38">
        <f t="shared" si="31"/>
        <v>-9.6000806579304515E-2</v>
      </c>
      <c r="C38">
        <f t="shared" si="31"/>
        <v>-0.15571474719668318</v>
      </c>
      <c r="D38">
        <f t="shared" si="31"/>
        <v>-0.18218177071994907</v>
      </c>
      <c r="E38">
        <f t="shared" si="31"/>
        <v>-0.19796217016653395</v>
      </c>
      <c r="F38">
        <f t="shared" si="31"/>
        <v>-0.20873230933583181</v>
      </c>
      <c r="G38">
        <f t="shared" si="31"/>
        <v>-0.21668299006898734</v>
      </c>
      <c r="H38">
        <f t="shared" si="31"/>
        <v>-0.22286251939713941</v>
      </c>
      <c r="I38">
        <f t="shared" si="31"/>
        <v>-0.22784384981410025</v>
      </c>
      <c r="J38">
        <f t="shared" si="31"/>
        <v>-0.2319700568262259</v>
      </c>
      <c r="K38">
        <f t="shared" si="31"/>
        <v>-0.23546077063127951</v>
      </c>
      <c r="L38">
        <f t="shared" si="31"/>
        <v>-0.23846397957633339</v>
      </c>
    </row>
    <row r="39" spans="1:17" x14ac:dyDescent="0.35">
      <c r="A39">
        <v>12.000999999999999</v>
      </c>
      <c r="B39">
        <f t="shared" si="31"/>
        <v>-9.2333026559337866E-2</v>
      </c>
      <c r="C39">
        <f t="shared" si="31"/>
        <v>-0.15312058709960621</v>
      </c>
      <c r="D39">
        <f t="shared" si="31"/>
        <v>-0.18006347142623538</v>
      </c>
      <c r="E39">
        <f t="shared" si="31"/>
        <v>-0.19612759274851371</v>
      </c>
      <c r="F39">
        <f t="shared" si="31"/>
        <v>-0.20709137239547737</v>
      </c>
      <c r="G39">
        <f t="shared" si="31"/>
        <v>-0.2151850014778357</v>
      </c>
      <c r="H39">
        <f t="shared" si="31"/>
        <v>-0.2214756349423451</v>
      </c>
      <c r="I39">
        <f t="shared" si="31"/>
        <v>-0.22654652661623945</v>
      </c>
      <c r="J39">
        <f t="shared" si="31"/>
        <v>-0.23074692029245703</v>
      </c>
      <c r="K39">
        <f t="shared" si="31"/>
        <v>-0.23430039498462452</v>
      </c>
      <c r="L39">
        <f t="shared" si="31"/>
        <v>-0.23735759977926851</v>
      </c>
      <c r="M39">
        <f t="shared" si="31"/>
        <v>-0.24002424077306467</v>
      </c>
    </row>
    <row r="40" spans="1:17" x14ac:dyDescent="0.35">
      <c r="A40">
        <v>13.000999999999999</v>
      </c>
      <c r="B40">
        <f t="shared" si="31"/>
        <v>-8.9015271226048104E-2</v>
      </c>
      <c r="C40">
        <f t="shared" ref="C40:N40" si="32">U16*$B$25+$E$25</f>
        <v>-0.15077399366962113</v>
      </c>
      <c r="D40">
        <f t="shared" si="32"/>
        <v>-0.17814732630821756</v>
      </c>
      <c r="E40">
        <f t="shared" si="32"/>
        <v>-0.19446809327476261</v>
      </c>
      <c r="F40">
        <f t="shared" si="32"/>
        <v>-0.20560703384305168</v>
      </c>
      <c r="G40">
        <f t="shared" si="32"/>
        <v>-0.2138299693847317</v>
      </c>
      <c r="H40">
        <f t="shared" si="32"/>
        <v>-0.22022110406222098</v>
      </c>
      <c r="I40">
        <f t="shared" si="32"/>
        <v>-0.22537300995622389</v>
      </c>
      <c r="J40">
        <f t="shared" si="32"/>
        <v>-0.22964051049247941</v>
      </c>
      <c r="K40">
        <f t="shared" si="32"/>
        <v>-0.23325075665589395</v>
      </c>
      <c r="L40">
        <f t="shared" si="32"/>
        <v>-0.23635680435196005</v>
      </c>
      <c r="M40">
        <f t="shared" si="32"/>
        <v>-0.23906604847244772</v>
      </c>
      <c r="N40">
        <f t="shared" si="32"/>
        <v>-0.24358578714532136</v>
      </c>
    </row>
    <row r="41" spans="1:17" x14ac:dyDescent="0.35">
      <c r="A41">
        <v>14.000999999999999</v>
      </c>
      <c r="B41">
        <f t="shared" si="31"/>
        <v>-8.5989342175371519E-2</v>
      </c>
      <c r="C41">
        <f t="shared" si="31"/>
        <v>-0.14863380413886448</v>
      </c>
      <c r="D41">
        <f t="shared" si="31"/>
        <v>-0.17639972330695192</v>
      </c>
      <c r="E41">
        <f t="shared" si="31"/>
        <v>-0.19295456163581962</v>
      </c>
      <c r="F41">
        <f t="shared" si="31"/>
        <v>-0.20425325615433632</v>
      </c>
      <c r="G41">
        <f t="shared" si="31"/>
        <v>-0.21259412449466961</v>
      </c>
      <c r="H41">
        <f t="shared" si="31"/>
        <v>-0.21907692040375504</v>
      </c>
      <c r="I41">
        <f t="shared" si="31"/>
        <v>-0.2243027145919563</v>
      </c>
      <c r="J41">
        <f t="shared" si="31"/>
        <v>-0.22863141933915859</v>
      </c>
      <c r="K41">
        <f t="shared" si="31"/>
        <v>-0.23229344341469721</v>
      </c>
      <c r="L41">
        <f t="shared" si="31"/>
        <v>-0.23544403784175627</v>
      </c>
      <c r="M41">
        <f t="shared" si="31"/>
        <v>-0.23819213776255321</v>
      </c>
      <c r="N41">
        <f t="shared" si="31"/>
        <v>-0.24277669822907605</v>
      </c>
      <c r="O41">
        <f t="shared" si="31"/>
        <v>-0.24277669822907605</v>
      </c>
    </row>
    <row r="42" spans="1:17" x14ac:dyDescent="0.35">
      <c r="A42">
        <v>15.000999999999999</v>
      </c>
      <c r="B42">
        <f t="shared" si="31"/>
        <v>-8.3210215573676444E-2</v>
      </c>
      <c r="C42">
        <f t="shared" ref="C42:P42" si="33">U18*$B$25+$E$25</f>
        <v>-0.14666817389506709</v>
      </c>
      <c r="D42">
        <f t="shared" si="33"/>
        <v>-0.17479465923946044</v>
      </c>
      <c r="E42">
        <f t="shared" si="33"/>
        <v>-0.19156447747659155</v>
      </c>
      <c r="F42">
        <f t="shared" si="33"/>
        <v>-0.20300989600792146</v>
      </c>
      <c r="G42">
        <f t="shared" si="33"/>
        <v>-0.21145907824870008</v>
      </c>
      <c r="H42">
        <f t="shared" si="33"/>
        <v>-0.2180260592668237</v>
      </c>
      <c r="I42">
        <f t="shared" si="33"/>
        <v>-0.22331971523252259</v>
      </c>
      <c r="J42">
        <f t="shared" si="33"/>
        <v>-0.22770463221997556</v>
      </c>
      <c r="K42">
        <f t="shared" si="33"/>
        <v>-0.23141421106978483</v>
      </c>
      <c r="L42">
        <f t="shared" si="33"/>
        <v>-0.23460571888345927</v>
      </c>
      <c r="M42">
        <f t="shared" si="33"/>
        <v>-0.23738950542693024</v>
      </c>
      <c r="N42">
        <f t="shared" si="33"/>
        <v>-0.24203360065718449</v>
      </c>
      <c r="O42">
        <f t="shared" si="33"/>
        <v>-0.24203360065718449</v>
      </c>
      <c r="P42">
        <f t="shared" si="33"/>
        <v>-0.24399900457387402</v>
      </c>
    </row>
    <row r="43" spans="1:17" x14ac:dyDescent="0.35">
      <c r="A43">
        <v>16.001000000000001</v>
      </c>
      <c r="B43">
        <f t="shared" si="31"/>
        <v>-8.0642375921709392E-2</v>
      </c>
      <c r="C43">
        <f t="shared" si="31"/>
        <v>-0.14485198341347832</v>
      </c>
      <c r="D43">
        <f t="shared" si="31"/>
        <v>-0.17331162239114334</v>
      </c>
      <c r="E43">
        <f t="shared" si="31"/>
        <v>-0.19028007639120731</v>
      </c>
      <c r="F43">
        <f t="shared" si="31"/>
        <v>-0.20186106403902437</v>
      </c>
      <c r="G43">
        <f t="shared" si="31"/>
        <v>-0.21041032546592325</v>
      </c>
      <c r="H43">
        <f t="shared" si="31"/>
        <v>-0.2170550913035515</v>
      </c>
      <c r="I43">
        <f t="shared" si="31"/>
        <v>-0.22241144976110702</v>
      </c>
      <c r="J43">
        <f t="shared" si="31"/>
        <v>-0.22684830537537654</v>
      </c>
      <c r="K43">
        <f t="shared" si="31"/>
        <v>-0.23060182358186654</v>
      </c>
      <c r="L43">
        <f t="shared" si="31"/>
        <v>-0.23383113428526292</v>
      </c>
      <c r="M43">
        <f t="shared" si="31"/>
        <v>-0.23664789432648359</v>
      </c>
      <c r="N43">
        <f t="shared" si="31"/>
        <v>-0.241346998107585</v>
      </c>
      <c r="O43">
        <f t="shared" si="31"/>
        <v>-0.241346998107585</v>
      </c>
      <c r="P43">
        <f t="shared" si="31"/>
        <v>-0.2433356819132359</v>
      </c>
      <c r="Q43">
        <f t="shared" ref="Q43:Q46" si="34">AI19*$B$25+$E$25</f>
        <v>-0.24513489563664059</v>
      </c>
    </row>
    <row r="44" spans="1:17" x14ac:dyDescent="0.35">
      <c r="A44">
        <v>17.001000000000001</v>
      </c>
      <c r="B44">
        <f t="shared" si="31"/>
        <v>-7.8257336343317108E-2</v>
      </c>
      <c r="C44">
        <f t="shared" si="31"/>
        <v>-0.14316508439812498</v>
      </c>
      <c r="D44">
        <f t="shared" si="31"/>
        <v>-0.17193416037682288</v>
      </c>
      <c r="E44">
        <f t="shared" si="31"/>
        <v>-0.18908710960263675</v>
      </c>
      <c r="F44">
        <f t="shared" si="31"/>
        <v>-0.20079401543548603</v>
      </c>
      <c r="G44">
        <f t="shared" si="31"/>
        <v>-0.20943623158394906</v>
      </c>
      <c r="H44">
        <f t="shared" si="31"/>
        <v>-0.2161532448740125</v>
      </c>
      <c r="I44">
        <f t="shared" si="31"/>
        <v>-0.22156784214123332</v>
      </c>
      <c r="J44">
        <f t="shared" si="31"/>
        <v>-0.22605293896110537</v>
      </c>
      <c r="K44">
        <f t="shared" si="31"/>
        <v>-0.22984726855729887</v>
      </c>
      <c r="L44">
        <f t="shared" si="31"/>
        <v>-0.23311169102793333</v>
      </c>
      <c r="M44">
        <f t="shared" si="31"/>
        <v>-0.2359590772405003</v>
      </c>
      <c r="N44">
        <f t="shared" si="31"/>
        <v>-0.24070927360864075</v>
      </c>
      <c r="O44">
        <f t="shared" si="31"/>
        <v>-0.24070927360864075</v>
      </c>
      <c r="P44">
        <f t="shared" si="31"/>
        <v>-0.24271958004813135</v>
      </c>
      <c r="Q44">
        <f t="shared" si="34"/>
        <v>-0.24453835632815257</v>
      </c>
    </row>
    <row r="45" spans="1:17" x14ac:dyDescent="0.35">
      <c r="A45">
        <v>18.001000000000001</v>
      </c>
      <c r="B45">
        <f t="shared" si="31"/>
        <v>-7.6031913941738055E-2</v>
      </c>
      <c r="C45">
        <f t="shared" si="31"/>
        <v>-0.14159107996986325</v>
      </c>
      <c r="D45">
        <f t="shared" si="31"/>
        <v>-0.17064888408549223</v>
      </c>
      <c r="E45">
        <f t="shared" si="31"/>
        <v>-0.18797398131760662</v>
      </c>
      <c r="F45">
        <f t="shared" si="31"/>
        <v>-0.19979837834526692</v>
      </c>
      <c r="G45">
        <f t="shared" si="31"/>
        <v>-0.20852732828279391</v>
      </c>
      <c r="H45">
        <f t="shared" si="31"/>
        <v>-0.21531175391291363</v>
      </c>
      <c r="I45">
        <f t="shared" si="31"/>
        <v>-0.22078069239645831</v>
      </c>
      <c r="J45">
        <f t="shared" si="31"/>
        <v>-0.22531080191154923</v>
      </c>
      <c r="K45">
        <f t="shared" si="31"/>
        <v>-0.22914321162251675</v>
      </c>
      <c r="L45">
        <f t="shared" si="31"/>
        <v>-0.23244039602887689</v>
      </c>
      <c r="M45">
        <f t="shared" si="31"/>
        <v>-0.23531635877677948</v>
      </c>
      <c r="N45">
        <f t="shared" si="31"/>
        <v>-0.24011422839478189</v>
      </c>
      <c r="O45">
        <f t="shared" si="31"/>
        <v>-0.24011422839478189</v>
      </c>
      <c r="P45">
        <f t="shared" si="31"/>
        <v>-0.24214471038782048</v>
      </c>
      <c r="Q45">
        <f t="shared" si="34"/>
        <v>-0.24398174001345538</v>
      </c>
    </row>
    <row r="46" spans="1:17" x14ac:dyDescent="0.35">
      <c r="A46">
        <v>19.001000000000001</v>
      </c>
      <c r="B46">
        <f t="shared" si="31"/>
        <v>-7.3947000993426465E-2</v>
      </c>
      <c r="C46">
        <f t="shared" si="31"/>
        <v>-0.14011645555211039</v>
      </c>
      <c r="D46">
        <f t="shared" si="31"/>
        <v>-0.16944475799237302</v>
      </c>
      <c r="E46">
        <f t="shared" si="31"/>
        <v>-0.18693113409321252</v>
      </c>
      <c r="F46">
        <f t="shared" si="31"/>
        <v>-0.19886560411789136</v>
      </c>
      <c r="G46">
        <f t="shared" si="31"/>
        <v>-0.20767581161791401</v>
      </c>
      <c r="H46">
        <f t="shared" si="31"/>
        <v>-0.21452339328553907</v>
      </c>
      <c r="I46">
        <f t="shared" si="31"/>
        <v>-0.22004324197177622</v>
      </c>
      <c r="J46">
        <f t="shared" si="31"/>
        <v>-0.22461552215569547</v>
      </c>
      <c r="K46">
        <f t="shared" si="31"/>
        <v>-0.22848360766659614</v>
      </c>
      <c r="L46">
        <f t="shared" si="31"/>
        <v>-0.23181148547478325</v>
      </c>
      <c r="M46">
        <f t="shared" si="31"/>
        <v>-0.23471422048331231</v>
      </c>
      <c r="N46">
        <f t="shared" si="31"/>
        <v>-0.23955675334180995</v>
      </c>
      <c r="O46">
        <f t="shared" si="31"/>
        <v>-0.23955675334180995</v>
      </c>
      <c r="P46">
        <f t="shared" si="31"/>
        <v>-0.24160613703764516</v>
      </c>
      <c r="Q46">
        <f t="shared" si="34"/>
        <v>-0.24346026752314059</v>
      </c>
    </row>
    <row r="47" spans="1:17" x14ac:dyDescent="0.35">
      <c r="A47">
        <v>20.001000000000001</v>
      </c>
      <c r="B47">
        <f t="shared" si="31"/>
        <v>-7.1986670750384479E-2</v>
      </c>
      <c r="C47">
        <f t="shared" si="31"/>
        <v>-0.13872994641963551</v>
      </c>
      <c r="D47">
        <f t="shared" si="31"/>
        <v>-0.16831258372164912</v>
      </c>
      <c r="E47">
        <f t="shared" si="31"/>
        <v>-0.18595060157049606</v>
      </c>
      <c r="F47">
        <f t="shared" si="31"/>
        <v>-0.19798856724719843</v>
      </c>
      <c r="G47">
        <f t="shared" si="31"/>
        <v>-0.20687517681348727</v>
      </c>
      <c r="H47">
        <f t="shared" si="31"/>
        <v>-0.21378214066800538</v>
      </c>
      <c r="I47">
        <f t="shared" si="31"/>
        <v>-0.21934985744873453</v>
      </c>
      <c r="J47">
        <f t="shared" si="31"/>
        <v>-0.22396178841881273</v>
      </c>
      <c r="K47">
        <f t="shared" si="31"/>
        <v>-0.22786341794391812</v>
      </c>
      <c r="L47">
        <f t="shared" si="31"/>
        <v>-0.2312201550883724</v>
      </c>
      <c r="M47">
        <f t="shared" si="31"/>
        <v>-0.23414806259737594</v>
      </c>
      <c r="N47">
        <f t="shared" si="31"/>
        <v>-0.2390325898715954</v>
      </c>
      <c r="O47">
        <f t="shared" si="31"/>
        <v>-0.2390325898715954</v>
      </c>
      <c r="P47">
        <f t="shared" si="31"/>
        <v>-0.24109974581047183</v>
      </c>
      <c r="Q47">
        <f t="shared" ref="Q47" si="35">AI23*$B$25+$E$25</f>
        <v>-0.24296995530434687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4" sqref="B14"/>
    </sheetView>
  </sheetViews>
  <sheetFormatPr defaultRowHeight="14.5" x14ac:dyDescent="0.35"/>
  <cols>
    <col min="1" max="2" width="13.08984375" bestFit="1" customWidth="1"/>
    <col min="3" max="3" width="13.90625" bestFit="1" customWidth="1"/>
  </cols>
  <sheetData>
    <row r="1" spans="1:10" x14ac:dyDescent="0.35">
      <c r="A1" t="s">
        <v>26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10" x14ac:dyDescent="0.35">
      <c r="A2">
        <v>1</v>
      </c>
      <c r="B2">
        <v>-1</v>
      </c>
      <c r="C2">
        <f>SUM(B2)/A2</f>
        <v>-1</v>
      </c>
      <c r="D2">
        <f>-B2+$I$3</f>
        <v>2</v>
      </c>
      <c r="E2">
        <f>MAX($D$2:D2)</f>
        <v>2</v>
      </c>
      <c r="F2">
        <f>E2-D2</f>
        <v>0</v>
      </c>
      <c r="G2" t="b">
        <f>F2&gt;$J$3</f>
        <v>0</v>
      </c>
      <c r="I2" t="s">
        <v>27</v>
      </c>
      <c r="J2" t="s">
        <v>28</v>
      </c>
    </row>
    <row r="3" spans="1:10" x14ac:dyDescent="0.35">
      <c r="A3">
        <v>2</v>
      </c>
      <c r="B3">
        <v>-1</v>
      </c>
      <c r="C3">
        <f>SUM($B$2:B3)/A3</f>
        <v>-1</v>
      </c>
      <c r="D3">
        <f>D2+(C3-B3+$I$3)</f>
        <v>3</v>
      </c>
      <c r="E3">
        <f>MAX($D$2:D3)</f>
        <v>3</v>
      </c>
      <c r="F3">
        <f t="shared" ref="F3:F31" si="0">E3-D3</f>
        <v>0</v>
      </c>
      <c r="G3" t="b">
        <f t="shared" ref="G3:G31" si="1">F3&gt;$J$3</f>
        <v>0</v>
      </c>
      <c r="I3">
        <v>1</v>
      </c>
      <c r="J3">
        <v>5</v>
      </c>
    </row>
    <row r="4" spans="1:10" x14ac:dyDescent="0.35">
      <c r="A4">
        <v>3</v>
      </c>
      <c r="B4">
        <v>-1</v>
      </c>
      <c r="C4">
        <f>SUM($B$2:B4)/A4</f>
        <v>-1</v>
      </c>
      <c r="D4">
        <f t="shared" ref="D4:D20" si="2">D3+(C4-B4+$I$3)</f>
        <v>4</v>
      </c>
      <c r="E4">
        <f>MAX($D$2:D4)</f>
        <v>4</v>
      </c>
      <c r="F4">
        <f t="shared" si="0"/>
        <v>0</v>
      </c>
      <c r="G4" t="b">
        <f t="shared" si="1"/>
        <v>0</v>
      </c>
    </row>
    <row r="5" spans="1:10" x14ac:dyDescent="0.35">
      <c r="A5">
        <v>4</v>
      </c>
      <c r="B5">
        <v>-1</v>
      </c>
      <c r="C5">
        <f>SUM($B$2:B5)/A5</f>
        <v>-1</v>
      </c>
      <c r="D5">
        <f t="shared" si="2"/>
        <v>5</v>
      </c>
      <c r="E5">
        <f>MAX($D$2:D5)</f>
        <v>5</v>
      </c>
      <c r="F5">
        <f t="shared" si="0"/>
        <v>0</v>
      </c>
      <c r="G5" t="b">
        <f t="shared" si="1"/>
        <v>0</v>
      </c>
    </row>
    <row r="6" spans="1:10" x14ac:dyDescent="0.35">
      <c r="A6">
        <v>5</v>
      </c>
      <c r="B6">
        <v>-1</v>
      </c>
      <c r="C6">
        <f>SUM($B$2:B6)/A6</f>
        <v>-1</v>
      </c>
      <c r="D6">
        <f t="shared" si="2"/>
        <v>6</v>
      </c>
      <c r="E6">
        <f>MAX($D$2:D6)</f>
        <v>6</v>
      </c>
      <c r="F6">
        <f t="shared" si="0"/>
        <v>0</v>
      </c>
      <c r="G6" t="b">
        <f t="shared" si="1"/>
        <v>0</v>
      </c>
    </row>
    <row r="7" spans="1:10" x14ac:dyDescent="0.35">
      <c r="A7">
        <v>6</v>
      </c>
      <c r="B7">
        <v>-1</v>
      </c>
      <c r="C7">
        <f>SUM($B$2:B7)/A7</f>
        <v>-1</v>
      </c>
      <c r="D7">
        <f t="shared" si="2"/>
        <v>7</v>
      </c>
      <c r="E7">
        <f>MAX($D$2:D7)</f>
        <v>7</v>
      </c>
      <c r="F7">
        <f t="shared" si="0"/>
        <v>0</v>
      </c>
      <c r="G7" t="b">
        <f t="shared" si="1"/>
        <v>0</v>
      </c>
    </row>
    <row r="8" spans="1:10" x14ac:dyDescent="0.35">
      <c r="A8">
        <v>7</v>
      </c>
      <c r="B8">
        <v>1</v>
      </c>
      <c r="C8">
        <f>SUM($B$2:B8)/A8</f>
        <v>-0.7142857142857143</v>
      </c>
      <c r="D8">
        <f t="shared" si="2"/>
        <v>6.2857142857142856</v>
      </c>
      <c r="E8">
        <f>MAX($D$2:D8)</f>
        <v>7</v>
      </c>
      <c r="F8">
        <f t="shared" si="0"/>
        <v>0.71428571428571441</v>
      </c>
      <c r="G8" t="b">
        <f t="shared" si="1"/>
        <v>0</v>
      </c>
    </row>
    <row r="9" spans="1:10" x14ac:dyDescent="0.35">
      <c r="A9">
        <v>8</v>
      </c>
      <c r="B9">
        <v>-1</v>
      </c>
      <c r="C9">
        <f>SUM($B$2:B9)/A9</f>
        <v>-0.75</v>
      </c>
      <c r="D9">
        <f t="shared" si="2"/>
        <v>7.5357142857142856</v>
      </c>
      <c r="E9">
        <f>MAX($D$2:D9)</f>
        <v>7.5357142857142856</v>
      </c>
      <c r="F9">
        <f t="shared" si="0"/>
        <v>0</v>
      </c>
      <c r="G9" t="b">
        <f t="shared" si="1"/>
        <v>0</v>
      </c>
    </row>
    <row r="10" spans="1:10" x14ac:dyDescent="0.35">
      <c r="A10">
        <v>9</v>
      </c>
      <c r="B10">
        <v>-1</v>
      </c>
      <c r="C10">
        <f>SUM($B$2:B10)/A10</f>
        <v>-0.77777777777777779</v>
      </c>
      <c r="D10">
        <f t="shared" si="2"/>
        <v>8.7579365079365079</v>
      </c>
      <c r="E10">
        <f>MAX($D$2:D10)</f>
        <v>8.7579365079365079</v>
      </c>
      <c r="F10">
        <f t="shared" si="0"/>
        <v>0</v>
      </c>
      <c r="G10" t="b">
        <f t="shared" si="1"/>
        <v>0</v>
      </c>
    </row>
    <row r="11" spans="1:10" x14ac:dyDescent="0.35">
      <c r="A11">
        <v>10</v>
      </c>
      <c r="B11">
        <v>-1</v>
      </c>
      <c r="C11">
        <f>SUM($B$2:B11)/A11</f>
        <v>-0.8</v>
      </c>
      <c r="D11">
        <f t="shared" si="2"/>
        <v>9.9579365079365072</v>
      </c>
      <c r="E11">
        <f>MAX($D$2:D11)</f>
        <v>9.9579365079365072</v>
      </c>
      <c r="F11">
        <f t="shared" si="0"/>
        <v>0</v>
      </c>
      <c r="G11" t="b">
        <f t="shared" si="1"/>
        <v>0</v>
      </c>
    </row>
    <row r="12" spans="1:10" x14ac:dyDescent="0.35">
      <c r="A12">
        <v>11</v>
      </c>
      <c r="B12">
        <v>1</v>
      </c>
      <c r="C12">
        <f>SUM($B$2:B12)/A12</f>
        <v>-0.63636363636363635</v>
      </c>
      <c r="D12">
        <f t="shared" si="2"/>
        <v>9.3215728715728705</v>
      </c>
      <c r="E12">
        <f>MAX($D$2:D12)</f>
        <v>9.9579365079365072</v>
      </c>
      <c r="F12">
        <f t="shared" si="0"/>
        <v>0.63636363636363669</v>
      </c>
      <c r="G12" t="b">
        <f t="shared" si="1"/>
        <v>0</v>
      </c>
    </row>
    <row r="13" spans="1:10" x14ac:dyDescent="0.35">
      <c r="A13">
        <v>12</v>
      </c>
      <c r="B13">
        <v>-1</v>
      </c>
      <c r="C13">
        <f>SUM($B$2:B13)/A13</f>
        <v>-0.66666666666666663</v>
      </c>
      <c r="D13">
        <f t="shared" si="2"/>
        <v>10.654906204906204</v>
      </c>
      <c r="E13">
        <f>MAX($D$2:D13)</f>
        <v>10.654906204906204</v>
      </c>
      <c r="F13">
        <f t="shared" si="0"/>
        <v>0</v>
      </c>
      <c r="G13" t="b">
        <f t="shared" si="1"/>
        <v>0</v>
      </c>
    </row>
    <row r="14" spans="1:10" x14ac:dyDescent="0.35">
      <c r="A14">
        <v>13</v>
      </c>
      <c r="B14">
        <v>-1</v>
      </c>
      <c r="C14">
        <f>SUM($B$2:B14)/A14</f>
        <v>-0.69230769230769229</v>
      </c>
      <c r="D14">
        <f t="shared" si="2"/>
        <v>11.962598512598513</v>
      </c>
      <c r="E14">
        <f>MAX($D$2:D14)</f>
        <v>11.962598512598513</v>
      </c>
      <c r="F14">
        <f t="shared" si="0"/>
        <v>0</v>
      </c>
      <c r="G14" t="b">
        <f t="shared" si="1"/>
        <v>0</v>
      </c>
    </row>
    <row r="15" spans="1:10" x14ac:dyDescent="0.35">
      <c r="A15">
        <v>14</v>
      </c>
      <c r="B15">
        <v>-1</v>
      </c>
      <c r="C15">
        <f>SUM($B$2:B15)/A15</f>
        <v>-0.7142857142857143</v>
      </c>
      <c r="D15">
        <f t="shared" si="2"/>
        <v>13.248312798312799</v>
      </c>
      <c r="E15">
        <f>MAX($D$2:D15)</f>
        <v>13.248312798312799</v>
      </c>
      <c r="F15">
        <f t="shared" si="0"/>
        <v>0</v>
      </c>
      <c r="G15" t="b">
        <f t="shared" si="1"/>
        <v>0</v>
      </c>
    </row>
    <row r="16" spans="1:10" x14ac:dyDescent="0.35">
      <c r="A16">
        <v>15</v>
      </c>
      <c r="B16">
        <v>-1</v>
      </c>
      <c r="C16">
        <f>SUM($B$2:B16)/A16</f>
        <v>-0.73333333333333328</v>
      </c>
      <c r="D16">
        <f t="shared" si="2"/>
        <v>14.514979464979465</v>
      </c>
      <c r="E16">
        <f>MAX($D$2:D16)</f>
        <v>14.514979464979465</v>
      </c>
      <c r="F16">
        <f t="shared" si="0"/>
        <v>0</v>
      </c>
      <c r="G16" t="b">
        <f t="shared" si="1"/>
        <v>0</v>
      </c>
    </row>
    <row r="17" spans="1:7" x14ac:dyDescent="0.35">
      <c r="A17">
        <v>16</v>
      </c>
      <c r="B17">
        <v>-1</v>
      </c>
      <c r="C17">
        <f>SUM($B$2:B17)/A17</f>
        <v>-0.75</v>
      </c>
      <c r="D17">
        <f t="shared" si="2"/>
        <v>15.764979464979465</v>
      </c>
      <c r="E17">
        <f>MAX($D$2:D17)</f>
        <v>15.764979464979465</v>
      </c>
      <c r="F17">
        <f t="shared" si="0"/>
        <v>0</v>
      </c>
      <c r="G17" t="b">
        <f t="shared" si="1"/>
        <v>0</v>
      </c>
    </row>
    <row r="18" spans="1:7" x14ac:dyDescent="0.35">
      <c r="A18">
        <v>17</v>
      </c>
      <c r="B18">
        <v>1</v>
      </c>
      <c r="C18">
        <f>SUM($B$2:B18)/A18</f>
        <v>-0.6470588235294118</v>
      </c>
      <c r="D18">
        <f t="shared" si="2"/>
        <v>15.117920641450054</v>
      </c>
      <c r="E18">
        <f>MAX($D$2:D18)</f>
        <v>15.764979464979465</v>
      </c>
      <c r="F18">
        <f t="shared" si="0"/>
        <v>0.64705882352941124</v>
      </c>
      <c r="G18" t="b">
        <f t="shared" si="1"/>
        <v>0</v>
      </c>
    </row>
    <row r="19" spans="1:7" x14ac:dyDescent="0.35">
      <c r="A19">
        <v>18</v>
      </c>
      <c r="B19">
        <v>1</v>
      </c>
      <c r="C19">
        <f>SUM($B$2:B19)/A19</f>
        <v>-0.55555555555555558</v>
      </c>
      <c r="D19">
        <f t="shared" si="2"/>
        <v>14.562365085894498</v>
      </c>
      <c r="E19">
        <f>MAX($D$2:D19)</f>
        <v>15.764979464979465</v>
      </c>
      <c r="F19">
        <f t="shared" si="0"/>
        <v>1.2026143790849666</v>
      </c>
      <c r="G19" t="b">
        <f t="shared" si="1"/>
        <v>0</v>
      </c>
    </row>
    <row r="20" spans="1:7" x14ac:dyDescent="0.35">
      <c r="A20">
        <v>19</v>
      </c>
      <c r="B20">
        <v>-1</v>
      </c>
      <c r="C20">
        <f>SUM($B$2:B20)/A20</f>
        <v>-0.57894736842105265</v>
      </c>
      <c r="D20">
        <f t="shared" si="2"/>
        <v>15.983417717473445</v>
      </c>
      <c r="E20">
        <f>MAX($D$2:D20)</f>
        <v>15.983417717473445</v>
      </c>
      <c r="F20">
        <f t="shared" si="0"/>
        <v>0</v>
      </c>
      <c r="G20" t="b">
        <f t="shared" si="1"/>
        <v>0</v>
      </c>
    </row>
    <row r="21" spans="1:7" x14ac:dyDescent="0.35">
      <c r="A21">
        <v>20</v>
      </c>
      <c r="B21">
        <v>-1</v>
      </c>
      <c r="C21">
        <f>SUM($B$2:B21)/A21</f>
        <v>-0.6</v>
      </c>
      <c r="D21">
        <f t="shared" ref="D21:D31" si="3">D20+(C21-B21+$I$3)</f>
        <v>17.383417717473446</v>
      </c>
      <c r="E21">
        <f>MAX($D$2:D21)</f>
        <v>17.383417717473446</v>
      </c>
      <c r="F21">
        <f t="shared" si="0"/>
        <v>0</v>
      </c>
      <c r="G21" t="b">
        <f t="shared" si="1"/>
        <v>0</v>
      </c>
    </row>
    <row r="22" spans="1:7" x14ac:dyDescent="0.35">
      <c r="A22">
        <v>21</v>
      </c>
      <c r="B22">
        <v>-1</v>
      </c>
      <c r="C22">
        <f>SUM($B$2:B22)/A22</f>
        <v>-0.61904761904761907</v>
      </c>
      <c r="D22">
        <f t="shared" si="3"/>
        <v>18.764370098425825</v>
      </c>
      <c r="E22">
        <f>MAX($D$2:D22)</f>
        <v>18.764370098425825</v>
      </c>
      <c r="F22">
        <f t="shared" si="0"/>
        <v>0</v>
      </c>
      <c r="G22" t="b">
        <f t="shared" si="1"/>
        <v>0</v>
      </c>
    </row>
    <row r="23" spans="1:7" x14ac:dyDescent="0.35">
      <c r="A23">
        <v>22</v>
      </c>
      <c r="B23">
        <v>-1</v>
      </c>
      <c r="C23">
        <f>SUM($B$2:B23)/A23</f>
        <v>-0.63636363636363635</v>
      </c>
      <c r="D23">
        <f t="shared" si="3"/>
        <v>20.128006462062189</v>
      </c>
      <c r="E23">
        <f>MAX($D$2:D23)</f>
        <v>20.128006462062189</v>
      </c>
      <c r="F23">
        <f t="shared" si="0"/>
        <v>0</v>
      </c>
      <c r="G23" t="b">
        <f t="shared" si="1"/>
        <v>0</v>
      </c>
    </row>
    <row r="24" spans="1:7" x14ac:dyDescent="0.35">
      <c r="A24">
        <v>23</v>
      </c>
      <c r="B24">
        <v>1</v>
      </c>
      <c r="C24">
        <f>SUM($B$2:B24)/A24</f>
        <v>-0.56521739130434778</v>
      </c>
      <c r="D24">
        <f t="shared" si="3"/>
        <v>19.562789070757841</v>
      </c>
      <c r="E24">
        <f>MAX($D$2:D24)</f>
        <v>20.128006462062189</v>
      </c>
      <c r="F24">
        <f t="shared" si="0"/>
        <v>0.56521739130434767</v>
      </c>
      <c r="G24" t="b">
        <f t="shared" si="1"/>
        <v>0</v>
      </c>
    </row>
    <row r="25" spans="1:7" x14ac:dyDescent="0.35">
      <c r="A25">
        <v>24</v>
      </c>
      <c r="B25">
        <v>1</v>
      </c>
      <c r="C25">
        <f>SUM($B$2:B25)/A25</f>
        <v>-0.5</v>
      </c>
      <c r="D25">
        <f t="shared" si="3"/>
        <v>19.062789070757841</v>
      </c>
      <c r="E25">
        <f>MAX($D$2:D25)</f>
        <v>20.128006462062189</v>
      </c>
      <c r="F25">
        <f t="shared" si="0"/>
        <v>1.0652173913043477</v>
      </c>
      <c r="G25" t="b">
        <f t="shared" si="1"/>
        <v>0</v>
      </c>
    </row>
    <row r="26" spans="1:7" x14ac:dyDescent="0.35">
      <c r="A26">
        <v>25</v>
      </c>
      <c r="B26">
        <v>1</v>
      </c>
      <c r="C26">
        <f>SUM($B$2:B26)/A26</f>
        <v>-0.44</v>
      </c>
      <c r="D26">
        <f t="shared" si="3"/>
        <v>18.62278907075784</v>
      </c>
      <c r="E26">
        <f>MAX($D$2:D26)</f>
        <v>20.128006462062189</v>
      </c>
      <c r="F26">
        <f t="shared" si="0"/>
        <v>1.505217391304349</v>
      </c>
      <c r="G26" t="b">
        <f t="shared" si="1"/>
        <v>0</v>
      </c>
    </row>
    <row r="27" spans="1:7" x14ac:dyDescent="0.35">
      <c r="A27">
        <v>26</v>
      </c>
      <c r="B27">
        <v>1</v>
      </c>
      <c r="C27">
        <f>SUM($B$2:B27)/A27</f>
        <v>-0.38461538461538464</v>
      </c>
      <c r="D27">
        <f t="shared" si="3"/>
        <v>18.238173686142456</v>
      </c>
      <c r="E27">
        <f>MAX($D$2:D27)</f>
        <v>20.128006462062189</v>
      </c>
      <c r="F27">
        <f t="shared" si="0"/>
        <v>1.8898327759197322</v>
      </c>
      <c r="G27" t="b">
        <f t="shared" si="1"/>
        <v>0</v>
      </c>
    </row>
    <row r="28" spans="1:7" x14ac:dyDescent="0.35">
      <c r="A28">
        <v>27</v>
      </c>
      <c r="B28">
        <v>1</v>
      </c>
      <c r="C28">
        <f>SUM($B$2:B28)/A28</f>
        <v>-0.33333333333333331</v>
      </c>
      <c r="D28">
        <f t="shared" si="3"/>
        <v>17.904840352809124</v>
      </c>
      <c r="E28">
        <f>MAX($D$2:D28)</f>
        <v>20.128006462062189</v>
      </c>
      <c r="F28">
        <f t="shared" si="0"/>
        <v>2.2231661092530643</v>
      </c>
      <c r="G28" t="b">
        <f t="shared" si="1"/>
        <v>0</v>
      </c>
    </row>
    <row r="29" spans="1:7" x14ac:dyDescent="0.35">
      <c r="A29">
        <v>28</v>
      </c>
      <c r="B29">
        <v>1</v>
      </c>
      <c r="C29">
        <f>SUM($B$2:B29)/A29</f>
        <v>-0.2857142857142857</v>
      </c>
      <c r="D29">
        <f t="shared" si="3"/>
        <v>17.61912606709484</v>
      </c>
      <c r="E29">
        <f>MAX($D$2:D29)</f>
        <v>20.128006462062189</v>
      </c>
      <c r="F29">
        <f t="shared" si="0"/>
        <v>2.508880394967349</v>
      </c>
      <c r="G29" t="b">
        <f t="shared" si="1"/>
        <v>0</v>
      </c>
    </row>
    <row r="30" spans="1:7" x14ac:dyDescent="0.35">
      <c r="A30">
        <v>29</v>
      </c>
      <c r="B30">
        <v>1</v>
      </c>
      <c r="C30">
        <f>SUM($B$2:B30)/A30</f>
        <v>-0.2413793103448276</v>
      </c>
      <c r="D30">
        <f t="shared" si="3"/>
        <v>17.37774675675001</v>
      </c>
      <c r="E30">
        <f>MAX($D$2:D30)</f>
        <v>20.128006462062189</v>
      </c>
      <c r="F30">
        <f t="shared" si="0"/>
        <v>2.7502597053121782</v>
      </c>
      <c r="G30" t="b">
        <f t="shared" si="1"/>
        <v>0</v>
      </c>
    </row>
    <row r="31" spans="1:7" x14ac:dyDescent="0.35">
      <c r="A31">
        <v>30</v>
      </c>
      <c r="B31">
        <v>1</v>
      </c>
      <c r="C31">
        <f>SUM($B$2:B31)/A31</f>
        <v>-0.2</v>
      </c>
      <c r="D31">
        <f t="shared" si="3"/>
        <v>17.177746756750011</v>
      </c>
      <c r="E31">
        <f>MAX($D$2:D31)</f>
        <v>20.128006462062189</v>
      </c>
      <c r="F31">
        <f t="shared" si="0"/>
        <v>2.9502597053121775</v>
      </c>
      <c r="G31" t="b">
        <f t="shared" si="1"/>
        <v>0</v>
      </c>
    </row>
  </sheetData>
  <conditionalFormatting sqref="G2:G31">
    <cfRule type="containsText" dxfId="0" priority="1" operator="containsText" text="TRUE">
      <formula>NOT(ISERROR(SEARCH("TRUE",G2)))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Nozomi</dc:creator>
  <cp:lastModifiedBy>Nozomi</cp:lastModifiedBy>
  <dcterms:created xsi:type="dcterms:W3CDTF">2014-09-29T20:52:11Z</dcterms:created>
  <dcterms:modified xsi:type="dcterms:W3CDTF">2014-10-01T19:03:04Z</dcterms:modified>
</cp:coreProperties>
</file>