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80" windowWidth="14880" windowHeight="7965" activeTab="3"/>
  </bookViews>
  <sheets>
    <sheet name="Nov21st" sheetId="1" r:id="rId1"/>
    <sheet name="Single scores" sheetId="3" r:id="rId2"/>
    <sheet name="Pairwise scores" sheetId="2" r:id="rId3"/>
    <sheet name="S-DSM 37 instr" sheetId="7" r:id="rId4"/>
    <sheet name="Threesome scores" sheetId="4" r:id="rId5"/>
    <sheet name="Sheet6" sheetId="9" r:id="rId6"/>
    <sheet name="Cluster scores" sheetId="5" r:id="rId7"/>
    <sheet name="Instrument Selection" sheetId="6" r:id="rId8"/>
    <sheet name="Pair scores" sheetId="10" r:id="rId9"/>
    <sheet name="Potential scores" sheetId="8" r:id="rId10"/>
  </sheets>
  <definedNames>
    <definedName name="cmax">Sheet6!$O$5</definedName>
    <definedName name="cmin">Sheet6!$O$4</definedName>
    <definedName name="smax">Sheet6!$O$3</definedName>
    <definedName name="smin">Sheet6!$O$2</definedName>
  </definedNames>
  <calcPr calcId="145621"/>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2" i="6"/>
  <c r="O5" i="9" l="1"/>
  <c r="O4" i="9"/>
  <c r="O3" i="9"/>
  <c r="C8" i="9" s="1"/>
  <c r="O2" i="9"/>
  <c r="C3" i="9" s="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2" i="9"/>
  <c r="C40" i="9" l="1"/>
  <c r="C36" i="9"/>
  <c r="C32" i="9"/>
  <c r="C28" i="9"/>
  <c r="C24" i="9"/>
  <c r="C20" i="9"/>
  <c r="C16" i="9"/>
  <c r="C12" i="9"/>
  <c r="C10" i="9"/>
  <c r="C6" i="9"/>
  <c r="C4" i="9"/>
  <c r="C38" i="9"/>
  <c r="C34" i="9"/>
  <c r="C30" i="9"/>
  <c r="C26" i="9"/>
  <c r="C22" i="9"/>
  <c r="C18" i="9"/>
  <c r="C14" i="9"/>
  <c r="C2" i="9"/>
  <c r="C39" i="9"/>
  <c r="C37" i="9"/>
  <c r="C35" i="9"/>
  <c r="C33" i="9"/>
  <c r="C31" i="9"/>
  <c r="C29" i="9"/>
  <c r="C27" i="9"/>
  <c r="C25" i="9"/>
  <c r="C23" i="9"/>
  <c r="C21" i="9"/>
  <c r="C19" i="9"/>
  <c r="C17" i="9"/>
  <c r="C15" i="9"/>
  <c r="C13" i="9"/>
  <c r="C11" i="9"/>
  <c r="C9" i="9"/>
  <c r="C7" i="9"/>
  <c r="C5" i="9"/>
  <c r="E40" i="9"/>
  <c r="E38" i="9"/>
  <c r="E36" i="9"/>
  <c r="E34" i="9"/>
  <c r="E32" i="9"/>
  <c r="E30" i="9"/>
  <c r="E28" i="9"/>
  <c r="E26" i="9"/>
  <c r="E24" i="9"/>
  <c r="E22" i="9"/>
  <c r="E20" i="9"/>
  <c r="E18" i="9"/>
  <c r="E16" i="9"/>
  <c r="E14" i="9"/>
  <c r="E12" i="9"/>
  <c r="E10" i="9"/>
  <c r="E8" i="9"/>
  <c r="E6" i="9"/>
  <c r="E4" i="9"/>
  <c r="E2" i="9"/>
  <c r="E39" i="9"/>
  <c r="E37" i="9"/>
  <c r="E35" i="9"/>
  <c r="E33" i="9"/>
  <c r="E31" i="9"/>
  <c r="E29" i="9"/>
  <c r="E27" i="9"/>
  <c r="E25" i="9"/>
  <c r="E23" i="9"/>
  <c r="E21" i="9"/>
  <c r="E19" i="9"/>
  <c r="E17" i="9"/>
  <c r="E15" i="9"/>
  <c r="E13" i="9"/>
  <c r="E11" i="9"/>
  <c r="E9" i="9"/>
  <c r="E7" i="9"/>
  <c r="E5" i="9"/>
  <c r="E3" i="9"/>
  <c r="D3" i="3" l="1"/>
  <c r="D4" i="3"/>
  <c r="D5" i="3"/>
  <c r="D6" i="3"/>
  <c r="D7" i="3"/>
  <c r="D8" i="3"/>
  <c r="D9" i="3"/>
  <c r="D10" i="3"/>
  <c r="D11" i="3"/>
  <c r="D12" i="3"/>
  <c r="D13" i="3"/>
  <c r="D14" i="3"/>
  <c r="D15" i="3"/>
  <c r="D16" i="3"/>
  <c r="D17" i="3"/>
  <c r="D18" i="3"/>
  <c r="D19" i="3"/>
  <c r="D20" i="3"/>
  <c r="D21" i="3"/>
  <c r="D22" i="3"/>
  <c r="D23" i="3"/>
  <c r="D24" i="3"/>
  <c r="D25" i="3"/>
  <c r="D26" i="3"/>
  <c r="D2" i="3"/>
  <c r="B60" i="2"/>
  <c r="C60" i="2"/>
  <c r="D60" i="2"/>
  <c r="E60" i="2"/>
  <c r="F60" i="2"/>
  <c r="G60" i="2"/>
  <c r="H60" i="2"/>
  <c r="I60" i="2"/>
  <c r="J60" i="2"/>
  <c r="K60" i="2"/>
  <c r="L60" i="2"/>
  <c r="M60" i="2"/>
  <c r="N60" i="2"/>
  <c r="O60" i="2"/>
  <c r="P60" i="2"/>
  <c r="Q60" i="2"/>
  <c r="R60" i="2"/>
  <c r="S60" i="2"/>
  <c r="T60" i="2"/>
  <c r="U60" i="2"/>
  <c r="V60" i="2"/>
  <c r="W60" i="2"/>
  <c r="X60" i="2"/>
  <c r="Y60" i="2"/>
  <c r="Z60" i="2"/>
  <c r="B61" i="2"/>
  <c r="C61" i="2"/>
  <c r="D61" i="2"/>
  <c r="E61" i="2"/>
  <c r="F61" i="2"/>
  <c r="G61" i="2"/>
  <c r="H61" i="2"/>
  <c r="I61" i="2"/>
  <c r="J61" i="2"/>
  <c r="K61" i="2"/>
  <c r="L61" i="2"/>
  <c r="M61" i="2"/>
  <c r="N61" i="2"/>
  <c r="O61" i="2"/>
  <c r="P61" i="2"/>
  <c r="Q61" i="2"/>
  <c r="R61" i="2"/>
  <c r="S61" i="2"/>
  <c r="T61" i="2"/>
  <c r="U61" i="2"/>
  <c r="V61" i="2"/>
  <c r="W61" i="2"/>
  <c r="X61" i="2"/>
  <c r="Y61" i="2"/>
  <c r="Z61" i="2"/>
  <c r="B62" i="2"/>
  <c r="C62" i="2"/>
  <c r="D62" i="2"/>
  <c r="E62" i="2"/>
  <c r="F62" i="2"/>
  <c r="G62" i="2"/>
  <c r="H62" i="2"/>
  <c r="I62" i="2"/>
  <c r="J62" i="2"/>
  <c r="K62" i="2"/>
  <c r="L62" i="2"/>
  <c r="M62" i="2"/>
  <c r="N62" i="2"/>
  <c r="O62" i="2"/>
  <c r="P62" i="2"/>
  <c r="Q62" i="2"/>
  <c r="R62" i="2"/>
  <c r="S62" i="2"/>
  <c r="T62" i="2"/>
  <c r="U62" i="2"/>
  <c r="V62" i="2"/>
  <c r="W62" i="2"/>
  <c r="X62" i="2"/>
  <c r="Y62" i="2"/>
  <c r="Z62" i="2"/>
  <c r="B63" i="2"/>
  <c r="C63" i="2"/>
  <c r="D63" i="2"/>
  <c r="E63" i="2"/>
  <c r="F63" i="2"/>
  <c r="G63" i="2"/>
  <c r="H63" i="2"/>
  <c r="I63" i="2"/>
  <c r="J63" i="2"/>
  <c r="K63" i="2"/>
  <c r="L63" i="2"/>
  <c r="M63" i="2"/>
  <c r="N63" i="2"/>
  <c r="O63" i="2"/>
  <c r="P63" i="2"/>
  <c r="Q63" i="2"/>
  <c r="R63" i="2"/>
  <c r="S63" i="2"/>
  <c r="T63" i="2"/>
  <c r="U63" i="2"/>
  <c r="V63" i="2"/>
  <c r="W63" i="2"/>
  <c r="X63" i="2"/>
  <c r="Y63" i="2"/>
  <c r="Z63" i="2"/>
  <c r="B64" i="2"/>
  <c r="C64" i="2"/>
  <c r="D64" i="2"/>
  <c r="E64" i="2"/>
  <c r="F64" i="2"/>
  <c r="G64" i="2"/>
  <c r="H64" i="2"/>
  <c r="I64" i="2"/>
  <c r="J64" i="2"/>
  <c r="K64" i="2"/>
  <c r="L64" i="2"/>
  <c r="M64" i="2"/>
  <c r="N64" i="2"/>
  <c r="O64" i="2"/>
  <c r="P64" i="2"/>
  <c r="Q64" i="2"/>
  <c r="R64" i="2"/>
  <c r="S64" i="2"/>
  <c r="T64" i="2"/>
  <c r="U64" i="2"/>
  <c r="V64" i="2"/>
  <c r="W64" i="2"/>
  <c r="X64" i="2"/>
  <c r="Y64" i="2"/>
  <c r="Z64" i="2"/>
  <c r="B65" i="2"/>
  <c r="C65" i="2"/>
  <c r="D65" i="2"/>
  <c r="E65" i="2"/>
  <c r="F65" i="2"/>
  <c r="G65" i="2"/>
  <c r="H65" i="2"/>
  <c r="I65" i="2"/>
  <c r="J65" i="2"/>
  <c r="K65" i="2"/>
  <c r="L65" i="2"/>
  <c r="M65" i="2"/>
  <c r="N65" i="2"/>
  <c r="O65" i="2"/>
  <c r="P65" i="2"/>
  <c r="Q65" i="2"/>
  <c r="R65" i="2"/>
  <c r="S65" i="2"/>
  <c r="T65" i="2"/>
  <c r="U65" i="2"/>
  <c r="V65" i="2"/>
  <c r="W65" i="2"/>
  <c r="X65" i="2"/>
  <c r="Y65" i="2"/>
  <c r="Z65" i="2"/>
  <c r="B66" i="2"/>
  <c r="C66" i="2"/>
  <c r="D66" i="2"/>
  <c r="E66" i="2"/>
  <c r="F66" i="2"/>
  <c r="G66" i="2"/>
  <c r="H66" i="2"/>
  <c r="I66" i="2"/>
  <c r="J66" i="2"/>
  <c r="K66" i="2"/>
  <c r="L66" i="2"/>
  <c r="M66" i="2"/>
  <c r="N66" i="2"/>
  <c r="O66" i="2"/>
  <c r="P66" i="2"/>
  <c r="Q66" i="2"/>
  <c r="R66" i="2"/>
  <c r="S66" i="2"/>
  <c r="T66" i="2"/>
  <c r="U66" i="2"/>
  <c r="V66" i="2"/>
  <c r="W66" i="2"/>
  <c r="X66" i="2"/>
  <c r="Y66" i="2"/>
  <c r="Z66" i="2"/>
  <c r="B67" i="2"/>
  <c r="C67" i="2"/>
  <c r="D67" i="2"/>
  <c r="E67" i="2"/>
  <c r="F67" i="2"/>
  <c r="G67" i="2"/>
  <c r="H67" i="2"/>
  <c r="I67" i="2"/>
  <c r="J67" i="2"/>
  <c r="K67" i="2"/>
  <c r="L67" i="2"/>
  <c r="M67" i="2"/>
  <c r="N67" i="2"/>
  <c r="O67" i="2"/>
  <c r="P67" i="2"/>
  <c r="Q67" i="2"/>
  <c r="R67" i="2"/>
  <c r="S67" i="2"/>
  <c r="T67" i="2"/>
  <c r="U67" i="2"/>
  <c r="V67" i="2"/>
  <c r="W67" i="2"/>
  <c r="X67" i="2"/>
  <c r="Y67" i="2"/>
  <c r="Z67" i="2"/>
  <c r="B68" i="2"/>
  <c r="C68" i="2"/>
  <c r="D68" i="2"/>
  <c r="E68" i="2"/>
  <c r="F68" i="2"/>
  <c r="G68" i="2"/>
  <c r="H68" i="2"/>
  <c r="I68" i="2"/>
  <c r="J68" i="2"/>
  <c r="K68" i="2"/>
  <c r="L68" i="2"/>
  <c r="M68" i="2"/>
  <c r="N68" i="2"/>
  <c r="O68" i="2"/>
  <c r="P68" i="2"/>
  <c r="Q68" i="2"/>
  <c r="R68" i="2"/>
  <c r="S68" i="2"/>
  <c r="T68" i="2"/>
  <c r="U68" i="2"/>
  <c r="V68" i="2"/>
  <c r="W68" i="2"/>
  <c r="X68" i="2"/>
  <c r="Y68" i="2"/>
  <c r="Z68" i="2"/>
  <c r="B69" i="2"/>
  <c r="C69" i="2"/>
  <c r="D69" i="2"/>
  <c r="E69" i="2"/>
  <c r="F69" i="2"/>
  <c r="G69" i="2"/>
  <c r="H69" i="2"/>
  <c r="I69" i="2"/>
  <c r="J69" i="2"/>
  <c r="K69" i="2"/>
  <c r="L69" i="2"/>
  <c r="M69" i="2"/>
  <c r="N69" i="2"/>
  <c r="O69" i="2"/>
  <c r="P69" i="2"/>
  <c r="Q69" i="2"/>
  <c r="R69" i="2"/>
  <c r="S69" i="2"/>
  <c r="T69" i="2"/>
  <c r="U69" i="2"/>
  <c r="V69" i="2"/>
  <c r="W69" i="2"/>
  <c r="X69" i="2"/>
  <c r="Y69" i="2"/>
  <c r="Z69" i="2"/>
  <c r="B70" i="2"/>
  <c r="C70" i="2"/>
  <c r="D70" i="2"/>
  <c r="E70" i="2"/>
  <c r="F70" i="2"/>
  <c r="G70" i="2"/>
  <c r="H70" i="2"/>
  <c r="I70" i="2"/>
  <c r="J70" i="2"/>
  <c r="K70" i="2"/>
  <c r="L70" i="2"/>
  <c r="M70" i="2"/>
  <c r="N70" i="2"/>
  <c r="O70" i="2"/>
  <c r="P70" i="2"/>
  <c r="Q70" i="2"/>
  <c r="R70" i="2"/>
  <c r="S70" i="2"/>
  <c r="T70" i="2"/>
  <c r="U70" i="2"/>
  <c r="V70" i="2"/>
  <c r="W70" i="2"/>
  <c r="X70" i="2"/>
  <c r="Y70" i="2"/>
  <c r="Z70" i="2"/>
  <c r="B71" i="2"/>
  <c r="C71" i="2"/>
  <c r="D71" i="2"/>
  <c r="E71" i="2"/>
  <c r="F71" i="2"/>
  <c r="G71" i="2"/>
  <c r="H71" i="2"/>
  <c r="I71" i="2"/>
  <c r="J71" i="2"/>
  <c r="K71" i="2"/>
  <c r="L71" i="2"/>
  <c r="M71" i="2"/>
  <c r="N71" i="2"/>
  <c r="O71" i="2"/>
  <c r="P71" i="2"/>
  <c r="Q71" i="2"/>
  <c r="R71" i="2"/>
  <c r="S71" i="2"/>
  <c r="T71" i="2"/>
  <c r="U71" i="2"/>
  <c r="V71" i="2"/>
  <c r="W71" i="2"/>
  <c r="X71" i="2"/>
  <c r="Y71" i="2"/>
  <c r="Z71" i="2"/>
  <c r="B72" i="2"/>
  <c r="C72" i="2"/>
  <c r="D72" i="2"/>
  <c r="E72" i="2"/>
  <c r="F72" i="2"/>
  <c r="G72" i="2"/>
  <c r="H72" i="2"/>
  <c r="I72" i="2"/>
  <c r="J72" i="2"/>
  <c r="K72" i="2"/>
  <c r="L72" i="2"/>
  <c r="M72" i="2"/>
  <c r="N72" i="2"/>
  <c r="O72" i="2"/>
  <c r="P72" i="2"/>
  <c r="Q72" i="2"/>
  <c r="R72" i="2"/>
  <c r="S72" i="2"/>
  <c r="T72" i="2"/>
  <c r="U72" i="2"/>
  <c r="V72" i="2"/>
  <c r="W72" i="2"/>
  <c r="X72" i="2"/>
  <c r="Y72" i="2"/>
  <c r="Z72" i="2"/>
  <c r="B73" i="2"/>
  <c r="C73" i="2"/>
  <c r="D73" i="2"/>
  <c r="E73" i="2"/>
  <c r="F73" i="2"/>
  <c r="G73" i="2"/>
  <c r="H73" i="2"/>
  <c r="I73" i="2"/>
  <c r="J73" i="2"/>
  <c r="K73" i="2"/>
  <c r="L73" i="2"/>
  <c r="M73" i="2"/>
  <c r="N73" i="2"/>
  <c r="O73" i="2"/>
  <c r="P73" i="2"/>
  <c r="Q73" i="2"/>
  <c r="R73" i="2"/>
  <c r="S73" i="2"/>
  <c r="T73" i="2"/>
  <c r="U73" i="2"/>
  <c r="V73" i="2"/>
  <c r="W73" i="2"/>
  <c r="X73" i="2"/>
  <c r="Y73" i="2"/>
  <c r="Z73" i="2"/>
  <c r="B74" i="2"/>
  <c r="C74" i="2"/>
  <c r="D74" i="2"/>
  <c r="E74" i="2"/>
  <c r="F74" i="2"/>
  <c r="G74" i="2"/>
  <c r="H74" i="2"/>
  <c r="I74" i="2"/>
  <c r="J74" i="2"/>
  <c r="K74" i="2"/>
  <c r="L74" i="2"/>
  <c r="M74" i="2"/>
  <c r="N74" i="2"/>
  <c r="O74" i="2"/>
  <c r="P74" i="2"/>
  <c r="Q74" i="2"/>
  <c r="R74" i="2"/>
  <c r="S74" i="2"/>
  <c r="T74" i="2"/>
  <c r="U74" i="2"/>
  <c r="V74" i="2"/>
  <c r="W74" i="2"/>
  <c r="X74" i="2"/>
  <c r="Y74" i="2"/>
  <c r="Z74" i="2"/>
  <c r="B75" i="2"/>
  <c r="C75" i="2"/>
  <c r="D75" i="2"/>
  <c r="E75" i="2"/>
  <c r="F75" i="2"/>
  <c r="G75" i="2"/>
  <c r="H75" i="2"/>
  <c r="I75" i="2"/>
  <c r="J75" i="2"/>
  <c r="K75" i="2"/>
  <c r="L75" i="2"/>
  <c r="M75" i="2"/>
  <c r="N75" i="2"/>
  <c r="O75" i="2"/>
  <c r="P75" i="2"/>
  <c r="Q75" i="2"/>
  <c r="R75" i="2"/>
  <c r="S75" i="2"/>
  <c r="T75" i="2"/>
  <c r="U75" i="2"/>
  <c r="V75" i="2"/>
  <c r="W75" i="2"/>
  <c r="X75" i="2"/>
  <c r="Y75" i="2"/>
  <c r="Z75" i="2"/>
  <c r="B76" i="2"/>
  <c r="C76" i="2"/>
  <c r="D76" i="2"/>
  <c r="E76" i="2"/>
  <c r="F76" i="2"/>
  <c r="G76" i="2"/>
  <c r="H76" i="2"/>
  <c r="I76" i="2"/>
  <c r="J76" i="2"/>
  <c r="K76" i="2"/>
  <c r="L76" i="2"/>
  <c r="M76" i="2"/>
  <c r="N76" i="2"/>
  <c r="O76" i="2"/>
  <c r="P76" i="2"/>
  <c r="Q76" i="2"/>
  <c r="R76" i="2"/>
  <c r="S76" i="2"/>
  <c r="T76" i="2"/>
  <c r="U76" i="2"/>
  <c r="V76" i="2"/>
  <c r="W76" i="2"/>
  <c r="X76" i="2"/>
  <c r="Y76" i="2"/>
  <c r="Z76" i="2"/>
  <c r="B77" i="2"/>
  <c r="C77" i="2"/>
  <c r="D77" i="2"/>
  <c r="E77" i="2"/>
  <c r="F77" i="2"/>
  <c r="G77" i="2"/>
  <c r="H77" i="2"/>
  <c r="I77" i="2"/>
  <c r="J77" i="2"/>
  <c r="K77" i="2"/>
  <c r="L77" i="2"/>
  <c r="M77" i="2"/>
  <c r="N77" i="2"/>
  <c r="O77" i="2"/>
  <c r="P77" i="2"/>
  <c r="Q77" i="2"/>
  <c r="R77" i="2"/>
  <c r="S77" i="2"/>
  <c r="T77" i="2"/>
  <c r="U77" i="2"/>
  <c r="V77" i="2"/>
  <c r="W77" i="2"/>
  <c r="X77" i="2"/>
  <c r="Y77" i="2"/>
  <c r="Z77" i="2"/>
  <c r="B78" i="2"/>
  <c r="C78" i="2"/>
  <c r="D78" i="2"/>
  <c r="E78" i="2"/>
  <c r="F78" i="2"/>
  <c r="G78" i="2"/>
  <c r="H78" i="2"/>
  <c r="I78" i="2"/>
  <c r="J78" i="2"/>
  <c r="K78" i="2"/>
  <c r="L78" i="2"/>
  <c r="M78" i="2"/>
  <c r="N78" i="2"/>
  <c r="O78" i="2"/>
  <c r="P78" i="2"/>
  <c r="Q78" i="2"/>
  <c r="R78" i="2"/>
  <c r="S78" i="2"/>
  <c r="T78" i="2"/>
  <c r="U78" i="2"/>
  <c r="V78" i="2"/>
  <c r="W78" i="2"/>
  <c r="X78" i="2"/>
  <c r="Y78" i="2"/>
  <c r="Z78" i="2"/>
  <c r="B79" i="2"/>
  <c r="C79" i="2"/>
  <c r="D79" i="2"/>
  <c r="E79" i="2"/>
  <c r="F79" i="2"/>
  <c r="G79" i="2"/>
  <c r="H79" i="2"/>
  <c r="I79" i="2"/>
  <c r="J79" i="2"/>
  <c r="K79" i="2"/>
  <c r="L79" i="2"/>
  <c r="M79" i="2"/>
  <c r="N79" i="2"/>
  <c r="O79" i="2"/>
  <c r="P79" i="2"/>
  <c r="Q79" i="2"/>
  <c r="R79" i="2"/>
  <c r="S79" i="2"/>
  <c r="T79" i="2"/>
  <c r="U79" i="2"/>
  <c r="V79" i="2"/>
  <c r="W79" i="2"/>
  <c r="X79" i="2"/>
  <c r="Y79" i="2"/>
  <c r="Z79" i="2"/>
  <c r="B80" i="2"/>
  <c r="C80" i="2"/>
  <c r="D80" i="2"/>
  <c r="E80" i="2"/>
  <c r="F80" i="2"/>
  <c r="G80" i="2"/>
  <c r="H80" i="2"/>
  <c r="I80" i="2"/>
  <c r="J80" i="2"/>
  <c r="K80" i="2"/>
  <c r="L80" i="2"/>
  <c r="M80" i="2"/>
  <c r="N80" i="2"/>
  <c r="O80" i="2"/>
  <c r="P80" i="2"/>
  <c r="Q80" i="2"/>
  <c r="R80" i="2"/>
  <c r="S80" i="2"/>
  <c r="T80" i="2"/>
  <c r="U80" i="2"/>
  <c r="V80" i="2"/>
  <c r="W80" i="2"/>
  <c r="X80" i="2"/>
  <c r="Y80" i="2"/>
  <c r="Z80" i="2"/>
  <c r="B81" i="2"/>
  <c r="C81" i="2"/>
  <c r="D81" i="2"/>
  <c r="E81" i="2"/>
  <c r="F81" i="2"/>
  <c r="G81" i="2"/>
  <c r="H81" i="2"/>
  <c r="I81" i="2"/>
  <c r="J81" i="2"/>
  <c r="K81" i="2"/>
  <c r="L81" i="2"/>
  <c r="M81" i="2"/>
  <c r="N81" i="2"/>
  <c r="O81" i="2"/>
  <c r="P81" i="2"/>
  <c r="Q81" i="2"/>
  <c r="R81" i="2"/>
  <c r="S81" i="2"/>
  <c r="T81" i="2"/>
  <c r="U81" i="2"/>
  <c r="V81" i="2"/>
  <c r="W81" i="2"/>
  <c r="X81" i="2"/>
  <c r="Y81" i="2"/>
  <c r="Z81" i="2"/>
  <c r="B82" i="2"/>
  <c r="C82" i="2"/>
  <c r="D82" i="2"/>
  <c r="E82" i="2"/>
  <c r="F82" i="2"/>
  <c r="G82" i="2"/>
  <c r="H82" i="2"/>
  <c r="I82" i="2"/>
  <c r="J82" i="2"/>
  <c r="K82" i="2"/>
  <c r="L82" i="2"/>
  <c r="M82" i="2"/>
  <c r="N82" i="2"/>
  <c r="O82" i="2"/>
  <c r="P82" i="2"/>
  <c r="Q82" i="2"/>
  <c r="R82" i="2"/>
  <c r="S82" i="2"/>
  <c r="T82" i="2"/>
  <c r="U82" i="2"/>
  <c r="V82" i="2"/>
  <c r="W82" i="2"/>
  <c r="X82" i="2"/>
  <c r="Y82" i="2"/>
  <c r="Z82" i="2"/>
  <c r="B83" i="2"/>
  <c r="C83" i="2"/>
  <c r="D83" i="2"/>
  <c r="E83" i="2"/>
  <c r="F83" i="2"/>
  <c r="G83" i="2"/>
  <c r="H83" i="2"/>
  <c r="I83" i="2"/>
  <c r="J83" i="2"/>
  <c r="K83" i="2"/>
  <c r="L83" i="2"/>
  <c r="M83" i="2"/>
  <c r="N83" i="2"/>
  <c r="O83" i="2"/>
  <c r="P83" i="2"/>
  <c r="Q83" i="2"/>
  <c r="R83" i="2"/>
  <c r="S83" i="2"/>
  <c r="T83" i="2"/>
  <c r="U83" i="2"/>
  <c r="V83" i="2"/>
  <c r="W83" i="2"/>
  <c r="X83" i="2"/>
  <c r="Y83" i="2"/>
  <c r="Z83" i="2"/>
  <c r="C59" i="2"/>
  <c r="D59" i="2"/>
  <c r="E59" i="2"/>
  <c r="F59" i="2"/>
  <c r="G59" i="2"/>
  <c r="H59" i="2"/>
  <c r="I59" i="2"/>
  <c r="J59" i="2"/>
  <c r="K59" i="2"/>
  <c r="L59" i="2"/>
  <c r="M59" i="2"/>
  <c r="N59" i="2"/>
  <c r="O59" i="2"/>
  <c r="P59" i="2"/>
  <c r="Q59" i="2"/>
  <c r="R59" i="2"/>
  <c r="S59" i="2"/>
  <c r="T59" i="2"/>
  <c r="U59" i="2"/>
  <c r="V59" i="2"/>
  <c r="W59" i="2"/>
  <c r="X59" i="2"/>
  <c r="Y59" i="2"/>
  <c r="Z59" i="2"/>
  <c r="B59" i="2"/>
  <c r="B42" i="1" l="1"/>
  <c r="I42" i="1" s="1"/>
  <c r="C42" i="1"/>
  <c r="D42" i="1"/>
  <c r="E42" i="1"/>
  <c r="F42" i="1"/>
  <c r="G42" i="1"/>
  <c r="H42" i="1"/>
  <c r="B43" i="1"/>
  <c r="I43" i="1" s="1"/>
  <c r="C43" i="1"/>
  <c r="D43" i="1"/>
  <c r="E43" i="1"/>
  <c r="F43" i="1"/>
  <c r="G43" i="1"/>
  <c r="H43" i="1"/>
  <c r="B44" i="1"/>
  <c r="I44" i="1" s="1"/>
  <c r="C44" i="1"/>
  <c r="D44" i="1"/>
  <c r="E44" i="1"/>
  <c r="F44" i="1"/>
  <c r="G44" i="1"/>
  <c r="H44" i="1"/>
  <c r="B45" i="1"/>
  <c r="I45" i="1" s="1"/>
  <c r="C45" i="1"/>
  <c r="D45" i="1"/>
  <c r="E45" i="1"/>
  <c r="F45" i="1"/>
  <c r="G45" i="1"/>
  <c r="H45" i="1"/>
  <c r="B46" i="1"/>
  <c r="I46" i="1" s="1"/>
  <c r="C46" i="1"/>
  <c r="D46" i="1"/>
  <c r="E46" i="1"/>
  <c r="F46" i="1"/>
  <c r="G46" i="1"/>
  <c r="H46" i="1"/>
  <c r="B47" i="1"/>
  <c r="I47" i="1" s="1"/>
  <c r="C47" i="1"/>
  <c r="D47" i="1"/>
  <c r="E47" i="1"/>
  <c r="F47" i="1"/>
  <c r="G47" i="1"/>
  <c r="H47" i="1"/>
  <c r="B48" i="1"/>
  <c r="I48" i="1" s="1"/>
  <c r="C48" i="1"/>
  <c r="D48" i="1"/>
  <c r="E48" i="1"/>
  <c r="F48" i="1"/>
  <c r="G48" i="1"/>
  <c r="H48" i="1"/>
  <c r="B49" i="1"/>
  <c r="I49" i="1" s="1"/>
  <c r="C49" i="1"/>
  <c r="D49" i="1"/>
  <c r="E49" i="1"/>
  <c r="F49" i="1"/>
  <c r="G49" i="1"/>
  <c r="H49" i="1"/>
  <c r="B50" i="1"/>
  <c r="I50" i="1" s="1"/>
  <c r="C50" i="1"/>
  <c r="D50" i="1"/>
  <c r="E50" i="1"/>
  <c r="F50" i="1"/>
  <c r="G50" i="1"/>
  <c r="H50" i="1"/>
  <c r="B51" i="1"/>
  <c r="I51" i="1" s="1"/>
  <c r="C51" i="1"/>
  <c r="D51" i="1"/>
  <c r="E51" i="1"/>
  <c r="F51" i="1"/>
  <c r="G51" i="1"/>
  <c r="H51" i="1"/>
  <c r="B52" i="1"/>
  <c r="I52" i="1" s="1"/>
  <c r="C52" i="1"/>
  <c r="D52" i="1"/>
  <c r="E52" i="1"/>
  <c r="F52" i="1"/>
  <c r="G52" i="1"/>
  <c r="H52" i="1"/>
  <c r="B53" i="1"/>
  <c r="I53" i="1" s="1"/>
  <c r="C53" i="1"/>
  <c r="D53" i="1"/>
  <c r="E53" i="1"/>
  <c r="F53" i="1"/>
  <c r="G53" i="1"/>
  <c r="H53" i="1"/>
  <c r="B54" i="1"/>
  <c r="I54" i="1" s="1"/>
  <c r="C54" i="1"/>
  <c r="D54" i="1"/>
  <c r="E54" i="1"/>
  <c r="F54" i="1"/>
  <c r="G54" i="1"/>
  <c r="H54" i="1"/>
  <c r="B55" i="1"/>
  <c r="I55" i="1" s="1"/>
  <c r="C55" i="1"/>
  <c r="D55" i="1"/>
  <c r="E55" i="1"/>
  <c r="F55" i="1"/>
  <c r="G55" i="1"/>
  <c r="H55" i="1"/>
  <c r="B56" i="1"/>
  <c r="I56" i="1" s="1"/>
  <c r="C56" i="1"/>
  <c r="D56" i="1"/>
  <c r="E56" i="1"/>
  <c r="F56" i="1"/>
  <c r="G56" i="1"/>
  <c r="H56" i="1"/>
  <c r="B57" i="1"/>
  <c r="I57" i="1" s="1"/>
  <c r="C57" i="1"/>
  <c r="D57" i="1"/>
  <c r="E57" i="1"/>
  <c r="F57" i="1"/>
  <c r="G57" i="1"/>
  <c r="H57" i="1"/>
  <c r="B58" i="1"/>
  <c r="I58" i="1" s="1"/>
  <c r="C58" i="1"/>
  <c r="D58" i="1"/>
  <c r="E58" i="1"/>
  <c r="F58" i="1"/>
  <c r="G58" i="1"/>
  <c r="H58" i="1"/>
  <c r="K73" i="1" l="1"/>
  <c r="K74" i="1"/>
  <c r="K64" i="1"/>
  <c r="K76" i="1"/>
  <c r="K68" i="1"/>
  <c r="K71" i="1"/>
  <c r="K70" i="1"/>
  <c r="K61" i="1"/>
  <c r="K66" i="1"/>
  <c r="K63" i="1"/>
  <c r="K67" i="1"/>
  <c r="K69" i="1"/>
  <c r="K65" i="1"/>
  <c r="K75" i="1"/>
  <c r="K77" i="1"/>
  <c r="K72" i="1"/>
  <c r="K62" i="1"/>
  <c r="I3" i="1"/>
  <c r="I4" i="1"/>
  <c r="I5" i="1"/>
  <c r="I6" i="1"/>
  <c r="I7" i="1"/>
  <c r="I8" i="1"/>
  <c r="I9" i="1"/>
  <c r="I10" i="1"/>
  <c r="I11" i="1"/>
  <c r="I12" i="1"/>
  <c r="I13" i="1"/>
  <c r="I14" i="1"/>
  <c r="I15" i="1"/>
  <c r="I16" i="1"/>
  <c r="I17" i="1"/>
  <c r="I18" i="1"/>
  <c r="I2" i="1"/>
  <c r="T3" i="1"/>
  <c r="N3" i="1"/>
  <c r="O3" i="1"/>
  <c r="P3" i="1"/>
  <c r="Q3" i="1"/>
  <c r="R3" i="1"/>
  <c r="S3" i="1"/>
  <c r="M3" i="1"/>
  <c r="T2" i="1"/>
</calcChain>
</file>

<file path=xl/sharedStrings.xml><?xml version="1.0" encoding="utf-8"?>
<sst xmlns="http://schemas.openxmlformats.org/spreadsheetml/2006/main" count="753" uniqueCount="109">
  <si>
    <t>AMSR-E</t>
  </si>
  <si>
    <t>ASTER</t>
  </si>
  <si>
    <t>CERES</t>
  </si>
  <si>
    <t>EOSP</t>
  </si>
  <si>
    <t>GLAS</t>
  </si>
  <si>
    <t>HIRDLS</t>
  </si>
  <si>
    <t>MISR</t>
  </si>
  <si>
    <t>MLS</t>
  </si>
  <si>
    <t>MOPITT</t>
  </si>
  <si>
    <t>OMI</t>
  </si>
  <si>
    <t>SEAWIFS</t>
  </si>
  <si>
    <t>STIKSCAT</t>
  </si>
  <si>
    <t>TES</t>
  </si>
  <si>
    <t>ACRIM</t>
  </si>
  <si>
    <t>SOUNDERS</t>
  </si>
  <si>
    <t>ALTIMETRY</t>
  </si>
  <si>
    <t>MODIS</t>
  </si>
  <si>
    <t>Solid Earth</t>
  </si>
  <si>
    <t>Clouds and radiation</t>
  </si>
  <si>
    <t>Oceans</t>
  </si>
  <si>
    <t>Greenhouse Gases</t>
  </si>
  <si>
    <t>Land &amp; Ecosystems</t>
  </si>
  <si>
    <t>Glaciers and Polar Ice Sheets</t>
  </si>
  <si>
    <t>Ozone and Stratospheric Chemistry</t>
  </si>
  <si>
    <t>Panel</t>
  </si>
  <si>
    <t>Weight</t>
  </si>
  <si>
    <t>Normalized</t>
  </si>
  <si>
    <t>Avg</t>
  </si>
  <si>
    <t>cost (SFY00M)</t>
  </si>
  <si>
    <t>do not changem this takes values from 1st</t>
  </si>
  <si>
    <t>this is unweighted</t>
  </si>
  <si>
    <t>normalized science per $M</t>
  </si>
  <si>
    <t>AIRS</t>
  </si>
  <si>
    <t>ALT-SSALT</t>
  </si>
  <si>
    <t>AMSU-A</t>
  </si>
  <si>
    <t>CERES-B</t>
  </si>
  <si>
    <t>CERES-C</t>
  </si>
  <si>
    <t>DORIS</t>
  </si>
  <si>
    <t>GGI</t>
  </si>
  <si>
    <t>HSB</t>
  </si>
  <si>
    <t>MODIS-B</t>
  </si>
  <si>
    <t>TMR</t>
  </si>
  <si>
    <t>Instrument</t>
  </si>
  <si>
    <t>Score in isolation</t>
  </si>
  <si>
    <t>Sij</t>
  </si>
  <si>
    <t>cost in isolation</t>
  </si>
  <si>
    <t>cost-effectiveness</t>
  </si>
  <si>
    <t>HIMSS</t>
  </si>
  <si>
    <t>HIRIS</t>
  </si>
  <si>
    <t>HIRRLS</t>
  </si>
  <si>
    <t>IPEI</t>
  </si>
  <si>
    <t>ITIR</t>
  </si>
  <si>
    <t>LIS</t>
  </si>
  <si>
    <t>MHS-HSB</t>
  </si>
  <si>
    <t>MIMR</t>
  </si>
  <si>
    <t>SAFIRE</t>
  </si>
  <si>
    <t>SAGE III</t>
  </si>
  <si>
    <t>SAR</t>
  </si>
  <si>
    <t>SCANSCAT</t>
  </si>
  <si>
    <t>SOLSTICE</t>
  </si>
  <si>
    <t>SWIRLS</t>
  </si>
  <si>
    <t>TRACER</t>
  </si>
  <si>
    <t>XIE</t>
  </si>
  <si>
    <t>GLRS</t>
  </si>
  <si>
    <t>GOS</t>
  </si>
  <si>
    <t>LAWS</t>
  </si>
  <si>
    <t>MODIS-T</t>
  </si>
  <si>
    <t>SAGE-III</t>
  </si>
  <si>
    <t>SEAWINDS</t>
  </si>
  <si>
    <t>Subobj potentially satisfied</t>
  </si>
  <si>
    <t>Potential score</t>
  </si>
  <si>
    <t>[WAE6-2, OZO1-3, OZO2-3, WAE6-1]</t>
  </si>
  <si>
    <t>Actually satisfied  (partially or fully)</t>
  </si>
  <si>
    <t>Explanations</t>
  </si>
  <si>
    <t>Marginal score to ref EOS</t>
  </si>
  <si>
    <t>Only provides solar irradiance but not spectrally resolved IR/SW/UV. WAE6-2 is SW. OZO1 are UV</t>
  </si>
  <si>
    <t>Actual individual score</t>
  </si>
  <si>
    <t>0.0064 if in GEO</t>
  </si>
  <si>
    <t>[OZO1-3, OZO2-3] full</t>
  </si>
  <si>
    <t>[WAE6-1] partially (not GEO)</t>
  </si>
  <si>
    <t>Other score</t>
  </si>
  <si>
    <t>N/A</t>
  </si>
  <si>
    <t>provides only UV coverage so no WAE6-1 or -2</t>
  </si>
  <si>
    <t>0.0128 if 2 CERES with diff angles</t>
  </si>
  <si>
    <t>[WAE6-3, WAE6-2]</t>
  </si>
  <si>
    <t>[WAE6-3, WAE6-2] partially</t>
  </si>
  <si>
    <t>CERES does not provide total solar irradiance of TIM class, only SW and LW. It also does not have enough spectral res for UV like SOLSTICE</t>
  </si>
  <si>
    <t>[OCE2-5, OCE3-3, ICE3-1, WAE1-3, OCE2-1]</t>
  </si>
  <si>
    <t>0.0718 with TMR and GGI</t>
  </si>
  <si>
    <t>[OCE2-5, OCE3-3, ICE3-1] fully satisfied if with TMR and GGI</t>
  </si>
  <si>
    <t>[ECO1-3, SOL4-1, WAE1-1, OCE1-6, OCE2-4, GHG8-1, OZO6-1, SOL3-3, GHG1-1, GHG1-2, OZO1-1, OZO1-2, OZO2-1, OZO2-2, WAE2-4, WAE3-1, ECO6-2, OCE1-3, GHG3-1, ECO3-1, SOL1-3]</t>
  </si>
  <si>
    <t>0.1410 AIRS AMSU and HSB</t>
  </si>
  <si>
    <t>[WAE1-1, WAE1-2, WAE2-4, WAE3-1, WAE4-3, OCE1-3, OCE1-6, OCE2-4, GHG2-1, GHG3-1, GHG8-1, GHG8-2, ECO3-1, ECO6-2, OZO1-1, OZO1-2, OZO6-1, SOL1-3, SOL3-3]</t>
  </si>
  <si>
    <t>AIRS provides hyprespectral IR temperature and humidity sounding. AMSU-A provides all-weather capability for temperature sounding and some  humidity sounding. HSB provides better humidity sounding, liquid water and rain rates</t>
  </si>
  <si>
    <t>HIRDLS provides high spatial resolution I n the stratosphere. MLS is the only one to provide profiles of OH. HCl/BrO/Clo, volcanic SO2, and the only one to have the ability to see through cirrus. TES is the onky one that has sensitivity in the troposphere, and OMI is the continuity instrument for ozone</t>
  </si>
  <si>
    <t>instrument</t>
  </si>
  <si>
    <t>science</t>
  </si>
  <si>
    <t>science/cost</t>
  </si>
  <si>
    <t>min science</t>
  </si>
  <si>
    <t>max science</t>
  </si>
  <si>
    <t>min cost</t>
  </si>
  <si>
    <t>max cost</t>
  </si>
  <si>
    <t>free flyer cost (FY00$M)</t>
  </si>
  <si>
    <t>relative science</t>
  </si>
  <si>
    <t>relative cost</t>
  </si>
  <si>
    <t>Last refreshed</t>
  </si>
  <si>
    <t>Single score</t>
  </si>
  <si>
    <t>Single cost</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</si>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</sst>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00"/>
    <numFmt numFmtId="167" formatCode="0.0000"/>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0" fillId="2" borderId="0" xfId="0" applyFont="1" applyFill="1"/>
    <xf numFmtId="0" fontId="0" fillId="0" borderId="0" xfId="0" applyFont="1"/>
    <xf numFmtId="9" fontId="0" fillId="0" borderId="0" xfId="2" applyFont="1"/>
    <xf numFmtId="164" fontId="0" fillId="0" borderId="0" xfId="1" applyNumberFormat="1" applyFont="1"/>
    <xf numFmtId="165" fontId="0" fillId="0" borderId="0" xfId="2" applyNumberFormat="1" applyFont="1"/>
    <xf numFmtId="9" fontId="0" fillId="0" borderId="0" xfId="0" applyNumberFormat="1"/>
    <xf numFmtId="165" fontId="0" fillId="0" borderId="0" xfId="0" applyNumberFormat="1"/>
    <xf numFmtId="10" fontId="0" fillId="0" borderId="0" xfId="2" applyNumberFormat="1" applyFont="1"/>
    <xf numFmtId="2" fontId="0" fillId="0" borderId="0" xfId="0" applyNumberFormat="1"/>
    <xf numFmtId="1" fontId="0" fillId="0" borderId="0" xfId="0" applyNumberFormat="1"/>
    <xf numFmtId="166" fontId="0" fillId="0" borderId="0" xfId="0" applyNumberFormat="1"/>
    <xf numFmtId="0" fontId="0" fillId="0" borderId="0" xfId="0" applyAlignment="1">
      <alignment vertical="center"/>
    </xf>
    <xf numFmtId="166" fontId="0" fillId="0" borderId="0" xfId="0" applyNumberFormat="1" applyAlignment="1">
      <alignment vertical="center"/>
    </xf>
    <xf numFmtId="0" fontId="0" fillId="0" borderId="0" xfId="0" applyAlignment="1">
      <alignment vertical="center" wrapText="1"/>
    </xf>
    <xf numFmtId="165" fontId="0" fillId="0" borderId="0" xfId="2" applyNumberFormat="1" applyFont="1" applyAlignment="1">
      <alignment vertical="center"/>
    </xf>
    <xf numFmtId="0" fontId="0" fillId="3" borderId="0" xfId="0" applyFill="1" applyAlignment="1">
      <alignment vertical="center"/>
    </xf>
    <xf numFmtId="0" fontId="0" fillId="4" borderId="0" xfId="0" applyFill="1" applyAlignment="1">
      <alignment vertical="center"/>
    </xf>
    <xf numFmtId="166" fontId="0" fillId="0" borderId="0" xfId="0" applyNumberFormat="1" applyAlignment="1">
      <alignment vertical="center" wrapText="1"/>
    </xf>
    <xf numFmtId="0" fontId="0" fillId="0" borderId="0" xfId="0" applyFill="1" applyAlignment="1">
      <alignment vertical="center"/>
    </xf>
    <xf numFmtId="166" fontId="0" fillId="0" borderId="0" xfId="0" applyNumberFormat="1" applyFill="1" applyAlignment="1">
      <alignment vertical="center"/>
    </xf>
    <xf numFmtId="0" fontId="0" fillId="0" borderId="0" xfId="0"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2" applyFont="1" applyAlignment="1">
      <alignment horizontal="center" vertical="center"/>
    </xf>
    <xf numFmtId="14" fontId="0" fillId="0" borderId="0" xfId="0" applyNumberFormat="1"/>
    <xf numFmtId="167" fontId="0" fillId="0" borderId="0" xfId="0" applyNumberFormat="1"/>
  </cellXfs>
  <cellStyles count="3">
    <cellStyle name="Comma" xfId="1" builtinId="3"/>
    <cellStyle name="Normal" xfId="0" builtinId="0"/>
    <cellStyle name="Percent" xfId="2" builtinId="5"/>
  </cellStyles>
  <dxfs count="4">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Nov21st!$B$21</c:f>
              <c:strCache>
                <c:ptCount val="1"/>
                <c:pt idx="0">
                  <c:v>Clouds and radiation</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Nov21st!$B$22:$B$38</c:f>
              <c:numCache>
                <c:formatCode>General</c:formatCode>
                <c:ptCount val="17"/>
                <c:pt idx="0">
                  <c:v>6.25E-2</c:v>
                </c:pt>
                <c:pt idx="1">
                  <c:v>0.14583333333333301</c:v>
                </c:pt>
                <c:pt idx="2">
                  <c:v>0</c:v>
                </c:pt>
                <c:pt idx="3">
                  <c:v>2.0833333333333301E-2</c:v>
                </c:pt>
                <c:pt idx="4">
                  <c:v>0</c:v>
                </c:pt>
                <c:pt idx="5">
                  <c:v>0</c:v>
                </c:pt>
                <c:pt idx="6">
                  <c:v>2.75E-2</c:v>
                </c:pt>
                <c:pt idx="7">
                  <c:v>0</c:v>
                </c:pt>
                <c:pt idx="8">
                  <c:v>0</c:v>
                </c:pt>
                <c:pt idx="9">
                  <c:v>4.1666666666666699E-2</c:v>
                </c:pt>
                <c:pt idx="10">
                  <c:v>4.1666666666666699E-2</c:v>
                </c:pt>
                <c:pt idx="11">
                  <c:v>6.25E-2</c:v>
                </c:pt>
                <c:pt idx="12">
                  <c:v>0</c:v>
                </c:pt>
                <c:pt idx="13">
                  <c:v>0</c:v>
                </c:pt>
                <c:pt idx="14">
                  <c:v>4.1666666666666699E-2</c:v>
                </c:pt>
                <c:pt idx="15">
                  <c:v>4.1666666666666699E-2</c:v>
                </c:pt>
                <c:pt idx="16">
                  <c:v>2.0833333333333301E-2</c:v>
                </c:pt>
              </c:numCache>
            </c:numRef>
          </c:val>
        </c:ser>
        <c:ser>
          <c:idx val="1"/>
          <c:order val="1"/>
          <c:tx>
            <c:strRef>
              <c:f>Nov21st!$C$21</c:f>
              <c:strCache>
                <c:ptCount val="1"/>
                <c:pt idx="0">
                  <c:v>Oceans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Nov21st!$C$22:$C$38</c:f>
              <c:numCache>
                <c:formatCode>General</c:formatCode>
                <c:ptCount val="17"/>
                <c:pt idx="0">
                  <c:v>0</c:v>
                </c:pt>
                <c:pt idx="1">
                  <c:v>4.1666666666666699E-2</c:v>
                </c:pt>
                <c:pt idx="2">
                  <c:v>0</c:v>
                </c:pt>
                <c:pt idx="3">
                  <c:v>0</c:v>
                </c:pt>
                <c:pt idx="4">
                  <c:v>0.1</c:v>
                </c:pt>
                <c:pt idx="5">
                  <c:v>0.2475</c:v>
                </c:pt>
                <c:pt idx="6">
                  <c:v>5.5833333333333297E-2</c:v>
                </c:pt>
                <c:pt idx="7">
                  <c:v>0</c:v>
                </c:pt>
                <c:pt idx="8">
                  <c:v>0</c:v>
                </c:pt>
                <c:pt idx="9">
                  <c:v>0</c:v>
                </c:pt>
                <c:pt idx="10">
                  <c:v>0</c:v>
                </c:pt>
                <c:pt idx="11">
                  <c:v>0</c:v>
                </c:pt>
                <c:pt idx="12">
                  <c:v>0.1</c:v>
                </c:pt>
                <c:pt idx="13">
                  <c:v>0</c:v>
                </c:pt>
                <c:pt idx="14">
                  <c:v>0</c:v>
                </c:pt>
                <c:pt idx="15">
                  <c:v>0</c:v>
                </c:pt>
                <c:pt idx="16">
                  <c:v>0</c:v>
                </c:pt>
              </c:numCache>
            </c:numRef>
          </c:val>
        </c:ser>
        <c:ser>
          <c:idx val="2"/>
          <c:order val="2"/>
          <c:tx>
            <c:strRef>
              <c:f>Nov21st!$D$21</c:f>
              <c:strCache>
                <c:ptCount val="1"/>
                <c:pt idx="0">
                  <c:v>Greenhouse Gases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Nov21st!$D$22:$D$38</c:f>
              <c:numCache>
                <c:formatCode>General</c:formatCode>
                <c:ptCount val="17"/>
                <c:pt idx="0">
                  <c:v>3.7878787878787901E-2</c:v>
                </c:pt>
                <c:pt idx="1">
                  <c:v>9.0909090909090898E-2</c:v>
                </c:pt>
                <c:pt idx="2">
                  <c:v>7.2272727272727294E-2</c:v>
                </c:pt>
                <c:pt idx="3">
                  <c:v>0.18181818181818199</c:v>
                </c:pt>
                <c:pt idx="4">
                  <c:v>0</c:v>
                </c:pt>
                <c:pt idx="5">
                  <c:v>0</c:v>
                </c:pt>
                <c:pt idx="6">
                  <c:v>0</c:v>
                </c:pt>
                <c:pt idx="7">
                  <c:v>0.10636363636363599</c:v>
                </c:pt>
                <c:pt idx="8">
                  <c:v>0</c:v>
                </c:pt>
                <c:pt idx="9">
                  <c:v>7.1969696969697003E-2</c:v>
                </c:pt>
                <c:pt idx="10">
                  <c:v>3.03030303030303E-2</c:v>
                </c:pt>
                <c:pt idx="11">
                  <c:v>0</c:v>
                </c:pt>
                <c:pt idx="12">
                  <c:v>0</c:v>
                </c:pt>
                <c:pt idx="13">
                  <c:v>9.6590909090909102E-2</c:v>
                </c:pt>
                <c:pt idx="14">
                  <c:v>1.13636363636364E-2</c:v>
                </c:pt>
                <c:pt idx="15">
                  <c:v>0</c:v>
                </c:pt>
                <c:pt idx="16">
                  <c:v>0</c:v>
                </c:pt>
              </c:numCache>
            </c:numRef>
          </c:val>
        </c:ser>
        <c:ser>
          <c:idx val="3"/>
          <c:order val="3"/>
          <c:tx>
            <c:strRef>
              <c:f>Nov21st!$E$21</c:f>
              <c:strCache>
                <c:ptCount val="1"/>
                <c:pt idx="0">
                  <c:v>Land &amp; Ecosystems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Nov21st!$E$22:$E$38</c:f>
              <c:numCache>
                <c:formatCode>General</c:formatCode>
                <c:ptCount val="17"/>
                <c:pt idx="0">
                  <c:v>0</c:v>
                </c:pt>
                <c:pt idx="1">
                  <c:v>9.5238095238095205E-2</c:v>
                </c:pt>
                <c:pt idx="2">
                  <c:v>0</c:v>
                </c:pt>
                <c:pt idx="3">
                  <c:v>0</c:v>
                </c:pt>
                <c:pt idx="4">
                  <c:v>0</c:v>
                </c:pt>
                <c:pt idx="5">
                  <c:v>9.4285714285714306E-2</c:v>
                </c:pt>
                <c:pt idx="6">
                  <c:v>0</c:v>
                </c:pt>
                <c:pt idx="7">
                  <c:v>7.9523809523809497E-2</c:v>
                </c:pt>
                <c:pt idx="8">
                  <c:v>0</c:v>
                </c:pt>
                <c:pt idx="9">
                  <c:v>0</c:v>
                </c:pt>
                <c:pt idx="10">
                  <c:v>0</c:v>
                </c:pt>
                <c:pt idx="11">
                  <c:v>4.7619047619047603E-2</c:v>
                </c:pt>
                <c:pt idx="12">
                  <c:v>0</c:v>
                </c:pt>
                <c:pt idx="13">
                  <c:v>0</c:v>
                </c:pt>
                <c:pt idx="14">
                  <c:v>0</c:v>
                </c:pt>
                <c:pt idx="15">
                  <c:v>0</c:v>
                </c:pt>
                <c:pt idx="16">
                  <c:v>0</c:v>
                </c:pt>
              </c:numCache>
            </c:numRef>
          </c:val>
        </c:ser>
        <c:ser>
          <c:idx val="4"/>
          <c:order val="4"/>
          <c:tx>
            <c:strRef>
              <c:f>Nov21st!$F$21</c:f>
              <c:strCache>
                <c:ptCount val="1"/>
                <c:pt idx="0">
                  <c:v>Glaciers and Polar Ice Sheets</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Nov21st!$F$22:$F$38</c:f>
              <c:numCache>
                <c:formatCode>General</c:formatCode>
                <c:ptCount val="17"/>
                <c:pt idx="0">
                  <c:v>0</c:v>
                </c:pt>
                <c:pt idx="1">
                  <c:v>0</c:v>
                </c:pt>
                <c:pt idx="2">
                  <c:v>0</c:v>
                </c:pt>
                <c:pt idx="3">
                  <c:v>0</c:v>
                </c:pt>
                <c:pt idx="4">
                  <c:v>0.25</c:v>
                </c:pt>
                <c:pt idx="5">
                  <c:v>0</c:v>
                </c:pt>
                <c:pt idx="6">
                  <c:v>0.223333333333333</c:v>
                </c:pt>
                <c:pt idx="7">
                  <c:v>0</c:v>
                </c:pt>
                <c:pt idx="8">
                  <c:v>0</c:v>
                </c:pt>
                <c:pt idx="9">
                  <c:v>0</c:v>
                </c:pt>
                <c:pt idx="10">
                  <c:v>6.6666666666666693E-2</c:v>
                </c:pt>
                <c:pt idx="11">
                  <c:v>0</c:v>
                </c:pt>
                <c:pt idx="12">
                  <c:v>0</c:v>
                </c:pt>
                <c:pt idx="13">
                  <c:v>0</c:v>
                </c:pt>
                <c:pt idx="14">
                  <c:v>0</c:v>
                </c:pt>
                <c:pt idx="15">
                  <c:v>0</c:v>
                </c:pt>
                <c:pt idx="16">
                  <c:v>0</c:v>
                </c:pt>
              </c:numCache>
            </c:numRef>
          </c:val>
        </c:ser>
        <c:ser>
          <c:idx val="5"/>
          <c:order val="5"/>
          <c:tx>
            <c:strRef>
              <c:f>Nov21st!$G$21</c:f>
              <c:strCache>
                <c:ptCount val="1"/>
                <c:pt idx="0">
                  <c:v>Ozone and Stratospheric Chemistry</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Nov21st!$G$22:$G$38</c:f>
              <c:numCache>
                <c:formatCode>General</c:formatCode>
                <c:ptCount val="17"/>
                <c:pt idx="0">
                  <c:v>0.38333333333333303</c:v>
                </c:pt>
                <c:pt idx="1">
                  <c:v>9.5000000000000001E-2</c:v>
                </c:pt>
                <c:pt idx="2">
                  <c:v>0.33305555555555599</c:v>
                </c:pt>
                <c:pt idx="3">
                  <c:v>0.31922222222222202</c:v>
                </c:pt>
                <c:pt idx="4">
                  <c:v>0</c:v>
                </c:pt>
                <c:pt idx="5">
                  <c:v>0</c:v>
                </c:pt>
                <c:pt idx="6">
                  <c:v>0</c:v>
                </c:pt>
                <c:pt idx="7">
                  <c:v>0</c:v>
                </c:pt>
                <c:pt idx="8">
                  <c:v>0</c:v>
                </c:pt>
                <c:pt idx="9">
                  <c:v>4.1666666666666699E-2</c:v>
                </c:pt>
                <c:pt idx="10">
                  <c:v>0</c:v>
                </c:pt>
                <c:pt idx="11">
                  <c:v>0</c:v>
                </c:pt>
                <c:pt idx="12">
                  <c:v>0</c:v>
                </c:pt>
                <c:pt idx="13">
                  <c:v>0</c:v>
                </c:pt>
                <c:pt idx="14">
                  <c:v>0</c:v>
                </c:pt>
                <c:pt idx="15">
                  <c:v>0</c:v>
                </c:pt>
                <c:pt idx="16">
                  <c:v>0</c:v>
                </c:pt>
              </c:numCache>
            </c:numRef>
          </c:val>
        </c:ser>
        <c:ser>
          <c:idx val="6"/>
          <c:order val="6"/>
          <c:tx>
            <c:strRef>
              <c:f>Nov21st!$H$21</c:f>
              <c:strCache>
                <c:ptCount val="1"/>
                <c:pt idx="0">
                  <c:v>Solid Earth</c:v>
                </c:pt>
              </c:strCache>
            </c:strRef>
          </c:tx>
          <c:invertIfNegative val="0"/>
          <c:cat>
            <c:strRef>
              <c:f>Nov21st!$A$22:$A$38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Nov21st!$H$22:$H$38</c:f>
              <c:numCache>
                <c:formatCode>General</c:formatCode>
                <c:ptCount val="17"/>
                <c:pt idx="0">
                  <c:v>0.27083333333333298</c:v>
                </c:pt>
                <c:pt idx="1">
                  <c:v>8.3333333333333301E-2</c:v>
                </c:pt>
                <c:pt idx="2">
                  <c:v>0.16750000000000001</c:v>
                </c:pt>
                <c:pt idx="3">
                  <c:v>0</c:v>
                </c:pt>
                <c:pt idx="4">
                  <c:v>0</c:v>
                </c:pt>
                <c:pt idx="5">
                  <c:v>0</c:v>
                </c:pt>
                <c:pt idx="6">
                  <c:v>0</c:v>
                </c:pt>
                <c:pt idx="7">
                  <c:v>5.5833333333333297E-2</c:v>
                </c:pt>
                <c:pt idx="8">
                  <c:v>0.22222222222222199</c:v>
                </c:pt>
                <c:pt idx="9">
                  <c:v>2.7777777777777801E-2</c:v>
                </c:pt>
                <c:pt idx="10">
                  <c:v>0</c:v>
                </c:pt>
                <c:pt idx="11">
                  <c:v>0</c:v>
                </c:pt>
                <c:pt idx="12">
                  <c:v>0</c:v>
                </c:pt>
                <c:pt idx="13">
                  <c:v>0</c:v>
                </c:pt>
                <c:pt idx="14">
                  <c:v>2.7777777777777801E-2</c:v>
                </c:pt>
                <c:pt idx="15">
                  <c:v>0</c:v>
                </c:pt>
                <c:pt idx="16">
                  <c:v>0</c:v>
                </c:pt>
              </c:numCache>
            </c:numRef>
          </c:val>
        </c:ser>
        <c:dLbls>
          <c:showLegendKey val="0"/>
          <c:showVal val="0"/>
          <c:showCatName val="0"/>
          <c:showSerName val="0"/>
          <c:showPercent val="0"/>
          <c:showBubbleSize val="0"/>
        </c:dLbls>
        <c:gapWidth val="150"/>
        <c:overlap val="100"/>
        <c:axId val="124360576"/>
        <c:axId val="124362112"/>
      </c:barChart>
      <c:catAx>
        <c:axId val="124360576"/>
        <c:scaling>
          <c:orientation val="minMax"/>
        </c:scaling>
        <c:delete val="0"/>
        <c:axPos val="b"/>
        <c:majorTickMark val="out"/>
        <c:minorTickMark val="none"/>
        <c:tickLblPos val="nextTo"/>
        <c:crossAx val="124362112"/>
        <c:crosses val="autoZero"/>
        <c:auto val="1"/>
        <c:lblAlgn val="ctr"/>
        <c:lblOffset val="100"/>
        <c:noMultiLvlLbl val="0"/>
      </c:catAx>
      <c:valAx>
        <c:axId val="124362112"/>
        <c:scaling>
          <c:orientation val="minMax"/>
        </c:scaling>
        <c:delete val="0"/>
        <c:axPos val="l"/>
        <c:majorGridlines/>
        <c:title>
          <c:tx>
            <c:rich>
              <a:bodyPr rot="-5400000" vert="horz"/>
              <a:lstStyle/>
              <a:p>
                <a:pPr>
                  <a:defRPr/>
                </a:pPr>
                <a:r>
                  <a:rPr lang="en-US"/>
                  <a:t>Normalized</a:t>
                </a:r>
                <a:r>
                  <a:rPr lang="en-US" baseline="0"/>
                  <a:t> s</a:t>
                </a:r>
                <a:r>
                  <a:rPr lang="en-US"/>
                  <a:t>cientific</a:t>
                </a:r>
                <a:r>
                  <a:rPr lang="en-US" baseline="0"/>
                  <a:t> value</a:t>
                </a:r>
                <a:endParaRPr lang="en-US"/>
              </a:p>
            </c:rich>
          </c:tx>
          <c:overlay val="0"/>
        </c:title>
        <c:numFmt formatCode="General" sourceLinked="1"/>
        <c:majorTickMark val="out"/>
        <c:minorTickMark val="none"/>
        <c:tickLblPos val="nextTo"/>
        <c:crossAx val="124360576"/>
        <c:crosses val="autoZero"/>
        <c:crossBetween val="between"/>
      </c:valAx>
    </c:plotArea>
    <c:legend>
      <c:legendPos val="r"/>
      <c:overlay val="0"/>
    </c:legend>
    <c:plotVisOnly val="1"/>
    <c:dispBlanksAs val="gap"/>
    <c:showDLblsOverMax val="0"/>
  </c:chart>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Nov21st!$K$60</c:f>
              <c:strCache>
                <c:ptCount val="1"/>
                <c:pt idx="0">
                  <c:v>normalized science per $M</c:v>
                </c:pt>
              </c:strCache>
            </c:strRef>
          </c:tx>
          <c:invertIfNegative val="0"/>
          <c:cat>
            <c:strRef>
              <c:f>Nov21st!$A$61:$A$77</c:f>
              <c:strCache>
                <c:ptCount val="17"/>
                <c:pt idx="0">
                  <c:v>OMI</c:v>
                </c:pt>
                <c:pt idx="1">
                  <c:v>EOSP</c:v>
                </c:pt>
                <c:pt idx="2">
                  <c:v>SOUNDERS</c:v>
                </c:pt>
                <c:pt idx="3">
                  <c:v>HIRDLS</c:v>
                </c:pt>
                <c:pt idx="4">
                  <c:v>ACRIM</c:v>
                </c:pt>
                <c:pt idx="5">
                  <c:v>SEAWIFS</c:v>
                </c:pt>
                <c:pt idx="6">
                  <c:v>TES</c:v>
                </c:pt>
                <c:pt idx="7">
                  <c:v>GLAS</c:v>
                </c:pt>
                <c:pt idx="8">
                  <c:v>MOPITT</c:v>
                </c:pt>
                <c:pt idx="9">
                  <c:v>ALTIMETRY</c:v>
                </c:pt>
                <c:pt idx="10">
                  <c:v>MLS</c:v>
                </c:pt>
                <c:pt idx="11">
                  <c:v>MODIS</c:v>
                </c:pt>
                <c:pt idx="12">
                  <c:v>STIKSCAT</c:v>
                </c:pt>
                <c:pt idx="13">
                  <c:v>MISR</c:v>
                </c:pt>
                <c:pt idx="14">
                  <c:v>ASTER</c:v>
                </c:pt>
                <c:pt idx="15">
                  <c:v>AMSR-E</c:v>
                </c:pt>
                <c:pt idx="16">
                  <c:v>CERES</c:v>
                </c:pt>
              </c:strCache>
            </c:strRef>
          </c:cat>
          <c:val>
            <c:numRef>
              <c:f>Nov21st!$K$61:$K$77</c:f>
              <c:numCache>
                <c:formatCode>0.00</c:formatCode>
                <c:ptCount val="17"/>
                <c:pt idx="0">
                  <c:v>0.72569608161255794</c:v>
                </c:pt>
                <c:pt idx="1">
                  <c:v>0.42511575033329108</c:v>
                </c:pt>
                <c:pt idx="2">
                  <c:v>0.19115203552524612</c:v>
                </c:pt>
                <c:pt idx="3">
                  <c:v>0.17499654744942345</c:v>
                </c:pt>
                <c:pt idx="4">
                  <c:v>0.15703872566364527</c:v>
                </c:pt>
                <c:pt idx="5">
                  <c:v>0.15602100981780653</c:v>
                </c:pt>
                <c:pt idx="6">
                  <c:v>0.14890135421241679</c:v>
                </c:pt>
                <c:pt idx="7">
                  <c:v>0.14279359540640479</c:v>
                </c:pt>
                <c:pt idx="8">
                  <c:v>0.138185517650667</c:v>
                </c:pt>
                <c:pt idx="9">
                  <c:v>0.12575513527517468</c:v>
                </c:pt>
                <c:pt idx="10">
                  <c:v>0.10645390872719539</c:v>
                </c:pt>
                <c:pt idx="11">
                  <c:v>7.0498768909051698E-2</c:v>
                </c:pt>
                <c:pt idx="12">
                  <c:v>6.4644233110819557E-2</c:v>
                </c:pt>
                <c:pt idx="13">
                  <c:v>5.9273680183872114E-2</c:v>
                </c:pt>
                <c:pt idx="14">
                  <c:v>5.8538748037501608E-2</c:v>
                </c:pt>
                <c:pt idx="15">
                  <c:v>4.2177104860213491E-2</c:v>
                </c:pt>
                <c:pt idx="16">
                  <c:v>9.4634690189068851E-3</c:v>
                </c:pt>
              </c:numCache>
            </c:numRef>
          </c:val>
        </c:ser>
        <c:dLbls>
          <c:showLegendKey val="0"/>
          <c:showVal val="0"/>
          <c:showCatName val="0"/>
          <c:showSerName val="0"/>
          <c:showPercent val="0"/>
          <c:showBubbleSize val="0"/>
        </c:dLbls>
        <c:gapWidth val="150"/>
        <c:axId val="124370304"/>
        <c:axId val="124372096"/>
      </c:barChart>
      <c:catAx>
        <c:axId val="124370304"/>
        <c:scaling>
          <c:orientation val="minMax"/>
        </c:scaling>
        <c:delete val="0"/>
        <c:axPos val="b"/>
        <c:majorTickMark val="out"/>
        <c:minorTickMark val="none"/>
        <c:tickLblPos val="nextTo"/>
        <c:txPr>
          <a:bodyPr/>
          <a:lstStyle/>
          <a:p>
            <a:pPr>
              <a:defRPr sz="1200"/>
            </a:pPr>
            <a:endParaRPr lang="en-US"/>
          </a:p>
        </c:txPr>
        <c:crossAx val="124372096"/>
        <c:crosses val="autoZero"/>
        <c:auto val="1"/>
        <c:lblAlgn val="ctr"/>
        <c:lblOffset val="100"/>
        <c:noMultiLvlLbl val="0"/>
      </c:catAx>
      <c:valAx>
        <c:axId val="124372096"/>
        <c:scaling>
          <c:orientation val="minMax"/>
        </c:scaling>
        <c:delete val="0"/>
        <c:axPos val="l"/>
        <c:majorGridlines/>
        <c:title>
          <c:tx>
            <c:rich>
              <a:bodyPr rot="-5400000" vert="horz"/>
              <a:lstStyle/>
              <a:p>
                <a:pPr>
                  <a:defRPr sz="1200"/>
                </a:pPr>
                <a:r>
                  <a:rPr lang="en-US" sz="1200"/>
                  <a:t>Normalized</a:t>
                </a:r>
                <a:r>
                  <a:rPr lang="en-US" sz="1200" baseline="0"/>
                  <a:t> science per $M</a:t>
                </a:r>
                <a:endParaRPr lang="en-US" sz="1200"/>
              </a:p>
            </c:rich>
          </c:tx>
          <c:overlay val="0"/>
        </c:title>
        <c:numFmt formatCode="0.00" sourceLinked="1"/>
        <c:majorTickMark val="out"/>
        <c:minorTickMark val="none"/>
        <c:tickLblPos val="nextTo"/>
        <c:txPr>
          <a:bodyPr/>
          <a:lstStyle/>
          <a:p>
            <a:pPr>
              <a:defRPr sz="1200"/>
            </a:pPr>
            <a:endParaRPr lang="en-US"/>
          </a:p>
        </c:txPr>
        <c:crossAx val="12437030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Sheet6!$B$43</c:f>
              <c:strCache>
                <c:ptCount val="1"/>
                <c:pt idx="0">
                  <c:v>science</c:v>
                </c:pt>
              </c:strCache>
            </c:strRef>
          </c:tx>
          <c:invertIfNegative val="0"/>
          <c:cat>
            <c:strRef>
              <c:f>Sheet6!$A$44:$A$82</c:f>
              <c:strCache>
                <c:ptCount val="39"/>
                <c:pt idx="0">
                  <c:v>SAR</c:v>
                </c:pt>
                <c:pt idx="1">
                  <c:v>MODIS-T</c:v>
                </c:pt>
                <c:pt idx="2">
                  <c:v>MLS</c:v>
                </c:pt>
                <c:pt idx="3">
                  <c:v>AIRS</c:v>
                </c:pt>
                <c:pt idx="4">
                  <c:v>OMI</c:v>
                </c:pt>
                <c:pt idx="5">
                  <c:v>SEAWIFS</c:v>
                </c:pt>
                <c:pt idx="6">
                  <c:v>MODIS</c:v>
                </c:pt>
                <c:pt idx="7">
                  <c:v>GLAS</c:v>
                </c:pt>
                <c:pt idx="8">
                  <c:v>GLRS</c:v>
                </c:pt>
                <c:pt idx="9">
                  <c:v>SAGE-III</c:v>
                </c:pt>
                <c:pt idx="10">
                  <c:v>HIRDLS</c:v>
                </c:pt>
                <c:pt idx="11">
                  <c:v>ASTER</c:v>
                </c:pt>
                <c:pt idx="12">
                  <c:v>HSB</c:v>
                </c:pt>
                <c:pt idx="13">
                  <c:v>MOPITT</c:v>
                </c:pt>
                <c:pt idx="14">
                  <c:v>EOSP</c:v>
                </c:pt>
                <c:pt idx="15">
                  <c:v>AMSU-A</c:v>
                </c:pt>
                <c:pt idx="16">
                  <c:v>AMSR-E</c:v>
                </c:pt>
                <c:pt idx="17">
                  <c:v>HIMSS</c:v>
                </c:pt>
                <c:pt idx="18">
                  <c:v>MIMR</c:v>
                </c:pt>
                <c:pt idx="19">
                  <c:v>SEAWINDS</c:v>
                </c:pt>
                <c:pt idx="20">
                  <c:v>TES</c:v>
                </c:pt>
                <c:pt idx="21">
                  <c:v>CERES-B</c:v>
                </c:pt>
                <c:pt idx="22">
                  <c:v>CERES-C</c:v>
                </c:pt>
                <c:pt idx="23">
                  <c:v>MISR</c:v>
                </c:pt>
                <c:pt idx="24">
                  <c:v>SWIRLS</c:v>
                </c:pt>
                <c:pt idx="25">
                  <c:v>CERES</c:v>
                </c:pt>
                <c:pt idx="26">
                  <c:v>ACRIM</c:v>
                </c:pt>
                <c:pt idx="27">
                  <c:v>SOLSTICE</c:v>
                </c:pt>
                <c:pt idx="28">
                  <c:v>SAFIRE</c:v>
                </c:pt>
                <c:pt idx="29">
                  <c:v>ALT-SSALT</c:v>
                </c:pt>
                <c:pt idx="30">
                  <c:v>GGI</c:v>
                </c:pt>
                <c:pt idx="31">
                  <c:v>GOS</c:v>
                </c:pt>
                <c:pt idx="32">
                  <c:v>HIRIS</c:v>
                </c:pt>
                <c:pt idx="33">
                  <c:v>IPEI</c:v>
                </c:pt>
                <c:pt idx="34">
                  <c:v>LAWS</c:v>
                </c:pt>
                <c:pt idx="35">
                  <c:v>LIS</c:v>
                </c:pt>
                <c:pt idx="36">
                  <c:v>SCANSCAT</c:v>
                </c:pt>
                <c:pt idx="37">
                  <c:v>TMR</c:v>
                </c:pt>
                <c:pt idx="38">
                  <c:v>XIE</c:v>
                </c:pt>
              </c:strCache>
            </c:strRef>
          </c:cat>
          <c:val>
            <c:numRef>
              <c:f>Sheet6!$B$44:$B$82</c:f>
              <c:numCache>
                <c:formatCode>0.000</c:formatCode>
                <c:ptCount val="39"/>
                <c:pt idx="0">
                  <c:v>0.21829999999999999</c:v>
                </c:pt>
                <c:pt idx="1">
                  <c:v>0.100773115773116</c:v>
                </c:pt>
                <c:pt idx="2">
                  <c:v>9.3084693084693096E-2</c:v>
                </c:pt>
                <c:pt idx="3">
                  <c:v>9.0035242535242505E-2</c:v>
                </c:pt>
                <c:pt idx="4">
                  <c:v>7.1934731934731905E-2</c:v>
                </c:pt>
                <c:pt idx="5">
                  <c:v>5.25824175824176E-2</c:v>
                </c:pt>
                <c:pt idx="6">
                  <c:v>4.8190698190698197E-2</c:v>
                </c:pt>
                <c:pt idx="7">
                  <c:v>4.7179487179487202E-2</c:v>
                </c:pt>
                <c:pt idx="8">
                  <c:v>4.7179487179487202E-2</c:v>
                </c:pt>
                <c:pt idx="9">
                  <c:v>4.2783605283605301E-2</c:v>
                </c:pt>
                <c:pt idx="10">
                  <c:v>3.9182595182595203E-2</c:v>
                </c:pt>
                <c:pt idx="11">
                  <c:v>3.4188034188034198E-2</c:v>
                </c:pt>
                <c:pt idx="12">
                  <c:v>2.9761904761904798E-2</c:v>
                </c:pt>
                <c:pt idx="13">
                  <c:v>2.8598068598068599E-2</c:v>
                </c:pt>
                <c:pt idx="14">
                  <c:v>2.4961149961149998E-2</c:v>
                </c:pt>
                <c:pt idx="15">
                  <c:v>1.85522810522811E-2</c:v>
                </c:pt>
                <c:pt idx="16">
                  <c:v>1.6941391941391899E-2</c:v>
                </c:pt>
                <c:pt idx="17">
                  <c:v>1.6941391941391899E-2</c:v>
                </c:pt>
                <c:pt idx="18">
                  <c:v>1.6941391941391899E-2</c:v>
                </c:pt>
                <c:pt idx="19">
                  <c:v>1.5384615384615399E-2</c:v>
                </c:pt>
                <c:pt idx="20">
                  <c:v>1.48601398601399E-2</c:v>
                </c:pt>
                <c:pt idx="21">
                  <c:v>1.2820512820512799E-2</c:v>
                </c:pt>
                <c:pt idx="22">
                  <c:v>1.2820512820512799E-2</c:v>
                </c:pt>
                <c:pt idx="23">
                  <c:v>1.2432012432012401E-2</c:v>
                </c:pt>
                <c:pt idx="24">
                  <c:v>7.3076923076923102E-3</c:v>
                </c:pt>
                <c:pt idx="25">
                  <c:v>6.41025641025641E-3</c:v>
                </c:pt>
                <c:pt idx="26">
                  <c:v>5.7692307692307704E-3</c:v>
                </c:pt>
                <c:pt idx="27">
                  <c:v>5.1282051282051299E-3</c:v>
                </c:pt>
                <c:pt idx="28">
                  <c:v>1.71794871794872E-3</c:v>
                </c:pt>
                <c:pt idx="29">
                  <c:v>0</c:v>
                </c:pt>
                <c:pt idx="30">
                  <c:v>0</c:v>
                </c:pt>
                <c:pt idx="31">
                  <c:v>0</c:v>
                </c:pt>
                <c:pt idx="32">
                  <c:v>0</c:v>
                </c:pt>
                <c:pt idx="33">
                  <c:v>0</c:v>
                </c:pt>
                <c:pt idx="34">
                  <c:v>0</c:v>
                </c:pt>
                <c:pt idx="35">
                  <c:v>0</c:v>
                </c:pt>
                <c:pt idx="36">
                  <c:v>0</c:v>
                </c:pt>
                <c:pt idx="37">
                  <c:v>0</c:v>
                </c:pt>
                <c:pt idx="38">
                  <c:v>0</c:v>
                </c:pt>
              </c:numCache>
            </c:numRef>
          </c:val>
        </c:ser>
        <c:dLbls>
          <c:showLegendKey val="0"/>
          <c:showVal val="0"/>
          <c:showCatName val="0"/>
          <c:showSerName val="0"/>
          <c:showPercent val="0"/>
          <c:showBubbleSize val="0"/>
        </c:dLbls>
        <c:gapWidth val="150"/>
        <c:axId val="125277696"/>
        <c:axId val="125279232"/>
      </c:barChart>
      <c:catAx>
        <c:axId val="125277696"/>
        <c:scaling>
          <c:orientation val="minMax"/>
        </c:scaling>
        <c:delete val="0"/>
        <c:axPos val="b"/>
        <c:majorTickMark val="out"/>
        <c:minorTickMark val="none"/>
        <c:tickLblPos val="nextTo"/>
        <c:crossAx val="125279232"/>
        <c:crosses val="autoZero"/>
        <c:auto val="1"/>
        <c:lblAlgn val="ctr"/>
        <c:lblOffset val="100"/>
        <c:noMultiLvlLbl val="0"/>
      </c:catAx>
      <c:valAx>
        <c:axId val="125279232"/>
        <c:scaling>
          <c:orientation val="minMax"/>
        </c:scaling>
        <c:delete val="0"/>
        <c:axPos val="l"/>
        <c:majorGridlines/>
        <c:numFmt formatCode="0.000" sourceLinked="1"/>
        <c:majorTickMark val="out"/>
        <c:minorTickMark val="none"/>
        <c:tickLblPos val="nextTo"/>
        <c:crossAx val="12527769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Sheet6!$F$43</c:f>
              <c:strCache>
                <c:ptCount val="1"/>
                <c:pt idx="0">
                  <c:v>science/cost</c:v>
                </c:pt>
              </c:strCache>
            </c:strRef>
          </c:tx>
          <c:invertIfNegative val="0"/>
          <c:cat>
            <c:strRef>
              <c:f>Sheet6!$A$44:$A$82</c:f>
              <c:strCache>
                <c:ptCount val="39"/>
                <c:pt idx="0">
                  <c:v>SAR</c:v>
                </c:pt>
                <c:pt idx="1">
                  <c:v>MODIS-T</c:v>
                </c:pt>
                <c:pt idx="2">
                  <c:v>MLS</c:v>
                </c:pt>
                <c:pt idx="3">
                  <c:v>AIRS</c:v>
                </c:pt>
                <c:pt idx="4">
                  <c:v>OMI</c:v>
                </c:pt>
                <c:pt idx="5">
                  <c:v>SEAWIFS</c:v>
                </c:pt>
                <c:pt idx="6">
                  <c:v>MODIS</c:v>
                </c:pt>
                <c:pt idx="7">
                  <c:v>GLAS</c:v>
                </c:pt>
                <c:pt idx="8">
                  <c:v>GLRS</c:v>
                </c:pt>
                <c:pt idx="9">
                  <c:v>SAGE-III</c:v>
                </c:pt>
                <c:pt idx="10">
                  <c:v>HIRDLS</c:v>
                </c:pt>
                <c:pt idx="11">
                  <c:v>ASTER</c:v>
                </c:pt>
                <c:pt idx="12">
                  <c:v>HSB</c:v>
                </c:pt>
                <c:pt idx="13">
                  <c:v>MOPITT</c:v>
                </c:pt>
                <c:pt idx="14">
                  <c:v>EOSP</c:v>
                </c:pt>
                <c:pt idx="15">
                  <c:v>AMSU-A</c:v>
                </c:pt>
                <c:pt idx="16">
                  <c:v>AMSR-E</c:v>
                </c:pt>
                <c:pt idx="17">
                  <c:v>HIMSS</c:v>
                </c:pt>
                <c:pt idx="18">
                  <c:v>MIMR</c:v>
                </c:pt>
                <c:pt idx="19">
                  <c:v>SEAWINDS</c:v>
                </c:pt>
                <c:pt idx="20">
                  <c:v>TES</c:v>
                </c:pt>
                <c:pt idx="21">
                  <c:v>CERES-B</c:v>
                </c:pt>
                <c:pt idx="22">
                  <c:v>CERES-C</c:v>
                </c:pt>
                <c:pt idx="23">
                  <c:v>MISR</c:v>
                </c:pt>
                <c:pt idx="24">
                  <c:v>SWIRLS</c:v>
                </c:pt>
                <c:pt idx="25">
                  <c:v>CERES</c:v>
                </c:pt>
                <c:pt idx="26">
                  <c:v>ACRIM</c:v>
                </c:pt>
                <c:pt idx="27">
                  <c:v>SOLSTICE</c:v>
                </c:pt>
                <c:pt idx="28">
                  <c:v>SAFIRE</c:v>
                </c:pt>
                <c:pt idx="29">
                  <c:v>ALT-SSALT</c:v>
                </c:pt>
                <c:pt idx="30">
                  <c:v>GGI</c:v>
                </c:pt>
                <c:pt idx="31">
                  <c:v>GOS</c:v>
                </c:pt>
                <c:pt idx="32">
                  <c:v>HIRIS</c:v>
                </c:pt>
                <c:pt idx="33">
                  <c:v>IPEI</c:v>
                </c:pt>
                <c:pt idx="34">
                  <c:v>LAWS</c:v>
                </c:pt>
                <c:pt idx="35">
                  <c:v>LIS</c:v>
                </c:pt>
                <c:pt idx="36">
                  <c:v>SCANSCAT</c:v>
                </c:pt>
                <c:pt idx="37">
                  <c:v>TMR</c:v>
                </c:pt>
                <c:pt idx="38">
                  <c:v>XIE</c:v>
                </c:pt>
              </c:strCache>
            </c:strRef>
          </c:cat>
          <c:val>
            <c:numRef>
              <c:f>Sheet6!$F$44:$F$82</c:f>
              <c:numCache>
                <c:formatCode>0.00</c:formatCode>
                <c:ptCount val="39"/>
                <c:pt idx="0">
                  <c:v>3.2436849925705794E-2</c:v>
                </c:pt>
                <c:pt idx="1">
                  <c:v>0.26656203512582644</c:v>
                </c:pt>
                <c:pt idx="2">
                  <c:v>0.16153517172910217</c:v>
                </c:pt>
                <c:pt idx="3">
                  <c:v>0.30701102504013983</c:v>
                </c:pt>
                <c:pt idx="4">
                  <c:v>0.55337390932861164</c:v>
                </c:pt>
                <c:pt idx="5">
                  <c:v>0.14254239736381769</c:v>
                </c:pt>
                <c:pt idx="6">
                  <c:v>0.14422082877146056</c:v>
                </c:pt>
                <c:pt idx="7">
                  <c:v>0.11557014060726316</c:v>
                </c:pt>
                <c:pt idx="8">
                  <c:v>8.8696350938207172E-2</c:v>
                </c:pt>
                <c:pt idx="9">
                  <c:v>0.17563556445357836</c:v>
                </c:pt>
                <c:pt idx="10">
                  <c:v>0.1053767189621654</c:v>
                </c:pt>
                <c:pt idx="11">
                  <c:v>5.4667522351115425E-2</c:v>
                </c:pt>
                <c:pt idx="12">
                  <c:v>0.27444783422766744</c:v>
                </c:pt>
                <c:pt idx="13">
                  <c:v>9.5967196807432514E-2</c:v>
                </c:pt>
                <c:pt idx="14">
                  <c:v>0.39539194850399489</c:v>
                </c:pt>
                <c:pt idx="15">
                  <c:v>0.12368229218734381</c:v>
                </c:pt>
                <c:pt idx="16">
                  <c:v>4.0120872992821001E-2</c:v>
                </c:pt>
                <c:pt idx="17">
                  <c:v>5.3796820896106809E-2</c:v>
                </c:pt>
                <c:pt idx="18">
                  <c:v>6.3387245474928647E-2</c:v>
                </c:pt>
                <c:pt idx="19">
                  <c:v>5.3579489333579949E-2</c:v>
                </c:pt>
                <c:pt idx="20">
                  <c:v>0.13703199555143697</c:v>
                </c:pt>
                <c:pt idx="21">
                  <c:v>7.7951751009450676E-2</c:v>
                </c:pt>
                <c:pt idx="22">
                  <c:v>7.639975004074348E-2</c:v>
                </c:pt>
                <c:pt idx="23">
                  <c:v>5.4574324845396385E-2</c:v>
                </c:pt>
                <c:pt idx="24">
                  <c:v>1.6313775393699208E-2</c:v>
                </c:pt>
                <c:pt idx="25">
                  <c:v>3.8278312587063157E-2</c:v>
                </c:pt>
                <c:pt idx="26">
                  <c:v>0.13173028280507371</c:v>
                </c:pt>
                <c:pt idx="27">
                  <c:v>5.6727584517257242E-2</c:v>
                </c:pt>
                <c:pt idx="28">
                  <c:v>2.7643840034807369E-3</c:v>
                </c:pt>
                <c:pt idx="29">
                  <c:v>0</c:v>
                </c:pt>
                <c:pt idx="30">
                  <c:v>0</c:v>
                </c:pt>
                <c:pt idx="31">
                  <c:v>0</c:v>
                </c:pt>
                <c:pt idx="32">
                  <c:v>0</c:v>
                </c:pt>
                <c:pt idx="33">
                  <c:v>0</c:v>
                </c:pt>
                <c:pt idx="34">
                  <c:v>0</c:v>
                </c:pt>
                <c:pt idx="35">
                  <c:v>0</c:v>
                </c:pt>
                <c:pt idx="36">
                  <c:v>0</c:v>
                </c:pt>
                <c:pt idx="37">
                  <c:v>0</c:v>
                </c:pt>
                <c:pt idx="38">
                  <c:v>0</c:v>
                </c:pt>
              </c:numCache>
            </c:numRef>
          </c:val>
        </c:ser>
        <c:dLbls>
          <c:showLegendKey val="0"/>
          <c:showVal val="0"/>
          <c:showCatName val="0"/>
          <c:showSerName val="0"/>
          <c:showPercent val="0"/>
          <c:showBubbleSize val="0"/>
        </c:dLbls>
        <c:gapWidth val="150"/>
        <c:axId val="125385344"/>
        <c:axId val="125419904"/>
      </c:barChart>
      <c:catAx>
        <c:axId val="125385344"/>
        <c:scaling>
          <c:orientation val="minMax"/>
        </c:scaling>
        <c:delete val="0"/>
        <c:axPos val="b"/>
        <c:majorTickMark val="out"/>
        <c:minorTickMark val="none"/>
        <c:tickLblPos val="nextTo"/>
        <c:crossAx val="125419904"/>
        <c:crosses val="autoZero"/>
        <c:auto val="1"/>
        <c:lblAlgn val="ctr"/>
        <c:lblOffset val="100"/>
        <c:noMultiLvlLbl val="0"/>
      </c:catAx>
      <c:valAx>
        <c:axId val="125419904"/>
        <c:scaling>
          <c:orientation val="minMax"/>
        </c:scaling>
        <c:delete val="0"/>
        <c:axPos val="l"/>
        <c:majorGridlines/>
        <c:numFmt formatCode="0.00" sourceLinked="1"/>
        <c:majorTickMark val="out"/>
        <c:minorTickMark val="none"/>
        <c:tickLblPos val="nextTo"/>
        <c:crossAx val="1253853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336175</xdr:colOff>
      <xdr:row>21</xdr:row>
      <xdr:rowOff>23531</xdr:rowOff>
    </xdr:from>
    <xdr:to>
      <xdr:col>18</xdr:col>
      <xdr:colOff>380999</xdr:colOff>
      <xdr:row>36</xdr:row>
      <xdr:rowOff>123264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414618</xdr:colOff>
      <xdr:row>59</xdr:row>
      <xdr:rowOff>57150</xdr:rowOff>
    </xdr:from>
    <xdr:to>
      <xdr:col>16</xdr:col>
      <xdr:colOff>649942</xdr:colOff>
      <xdr:row>73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235322</xdr:colOff>
      <xdr:row>41</xdr:row>
      <xdr:rowOff>169208</xdr:rowOff>
    </xdr:from>
    <xdr:to>
      <xdr:col>19</xdr:col>
      <xdr:colOff>605116</xdr:colOff>
      <xdr:row>56</xdr:row>
      <xdr:rowOff>54908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235323</xdr:colOff>
      <xdr:row>57</xdr:row>
      <xdr:rowOff>113179</xdr:rowOff>
    </xdr:from>
    <xdr:to>
      <xdr:col>19</xdr:col>
      <xdr:colOff>582706</xdr:colOff>
      <xdr:row>71</xdr:row>
      <xdr:rowOff>189379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A22" zoomScale="85" zoomScaleNormal="85" workbookViewId="0">
      <selection activeCell="L25" sqref="L25"/>
    </sheetView>
  </sheetViews>
  <sheetFormatPr defaultRowHeight="15" x14ac:dyDescent="0.25"/>
  <cols>
    <col min="1" max="1" width="10.5703125" bestFit="1" customWidth="1"/>
    <col min="10" max="10" width="13.5703125" bestFit="1" customWidth="1"/>
    <col min="13" max="13" width="16.42578125" customWidth="1"/>
    <col min="14" max="14" width="7.85546875" bestFit="1" customWidth="1"/>
    <col min="15" max="15" width="13" customWidth="1"/>
    <col min="16" max="16" width="18.5703125" bestFit="1" customWidth="1"/>
    <col min="17" max="17" width="15.85546875" customWidth="1"/>
    <col min="18" max="18" width="17.7109375" customWidth="1"/>
    <col min="19" max="19" width="11" bestFit="1" customWidth="1"/>
  </cols>
  <sheetData>
    <row r="1" spans="1:20" x14ac:dyDescent="0.25">
      <c r="B1" s="1" t="s">
        <v>18</v>
      </c>
      <c r="C1" s="2" t="s">
        <v>19</v>
      </c>
      <c r="D1" s="1" t="s">
        <v>20</v>
      </c>
      <c r="E1" s="2" t="s">
        <v>21</v>
      </c>
      <c r="F1" s="1" t="s">
        <v>22</v>
      </c>
      <c r="G1" s="2" t="s">
        <v>23</v>
      </c>
      <c r="H1" s="1" t="s">
        <v>17</v>
      </c>
      <c r="I1" s="2" t="s">
        <v>27</v>
      </c>
      <c r="J1" s="1" t="s">
        <v>28</v>
      </c>
      <c r="L1" t="s">
        <v>24</v>
      </c>
      <c r="M1" s="1" t="s">
        <v>18</v>
      </c>
      <c r="N1" s="2" t="s">
        <v>19</v>
      </c>
      <c r="O1" s="1" t="s">
        <v>20</v>
      </c>
      <c r="P1" s="2" t="s">
        <v>21</v>
      </c>
      <c r="Q1" s="1" t="s">
        <v>22</v>
      </c>
      <c r="R1" s="2" t="s">
        <v>23</v>
      </c>
      <c r="S1" s="1" t="s">
        <v>17</v>
      </c>
    </row>
    <row r="2" spans="1:20" x14ac:dyDescent="0.25">
      <c r="A2" t="s">
        <v>13</v>
      </c>
      <c r="B2" s="3">
        <v>4.1666666666666699E-2</v>
      </c>
      <c r="C2" s="3">
        <v>0</v>
      </c>
      <c r="D2" s="3">
        <v>0</v>
      </c>
      <c r="E2" s="3">
        <v>0</v>
      </c>
      <c r="F2" s="3">
        <v>0</v>
      </c>
      <c r="G2" s="3">
        <v>0</v>
      </c>
      <c r="H2" s="3">
        <v>0</v>
      </c>
      <c r="I2" s="5">
        <f>SUMPRODUCT(B2:H2,$M$3:$S$3)</f>
        <v>6.4102564102564152E-3</v>
      </c>
      <c r="J2" s="4">
        <v>40.819590092613701</v>
      </c>
      <c r="L2" t="s">
        <v>25</v>
      </c>
      <c r="M2">
        <v>1</v>
      </c>
      <c r="N2">
        <v>1</v>
      </c>
      <c r="O2">
        <v>1</v>
      </c>
      <c r="P2">
        <v>1</v>
      </c>
      <c r="Q2">
        <v>1</v>
      </c>
      <c r="R2">
        <v>0.5</v>
      </c>
      <c r="S2">
        <v>1</v>
      </c>
      <c r="T2">
        <f>SUM(M2:S2)</f>
        <v>6.5</v>
      </c>
    </row>
    <row r="3" spans="1:20" x14ac:dyDescent="0.25">
      <c r="A3" t="s">
        <v>14</v>
      </c>
      <c r="B3" s="3">
        <v>0.14583333333333301</v>
      </c>
      <c r="C3" s="3">
        <v>4.1666666666666699E-2</v>
      </c>
      <c r="D3" s="3">
        <v>9.0909090909090898E-2</v>
      </c>
      <c r="E3" s="3">
        <v>9.5238095238095205E-2</v>
      </c>
      <c r="F3" s="3">
        <v>0</v>
      </c>
      <c r="G3" s="3">
        <v>9.5000000000000001E-2</v>
      </c>
      <c r="H3" s="3">
        <v>8.3333333333333301E-2</v>
      </c>
      <c r="I3" s="5">
        <f t="shared" ref="I3:I18" si="0">SUMPRODUCT(B3:H3,$M$3:$S$3)</f>
        <v>7.7612387612387562E-2</v>
      </c>
      <c r="J3" s="4">
        <v>406.02438472143302</v>
      </c>
      <c r="L3" t="s">
        <v>26</v>
      </c>
      <c r="M3" s="3">
        <f>M2/$T$2</f>
        <v>0.15384615384615385</v>
      </c>
      <c r="N3" s="3">
        <f t="shared" ref="N3:S3" si="1">N2/$T$2</f>
        <v>0.15384615384615385</v>
      </c>
      <c r="O3" s="3">
        <f t="shared" si="1"/>
        <v>0.15384615384615385</v>
      </c>
      <c r="P3" s="3">
        <f t="shared" si="1"/>
        <v>0.15384615384615385</v>
      </c>
      <c r="Q3" s="3">
        <f t="shared" si="1"/>
        <v>0.15384615384615385</v>
      </c>
      <c r="R3" s="3">
        <f t="shared" si="1"/>
        <v>7.6923076923076927E-2</v>
      </c>
      <c r="S3" s="3">
        <f t="shared" si="1"/>
        <v>0.15384615384615385</v>
      </c>
      <c r="T3" s="3">
        <f>T2/$T$2</f>
        <v>1</v>
      </c>
    </row>
    <row r="4" spans="1:20" x14ac:dyDescent="0.25">
      <c r="A4" t="s">
        <v>15</v>
      </c>
      <c r="B4" s="3">
        <v>0</v>
      </c>
      <c r="C4" s="3">
        <v>0.1</v>
      </c>
      <c r="D4" s="3">
        <v>0</v>
      </c>
      <c r="E4" s="3">
        <v>0</v>
      </c>
      <c r="F4" s="3">
        <v>0.25</v>
      </c>
      <c r="G4" s="3">
        <v>0</v>
      </c>
      <c r="H4" s="3">
        <v>0</v>
      </c>
      <c r="I4" s="5">
        <f t="shared" si="0"/>
        <v>5.3846153846153849E-2</v>
      </c>
      <c r="J4" s="4">
        <v>428.18254481877699</v>
      </c>
    </row>
    <row r="5" spans="1:20" x14ac:dyDescent="0.25">
      <c r="A5" t="s">
        <v>0</v>
      </c>
      <c r="B5" s="3">
        <v>6.25E-2</v>
      </c>
      <c r="C5" s="3">
        <v>0</v>
      </c>
      <c r="D5" s="3">
        <v>0</v>
      </c>
      <c r="E5" s="3">
        <v>4.7619047619047603E-2</v>
      </c>
      <c r="F5" s="3">
        <v>0</v>
      </c>
      <c r="G5" s="3">
        <v>0</v>
      </c>
      <c r="H5" s="3">
        <v>0</v>
      </c>
      <c r="I5" s="5">
        <f t="shared" si="0"/>
        <v>1.694139194139194E-2</v>
      </c>
      <c r="J5" s="4">
        <v>401.67270839334202</v>
      </c>
    </row>
    <row r="6" spans="1:20" x14ac:dyDescent="0.25">
      <c r="A6" t="s">
        <v>1</v>
      </c>
      <c r="B6" s="3">
        <v>0</v>
      </c>
      <c r="C6" s="3">
        <v>0</v>
      </c>
      <c r="D6" s="3">
        <v>0</v>
      </c>
      <c r="E6" s="3">
        <v>0</v>
      </c>
      <c r="F6" s="3">
        <v>0</v>
      </c>
      <c r="G6" s="3">
        <v>0</v>
      </c>
      <c r="H6" s="3">
        <v>0.22222222222222199</v>
      </c>
      <c r="I6" s="5">
        <f t="shared" si="0"/>
        <v>3.4188034188034157E-2</v>
      </c>
      <c r="J6" s="4">
        <v>584.02400690449201</v>
      </c>
    </row>
    <row r="7" spans="1:20" x14ac:dyDescent="0.25">
      <c r="A7" t="s">
        <v>2</v>
      </c>
      <c r="B7" s="3">
        <v>2.0833333333333301E-2</v>
      </c>
      <c r="C7" s="3">
        <v>0</v>
      </c>
      <c r="D7" s="3">
        <v>0</v>
      </c>
      <c r="E7" s="3">
        <v>0</v>
      </c>
      <c r="F7" s="3">
        <v>0</v>
      </c>
      <c r="G7" s="3">
        <v>0</v>
      </c>
      <c r="H7" s="3">
        <v>0</v>
      </c>
      <c r="I7" s="5">
        <f t="shared" si="0"/>
        <v>3.2051282051282002E-3</v>
      </c>
      <c r="J7" s="4">
        <v>338.68428149600697</v>
      </c>
    </row>
    <row r="8" spans="1:20" x14ac:dyDescent="0.25">
      <c r="A8" t="s">
        <v>3</v>
      </c>
      <c r="B8" s="3">
        <v>4.1666666666666699E-2</v>
      </c>
      <c r="C8" s="3">
        <v>0</v>
      </c>
      <c r="D8" s="3">
        <v>7.1969696969697003E-2</v>
      </c>
      <c r="E8" s="3">
        <v>0</v>
      </c>
      <c r="F8" s="3">
        <v>0</v>
      </c>
      <c r="G8" s="3">
        <v>4.1666666666666699E-2</v>
      </c>
      <c r="H8" s="3">
        <v>2.7777777777777801E-2</v>
      </c>
      <c r="I8" s="5">
        <f t="shared" si="0"/>
        <v>2.4961149961149981E-2</v>
      </c>
      <c r="J8" s="4">
        <v>58.716125999990403</v>
      </c>
    </row>
    <row r="9" spans="1:20" x14ac:dyDescent="0.25">
      <c r="A9" t="s">
        <v>4</v>
      </c>
      <c r="B9" s="3">
        <v>2.75E-2</v>
      </c>
      <c r="C9" s="3">
        <v>5.5833333333333297E-2</v>
      </c>
      <c r="D9" s="3">
        <v>0</v>
      </c>
      <c r="E9" s="3">
        <v>0</v>
      </c>
      <c r="F9" s="3">
        <v>0.223333333333333</v>
      </c>
      <c r="G9" s="3">
        <v>0</v>
      </c>
      <c r="H9" s="3">
        <v>0</v>
      </c>
      <c r="I9" s="5">
        <f t="shared" si="0"/>
        <v>4.7179487179487126E-2</v>
      </c>
      <c r="J9" s="4">
        <v>330.40338430592499</v>
      </c>
    </row>
    <row r="10" spans="1:20" x14ac:dyDescent="0.25">
      <c r="A10" t="s">
        <v>5</v>
      </c>
      <c r="B10" s="3">
        <v>2.0833333333333301E-2</v>
      </c>
      <c r="C10" s="3">
        <v>0</v>
      </c>
      <c r="D10" s="3">
        <v>0.18181818181818199</v>
      </c>
      <c r="E10" s="3">
        <v>0</v>
      </c>
      <c r="F10" s="3">
        <v>0</v>
      </c>
      <c r="G10" s="3">
        <v>0.31922222222222202</v>
      </c>
      <c r="H10" s="3">
        <v>0</v>
      </c>
      <c r="I10" s="5">
        <f t="shared" si="0"/>
        <v>5.5732711732711743E-2</v>
      </c>
      <c r="J10" s="4">
        <v>318.47892169883698</v>
      </c>
    </row>
    <row r="11" spans="1:20" x14ac:dyDescent="0.25">
      <c r="A11" t="s">
        <v>6</v>
      </c>
      <c r="B11" s="3">
        <v>4.1666666666666699E-2</v>
      </c>
      <c r="C11" s="3">
        <v>0</v>
      </c>
      <c r="D11" s="3">
        <v>1.13636363636364E-2</v>
      </c>
      <c r="E11" s="3">
        <v>0</v>
      </c>
      <c r="F11" s="3">
        <v>0</v>
      </c>
      <c r="G11" s="3">
        <v>0</v>
      </c>
      <c r="H11" s="3">
        <v>2.7777777777777801E-2</v>
      </c>
      <c r="I11" s="5">
        <f t="shared" si="0"/>
        <v>1.2432012432012448E-2</v>
      </c>
      <c r="J11" s="4">
        <v>209.73916911261901</v>
      </c>
    </row>
    <row r="12" spans="1:20" x14ac:dyDescent="0.25">
      <c r="A12" t="s">
        <v>7</v>
      </c>
      <c r="B12" s="3">
        <v>0</v>
      </c>
      <c r="C12" s="3">
        <v>0</v>
      </c>
      <c r="D12" s="3">
        <v>7.2272727272727294E-2</v>
      </c>
      <c r="E12" s="3">
        <v>0</v>
      </c>
      <c r="F12" s="3">
        <v>0</v>
      </c>
      <c r="G12" s="3">
        <v>0.33305555555555599</v>
      </c>
      <c r="H12" s="3">
        <v>0.16750000000000001</v>
      </c>
      <c r="I12" s="5">
        <f t="shared" si="0"/>
        <v>6.2507770007770053E-2</v>
      </c>
      <c r="J12" s="4">
        <v>587.18153945813197</v>
      </c>
    </row>
    <row r="13" spans="1:20" x14ac:dyDescent="0.25">
      <c r="A13" t="s">
        <v>16</v>
      </c>
      <c r="B13" s="3">
        <v>4.1666666666666699E-2</v>
      </c>
      <c r="C13" s="3">
        <v>0</v>
      </c>
      <c r="D13" s="3">
        <v>3.03030303030303E-2</v>
      </c>
      <c r="E13" s="3">
        <v>0</v>
      </c>
      <c r="F13" s="3">
        <v>6.6666666666666693E-2</v>
      </c>
      <c r="G13" s="3">
        <v>0</v>
      </c>
      <c r="H13" s="3">
        <v>0</v>
      </c>
      <c r="I13" s="5">
        <f t="shared" si="0"/>
        <v>2.1328671328671341E-2</v>
      </c>
      <c r="J13" s="4">
        <v>302.53962812012799</v>
      </c>
    </row>
    <row r="14" spans="1:20" x14ac:dyDescent="0.25">
      <c r="A14" t="s">
        <v>8</v>
      </c>
      <c r="B14" s="3">
        <v>0</v>
      </c>
      <c r="C14" s="3">
        <v>0</v>
      </c>
      <c r="D14" s="3">
        <v>0.10636363636363599</v>
      </c>
      <c r="E14" s="3">
        <v>7.9523809523809497E-2</v>
      </c>
      <c r="F14" s="3">
        <v>0</v>
      </c>
      <c r="G14" s="3">
        <v>0</v>
      </c>
      <c r="H14" s="3">
        <v>5.5833333333333297E-2</v>
      </c>
      <c r="I14" s="5">
        <f t="shared" si="0"/>
        <v>3.7187812187812121E-2</v>
      </c>
      <c r="J14" s="4">
        <v>269.11512016637602</v>
      </c>
    </row>
    <row r="15" spans="1:20" x14ac:dyDescent="0.25">
      <c r="A15" t="s">
        <v>9</v>
      </c>
      <c r="B15" s="3">
        <v>6.25E-2</v>
      </c>
      <c r="C15" s="3">
        <v>0</v>
      </c>
      <c r="D15" s="3">
        <v>3.7878787878787901E-2</v>
      </c>
      <c r="E15" s="3">
        <v>0</v>
      </c>
      <c r="F15" s="3">
        <v>0</v>
      </c>
      <c r="G15" s="3">
        <v>0.38333333333333303</v>
      </c>
      <c r="H15" s="3">
        <v>0.27083333333333298</v>
      </c>
      <c r="I15" s="5">
        <f t="shared" si="0"/>
        <v>8.6596736596736529E-2</v>
      </c>
      <c r="J15" s="4">
        <v>119.329205146473</v>
      </c>
    </row>
    <row r="16" spans="1:20" x14ac:dyDescent="0.25">
      <c r="A16" t="s">
        <v>10</v>
      </c>
      <c r="B16" s="3">
        <v>0</v>
      </c>
      <c r="C16" s="3">
        <v>0.2475</v>
      </c>
      <c r="D16" s="3">
        <v>0</v>
      </c>
      <c r="E16" s="3">
        <v>9.4285714285714306E-2</v>
      </c>
      <c r="F16" s="3">
        <v>0</v>
      </c>
      <c r="G16" s="3">
        <v>0</v>
      </c>
      <c r="H16" s="3">
        <v>0</v>
      </c>
      <c r="I16" s="5">
        <f t="shared" si="0"/>
        <v>5.2582417582417586E-2</v>
      </c>
      <c r="J16" s="4">
        <v>337.02138990012099</v>
      </c>
    </row>
    <row r="17" spans="1:13" x14ac:dyDescent="0.25">
      <c r="A17" t="s">
        <v>11</v>
      </c>
      <c r="B17" s="3">
        <v>0</v>
      </c>
      <c r="C17" s="3">
        <v>0.1</v>
      </c>
      <c r="D17" s="3">
        <v>0</v>
      </c>
      <c r="E17" s="3">
        <v>0</v>
      </c>
      <c r="F17" s="3">
        <v>0</v>
      </c>
      <c r="G17" s="3">
        <v>0</v>
      </c>
      <c r="H17" s="3">
        <v>0</v>
      </c>
      <c r="I17" s="5">
        <f t="shared" si="0"/>
        <v>1.5384615384615385E-2</v>
      </c>
      <c r="J17" s="4">
        <v>237.98898438846899</v>
      </c>
    </row>
    <row r="18" spans="1:13" x14ac:dyDescent="0.25">
      <c r="A18" t="s">
        <v>12</v>
      </c>
      <c r="B18" s="3">
        <v>0</v>
      </c>
      <c r="C18" s="3">
        <v>0</v>
      </c>
      <c r="D18" s="3">
        <v>9.6590909090909102E-2</v>
      </c>
      <c r="E18" s="3">
        <v>0</v>
      </c>
      <c r="F18" s="3">
        <v>0</v>
      </c>
      <c r="G18" s="3">
        <v>0</v>
      </c>
      <c r="H18" s="3">
        <v>0</v>
      </c>
      <c r="I18" s="5">
        <f t="shared" si="0"/>
        <v>1.4860139860139863E-2</v>
      </c>
      <c r="J18" s="4">
        <v>99.798554141696897</v>
      </c>
    </row>
    <row r="20" spans="1:13" x14ac:dyDescent="0.25">
      <c r="M20" t="s">
        <v>30</v>
      </c>
    </row>
    <row r="21" spans="1:13" x14ac:dyDescent="0.25">
      <c r="B21" t="s">
        <v>18</v>
      </c>
      <c r="C21" t="s">
        <v>19</v>
      </c>
      <c r="D21" t="s">
        <v>20</v>
      </c>
      <c r="E21" t="s">
        <v>21</v>
      </c>
      <c r="F21" t="s">
        <v>22</v>
      </c>
      <c r="G21" t="s">
        <v>23</v>
      </c>
      <c r="H21" t="s">
        <v>17</v>
      </c>
      <c r="I21" t="s">
        <v>27</v>
      </c>
      <c r="J21" t="s">
        <v>28</v>
      </c>
    </row>
    <row r="22" spans="1:13" x14ac:dyDescent="0.25">
      <c r="A22" t="s">
        <v>9</v>
      </c>
      <c r="B22">
        <v>6.25E-2</v>
      </c>
      <c r="C22">
        <v>0</v>
      </c>
      <c r="D22">
        <v>3.7878787878787901E-2</v>
      </c>
      <c r="E22">
        <v>0</v>
      </c>
      <c r="F22">
        <v>0</v>
      </c>
      <c r="G22">
        <v>0.38333333333333303</v>
      </c>
      <c r="H22">
        <v>0.27083333333333298</v>
      </c>
      <c r="I22">
        <v>8.6596736596736529E-2</v>
      </c>
      <c r="J22">
        <v>119.329205146473</v>
      </c>
    </row>
    <row r="23" spans="1:13" x14ac:dyDescent="0.25">
      <c r="A23" t="s">
        <v>14</v>
      </c>
      <c r="B23">
        <v>0.14583333333333301</v>
      </c>
      <c r="C23">
        <v>4.1666666666666699E-2</v>
      </c>
      <c r="D23">
        <v>9.0909090909090898E-2</v>
      </c>
      <c r="E23">
        <v>9.5238095238095205E-2</v>
      </c>
      <c r="F23">
        <v>0</v>
      </c>
      <c r="G23">
        <v>9.5000000000000001E-2</v>
      </c>
      <c r="H23">
        <v>8.3333333333333301E-2</v>
      </c>
      <c r="I23">
        <v>7.7612387612387562E-2</v>
      </c>
      <c r="J23">
        <v>406.02438472143302</v>
      </c>
    </row>
    <row r="24" spans="1:13" x14ac:dyDescent="0.25">
      <c r="A24" t="s">
        <v>7</v>
      </c>
      <c r="B24">
        <v>0</v>
      </c>
      <c r="C24">
        <v>0</v>
      </c>
      <c r="D24">
        <v>7.2272727272727294E-2</v>
      </c>
      <c r="E24">
        <v>0</v>
      </c>
      <c r="F24">
        <v>0</v>
      </c>
      <c r="G24">
        <v>0.33305555555555599</v>
      </c>
      <c r="H24">
        <v>0.16750000000000001</v>
      </c>
      <c r="I24">
        <v>6.2507770007770053E-2</v>
      </c>
      <c r="J24">
        <v>587.18153945813197</v>
      </c>
    </row>
    <row r="25" spans="1:13" x14ac:dyDescent="0.25">
      <c r="A25" t="s">
        <v>5</v>
      </c>
      <c r="B25">
        <v>2.0833333333333301E-2</v>
      </c>
      <c r="C25">
        <v>0</v>
      </c>
      <c r="D25">
        <v>0.18181818181818199</v>
      </c>
      <c r="E25">
        <v>0</v>
      </c>
      <c r="F25">
        <v>0</v>
      </c>
      <c r="G25">
        <v>0.31922222222222202</v>
      </c>
      <c r="H25">
        <v>0</v>
      </c>
      <c r="I25">
        <v>5.5732711732711743E-2</v>
      </c>
      <c r="J25">
        <v>318.47892169883698</v>
      </c>
    </row>
    <row r="26" spans="1:13" x14ac:dyDescent="0.25">
      <c r="A26" t="s">
        <v>15</v>
      </c>
      <c r="B26">
        <v>0</v>
      </c>
      <c r="C26">
        <v>0.1</v>
      </c>
      <c r="D26">
        <v>0</v>
      </c>
      <c r="E26">
        <v>0</v>
      </c>
      <c r="F26">
        <v>0.25</v>
      </c>
      <c r="G26">
        <v>0</v>
      </c>
      <c r="H26">
        <v>0</v>
      </c>
      <c r="I26">
        <v>5.3846153846153849E-2</v>
      </c>
      <c r="J26">
        <v>428.18254481877699</v>
      </c>
    </row>
    <row r="27" spans="1:13" x14ac:dyDescent="0.25">
      <c r="A27" t="s">
        <v>10</v>
      </c>
      <c r="B27">
        <v>0</v>
      </c>
      <c r="C27">
        <v>0.2475</v>
      </c>
      <c r="D27">
        <v>0</v>
      </c>
      <c r="E27">
        <v>9.4285714285714306E-2</v>
      </c>
      <c r="F27">
        <v>0</v>
      </c>
      <c r="G27">
        <v>0</v>
      </c>
      <c r="H27">
        <v>0</v>
      </c>
      <c r="I27">
        <v>5.2582417582417586E-2</v>
      </c>
      <c r="J27">
        <v>337.02138990012099</v>
      </c>
    </row>
    <row r="28" spans="1:13" x14ac:dyDescent="0.25">
      <c r="A28" t="s">
        <v>4</v>
      </c>
      <c r="B28">
        <v>2.75E-2</v>
      </c>
      <c r="C28">
        <v>5.5833333333333297E-2</v>
      </c>
      <c r="D28">
        <v>0</v>
      </c>
      <c r="E28">
        <v>0</v>
      </c>
      <c r="F28">
        <v>0.223333333333333</v>
      </c>
      <c r="G28">
        <v>0</v>
      </c>
      <c r="H28">
        <v>0</v>
      </c>
      <c r="I28">
        <v>4.7179487179487126E-2</v>
      </c>
      <c r="J28">
        <v>330.40338430592499</v>
      </c>
    </row>
    <row r="29" spans="1:13" x14ac:dyDescent="0.25">
      <c r="A29" t="s">
        <v>8</v>
      </c>
      <c r="B29">
        <v>0</v>
      </c>
      <c r="C29">
        <v>0</v>
      </c>
      <c r="D29">
        <v>0.10636363636363599</v>
      </c>
      <c r="E29">
        <v>7.9523809523809497E-2</v>
      </c>
      <c r="F29">
        <v>0</v>
      </c>
      <c r="G29">
        <v>0</v>
      </c>
      <c r="H29">
        <v>5.5833333333333297E-2</v>
      </c>
      <c r="I29">
        <v>3.7187812187812121E-2</v>
      </c>
      <c r="J29">
        <v>269.11512016637602</v>
      </c>
    </row>
    <row r="30" spans="1:13" x14ac:dyDescent="0.25">
      <c r="A30" t="s">
        <v>1</v>
      </c>
      <c r="B30">
        <v>0</v>
      </c>
      <c r="C30">
        <v>0</v>
      </c>
      <c r="D30">
        <v>0</v>
      </c>
      <c r="E30">
        <v>0</v>
      </c>
      <c r="F30">
        <v>0</v>
      </c>
      <c r="G30">
        <v>0</v>
      </c>
      <c r="H30">
        <v>0.22222222222222199</v>
      </c>
      <c r="I30">
        <v>3.4188034188034157E-2</v>
      </c>
      <c r="J30">
        <v>584.02400690449201</v>
      </c>
    </row>
    <row r="31" spans="1:13" x14ac:dyDescent="0.25">
      <c r="A31" t="s">
        <v>3</v>
      </c>
      <c r="B31">
        <v>4.1666666666666699E-2</v>
      </c>
      <c r="C31">
        <v>0</v>
      </c>
      <c r="D31">
        <v>7.1969696969697003E-2</v>
      </c>
      <c r="E31">
        <v>0</v>
      </c>
      <c r="F31">
        <v>0</v>
      </c>
      <c r="G31">
        <v>4.1666666666666699E-2</v>
      </c>
      <c r="H31">
        <v>2.7777777777777801E-2</v>
      </c>
      <c r="I31">
        <v>2.4961149961149981E-2</v>
      </c>
      <c r="J31">
        <v>58.716125999990403</v>
      </c>
    </row>
    <row r="32" spans="1:13" x14ac:dyDescent="0.25">
      <c r="A32" t="s">
        <v>16</v>
      </c>
      <c r="B32">
        <v>4.1666666666666699E-2</v>
      </c>
      <c r="C32">
        <v>0</v>
      </c>
      <c r="D32">
        <v>3.03030303030303E-2</v>
      </c>
      <c r="E32">
        <v>0</v>
      </c>
      <c r="F32">
        <v>6.6666666666666693E-2</v>
      </c>
      <c r="G32">
        <v>0</v>
      </c>
      <c r="H32">
        <v>0</v>
      </c>
      <c r="I32">
        <v>2.1328671328671341E-2</v>
      </c>
      <c r="J32">
        <v>302.53962812012799</v>
      </c>
    </row>
    <row r="33" spans="1:12" x14ac:dyDescent="0.25">
      <c r="A33" t="s">
        <v>0</v>
      </c>
      <c r="B33">
        <v>6.25E-2</v>
      </c>
      <c r="C33">
        <v>0</v>
      </c>
      <c r="D33">
        <v>0</v>
      </c>
      <c r="E33">
        <v>4.7619047619047603E-2</v>
      </c>
      <c r="F33">
        <v>0</v>
      </c>
      <c r="G33">
        <v>0</v>
      </c>
      <c r="H33">
        <v>0</v>
      </c>
      <c r="I33">
        <v>1.694139194139194E-2</v>
      </c>
      <c r="J33">
        <v>401.67270839334202</v>
      </c>
    </row>
    <row r="34" spans="1:12" x14ac:dyDescent="0.25">
      <c r="A34" t="s">
        <v>11</v>
      </c>
      <c r="B34">
        <v>0</v>
      </c>
      <c r="C34">
        <v>0.1</v>
      </c>
      <c r="D34">
        <v>0</v>
      </c>
      <c r="E34">
        <v>0</v>
      </c>
      <c r="F34">
        <v>0</v>
      </c>
      <c r="G34">
        <v>0</v>
      </c>
      <c r="H34">
        <v>0</v>
      </c>
      <c r="I34">
        <v>1.5384615384615385E-2</v>
      </c>
      <c r="J34">
        <v>237.98898438846899</v>
      </c>
    </row>
    <row r="35" spans="1:12" x14ac:dyDescent="0.25">
      <c r="A35" t="s">
        <v>12</v>
      </c>
      <c r="B35">
        <v>0</v>
      </c>
      <c r="C35">
        <v>0</v>
      </c>
      <c r="D35">
        <v>9.6590909090909102E-2</v>
      </c>
      <c r="E35">
        <v>0</v>
      </c>
      <c r="F35">
        <v>0</v>
      </c>
      <c r="G35">
        <v>0</v>
      </c>
      <c r="H35">
        <v>0</v>
      </c>
      <c r="I35">
        <v>1.4860139860139863E-2</v>
      </c>
      <c r="J35">
        <v>99.798554141696897</v>
      </c>
    </row>
    <row r="36" spans="1:12" x14ac:dyDescent="0.25">
      <c r="A36" t="s">
        <v>6</v>
      </c>
      <c r="B36">
        <v>4.1666666666666699E-2</v>
      </c>
      <c r="C36">
        <v>0</v>
      </c>
      <c r="D36">
        <v>1.13636363636364E-2</v>
      </c>
      <c r="E36">
        <v>0</v>
      </c>
      <c r="F36">
        <v>0</v>
      </c>
      <c r="G36">
        <v>0</v>
      </c>
      <c r="H36">
        <v>2.7777777777777801E-2</v>
      </c>
      <c r="I36">
        <v>1.2432012432012448E-2</v>
      </c>
      <c r="J36">
        <v>209.73916911261901</v>
      </c>
    </row>
    <row r="37" spans="1:12" x14ac:dyDescent="0.25">
      <c r="A37" t="s">
        <v>13</v>
      </c>
      <c r="B37">
        <v>4.1666666666666699E-2</v>
      </c>
      <c r="C37">
        <v>0</v>
      </c>
      <c r="D37">
        <v>0</v>
      </c>
      <c r="E37">
        <v>0</v>
      </c>
      <c r="F37">
        <v>0</v>
      </c>
      <c r="G37">
        <v>0</v>
      </c>
      <c r="H37">
        <v>0</v>
      </c>
      <c r="I37">
        <v>6.4102564102564152E-3</v>
      </c>
      <c r="J37">
        <v>40.819590092613701</v>
      </c>
    </row>
    <row r="38" spans="1:12" x14ac:dyDescent="0.25">
      <c r="A38" t="s">
        <v>2</v>
      </c>
      <c r="B38">
        <v>2.0833333333333301E-2</v>
      </c>
      <c r="C38">
        <v>0</v>
      </c>
      <c r="D38">
        <v>0</v>
      </c>
      <c r="E38">
        <v>0</v>
      </c>
      <c r="F38">
        <v>0</v>
      </c>
      <c r="G38">
        <v>0</v>
      </c>
      <c r="H38">
        <v>0</v>
      </c>
      <c r="I38">
        <v>3.2051282051282002E-3</v>
      </c>
      <c r="J38">
        <v>338.68428149600697</v>
      </c>
    </row>
    <row r="41" spans="1:12" x14ac:dyDescent="0.25">
      <c r="B41" t="s">
        <v>18</v>
      </c>
      <c r="C41" t="s">
        <v>19</v>
      </c>
      <c r="D41" t="s">
        <v>20</v>
      </c>
      <c r="E41" t="s">
        <v>21</v>
      </c>
      <c r="F41" t="s">
        <v>22</v>
      </c>
      <c r="G41" t="s">
        <v>23</v>
      </c>
      <c r="H41" t="s">
        <v>17</v>
      </c>
      <c r="I41" t="s">
        <v>27</v>
      </c>
      <c r="J41" t="s">
        <v>28</v>
      </c>
    </row>
    <row r="42" spans="1:12" x14ac:dyDescent="0.25">
      <c r="A42" t="s">
        <v>13</v>
      </c>
      <c r="B42" s="6">
        <f>B2*M$3</f>
        <v>6.4102564102564152E-3</v>
      </c>
      <c r="C42" s="6">
        <f t="shared" ref="C42:H42" si="2">C2*N$3</f>
        <v>0</v>
      </c>
      <c r="D42" s="6">
        <f t="shared" si="2"/>
        <v>0</v>
      </c>
      <c r="E42" s="6">
        <f t="shared" si="2"/>
        <v>0</v>
      </c>
      <c r="F42" s="6">
        <f t="shared" si="2"/>
        <v>0</v>
      </c>
      <c r="G42" s="6">
        <f t="shared" si="2"/>
        <v>0</v>
      </c>
      <c r="H42" s="6">
        <f t="shared" si="2"/>
        <v>0</v>
      </c>
      <c r="I42" s="7">
        <f>SUM(B42:H42)</f>
        <v>6.4102564102564152E-3</v>
      </c>
      <c r="J42">
        <v>40.819590092613701</v>
      </c>
    </row>
    <row r="43" spans="1:12" x14ac:dyDescent="0.25">
      <c r="A43" t="s">
        <v>14</v>
      </c>
      <c r="B43" s="6">
        <f t="shared" ref="B43:B58" si="3">B3*M$3</f>
        <v>2.2435897435897387E-2</v>
      </c>
      <c r="C43" s="6">
        <f t="shared" ref="C43:C58" si="4">C3*N$3</f>
        <v>6.4102564102564152E-3</v>
      </c>
      <c r="D43" s="6">
        <f t="shared" ref="D43:D58" si="5">D3*O$3</f>
        <v>1.3986013986013984E-2</v>
      </c>
      <c r="E43" s="6">
        <f t="shared" ref="E43:E58" si="6">E3*P$3</f>
        <v>1.4652014652014649E-2</v>
      </c>
      <c r="F43" s="6">
        <f t="shared" ref="F43:F58" si="7">F3*Q$3</f>
        <v>0</v>
      </c>
      <c r="G43" s="6">
        <f t="shared" ref="G43:G58" si="8">G3*R$3</f>
        <v>7.3076923076923084E-3</v>
      </c>
      <c r="H43" s="6">
        <f t="shared" ref="H43:H58" si="9">H3*S$3</f>
        <v>1.2820512820512817E-2</v>
      </c>
      <c r="I43" s="7">
        <f t="shared" ref="I43:I58" si="10">SUM(B43:H43)</f>
        <v>7.7612387612387562E-2</v>
      </c>
      <c r="J43">
        <v>406.02438472143302</v>
      </c>
    </row>
    <row r="44" spans="1:12" x14ac:dyDescent="0.25">
      <c r="A44" t="s">
        <v>15</v>
      </c>
      <c r="B44" s="6">
        <f t="shared" si="3"/>
        <v>0</v>
      </c>
      <c r="C44" s="6">
        <f t="shared" si="4"/>
        <v>1.5384615384615385E-2</v>
      </c>
      <c r="D44" s="6">
        <f t="shared" si="5"/>
        <v>0</v>
      </c>
      <c r="E44" s="6">
        <f t="shared" si="6"/>
        <v>0</v>
      </c>
      <c r="F44" s="6">
        <f t="shared" si="7"/>
        <v>3.8461538461538464E-2</v>
      </c>
      <c r="G44" s="6">
        <f t="shared" si="8"/>
        <v>0</v>
      </c>
      <c r="H44" s="6">
        <f t="shared" si="9"/>
        <v>0</v>
      </c>
      <c r="I44" s="7">
        <f t="shared" si="10"/>
        <v>5.3846153846153849E-2</v>
      </c>
      <c r="J44">
        <v>428.18254481877699</v>
      </c>
      <c r="L44" t="s">
        <v>29</v>
      </c>
    </row>
    <row r="45" spans="1:12" x14ac:dyDescent="0.25">
      <c r="A45" t="s">
        <v>0</v>
      </c>
      <c r="B45" s="6">
        <f t="shared" si="3"/>
        <v>9.6153846153846159E-3</v>
      </c>
      <c r="C45" s="6">
        <f t="shared" si="4"/>
        <v>0</v>
      </c>
      <c r="D45" s="6">
        <f t="shared" si="5"/>
        <v>0</v>
      </c>
      <c r="E45" s="6">
        <f t="shared" si="6"/>
        <v>7.3260073260073243E-3</v>
      </c>
      <c r="F45" s="6">
        <f t="shared" si="7"/>
        <v>0</v>
      </c>
      <c r="G45" s="6">
        <f t="shared" si="8"/>
        <v>0</v>
      </c>
      <c r="H45" s="6">
        <f t="shared" si="9"/>
        <v>0</v>
      </c>
      <c r="I45" s="7">
        <f t="shared" si="10"/>
        <v>1.694139194139194E-2</v>
      </c>
      <c r="J45">
        <v>401.67270839334202</v>
      </c>
    </row>
    <row r="46" spans="1:12" x14ac:dyDescent="0.25">
      <c r="A46" t="s">
        <v>1</v>
      </c>
      <c r="B46" s="6">
        <f t="shared" si="3"/>
        <v>0</v>
      </c>
      <c r="C46" s="6">
        <f t="shared" si="4"/>
        <v>0</v>
      </c>
      <c r="D46" s="6">
        <f t="shared" si="5"/>
        <v>0</v>
      </c>
      <c r="E46" s="6">
        <f t="shared" si="6"/>
        <v>0</v>
      </c>
      <c r="F46" s="6">
        <f t="shared" si="7"/>
        <v>0</v>
      </c>
      <c r="G46" s="6">
        <f t="shared" si="8"/>
        <v>0</v>
      </c>
      <c r="H46" s="6">
        <f t="shared" si="9"/>
        <v>3.4188034188034157E-2</v>
      </c>
      <c r="I46" s="7">
        <f t="shared" si="10"/>
        <v>3.4188034188034157E-2</v>
      </c>
      <c r="J46">
        <v>584.02400690449201</v>
      </c>
    </row>
    <row r="47" spans="1:12" x14ac:dyDescent="0.25">
      <c r="A47" t="s">
        <v>2</v>
      </c>
      <c r="B47" s="6">
        <f t="shared" si="3"/>
        <v>3.2051282051282002E-3</v>
      </c>
      <c r="C47" s="6">
        <f t="shared" si="4"/>
        <v>0</v>
      </c>
      <c r="D47" s="6">
        <f t="shared" si="5"/>
        <v>0</v>
      </c>
      <c r="E47" s="6">
        <f t="shared" si="6"/>
        <v>0</v>
      </c>
      <c r="F47" s="6">
        <f t="shared" si="7"/>
        <v>0</v>
      </c>
      <c r="G47" s="6">
        <f t="shared" si="8"/>
        <v>0</v>
      </c>
      <c r="H47" s="6">
        <f t="shared" si="9"/>
        <v>0</v>
      </c>
      <c r="I47" s="7">
        <f t="shared" si="10"/>
        <v>3.2051282051282002E-3</v>
      </c>
      <c r="J47">
        <v>338.68428149600697</v>
      </c>
    </row>
    <row r="48" spans="1:12" x14ac:dyDescent="0.25">
      <c r="A48" t="s">
        <v>3</v>
      </c>
      <c r="B48" s="6">
        <f t="shared" si="3"/>
        <v>6.4102564102564152E-3</v>
      </c>
      <c r="C48" s="6">
        <f t="shared" si="4"/>
        <v>0</v>
      </c>
      <c r="D48" s="6">
        <f t="shared" si="5"/>
        <v>1.1072261072261077E-2</v>
      </c>
      <c r="E48" s="6">
        <f t="shared" si="6"/>
        <v>0</v>
      </c>
      <c r="F48" s="6">
        <f t="shared" si="7"/>
        <v>0</v>
      </c>
      <c r="G48" s="6">
        <f t="shared" si="8"/>
        <v>3.2051282051282076E-3</v>
      </c>
      <c r="H48" s="6">
        <f t="shared" si="9"/>
        <v>4.2735042735042774E-3</v>
      </c>
      <c r="I48" s="7">
        <f t="shared" si="10"/>
        <v>2.4961149961149981E-2</v>
      </c>
      <c r="J48">
        <v>58.716125999990403</v>
      </c>
    </row>
    <row r="49" spans="1:11" x14ac:dyDescent="0.25">
      <c r="A49" t="s">
        <v>4</v>
      </c>
      <c r="B49" s="6">
        <f t="shared" si="3"/>
        <v>4.2307692307692307E-3</v>
      </c>
      <c r="C49" s="6">
        <f t="shared" si="4"/>
        <v>8.5897435897435842E-3</v>
      </c>
      <c r="D49" s="6">
        <f t="shared" si="5"/>
        <v>0</v>
      </c>
      <c r="E49" s="6">
        <f t="shared" si="6"/>
        <v>0</v>
      </c>
      <c r="F49" s="6">
        <f t="shared" si="7"/>
        <v>3.4358974358974309E-2</v>
      </c>
      <c r="G49" s="6">
        <f t="shared" si="8"/>
        <v>0</v>
      </c>
      <c r="H49" s="6">
        <f t="shared" si="9"/>
        <v>0</v>
      </c>
      <c r="I49" s="7">
        <f t="shared" si="10"/>
        <v>4.7179487179487126E-2</v>
      </c>
      <c r="J49">
        <v>330.40338430592499</v>
      </c>
    </row>
    <row r="50" spans="1:11" x14ac:dyDescent="0.25">
      <c r="A50" t="s">
        <v>5</v>
      </c>
      <c r="B50" s="6">
        <f t="shared" si="3"/>
        <v>3.2051282051282002E-3</v>
      </c>
      <c r="C50" s="6">
        <f t="shared" si="4"/>
        <v>0</v>
      </c>
      <c r="D50" s="6">
        <f t="shared" si="5"/>
        <v>2.7972027972028E-2</v>
      </c>
      <c r="E50" s="6">
        <f t="shared" si="6"/>
        <v>0</v>
      </c>
      <c r="F50" s="6">
        <f t="shared" si="7"/>
        <v>0</v>
      </c>
      <c r="G50" s="6">
        <f t="shared" si="8"/>
        <v>2.4555555555555542E-2</v>
      </c>
      <c r="H50" s="6">
        <f t="shared" si="9"/>
        <v>0</v>
      </c>
      <c r="I50" s="7">
        <f t="shared" si="10"/>
        <v>5.5732711732711743E-2</v>
      </c>
      <c r="J50">
        <v>318.47892169883698</v>
      </c>
    </row>
    <row r="51" spans="1:11" x14ac:dyDescent="0.25">
      <c r="A51" t="s">
        <v>6</v>
      </c>
      <c r="B51" s="6">
        <f t="shared" si="3"/>
        <v>6.4102564102564152E-3</v>
      </c>
      <c r="C51" s="6">
        <f t="shared" si="4"/>
        <v>0</v>
      </c>
      <c r="D51" s="6">
        <f t="shared" si="5"/>
        <v>1.7482517482517541E-3</v>
      </c>
      <c r="E51" s="6">
        <f t="shared" si="6"/>
        <v>0</v>
      </c>
      <c r="F51" s="6">
        <f t="shared" si="7"/>
        <v>0</v>
      </c>
      <c r="G51" s="6">
        <f t="shared" si="8"/>
        <v>0</v>
      </c>
      <c r="H51" s="6">
        <f t="shared" si="9"/>
        <v>4.2735042735042774E-3</v>
      </c>
      <c r="I51" s="7">
        <f t="shared" si="10"/>
        <v>1.2432012432012448E-2</v>
      </c>
      <c r="J51">
        <v>209.73916911261901</v>
      </c>
    </row>
    <row r="52" spans="1:11" x14ac:dyDescent="0.25">
      <c r="A52" t="s">
        <v>7</v>
      </c>
      <c r="B52" s="6">
        <f t="shared" si="3"/>
        <v>0</v>
      </c>
      <c r="C52" s="6">
        <f t="shared" si="4"/>
        <v>0</v>
      </c>
      <c r="D52" s="6">
        <f t="shared" si="5"/>
        <v>1.1118881118881123E-2</v>
      </c>
      <c r="E52" s="6">
        <f t="shared" si="6"/>
        <v>0</v>
      </c>
      <c r="F52" s="6">
        <f t="shared" si="7"/>
        <v>0</v>
      </c>
      <c r="G52" s="6">
        <f t="shared" si="8"/>
        <v>2.5619658119658155E-2</v>
      </c>
      <c r="H52" s="6">
        <f t="shared" si="9"/>
        <v>2.5769230769230773E-2</v>
      </c>
      <c r="I52" s="7">
        <f t="shared" si="10"/>
        <v>6.2507770007770053E-2</v>
      </c>
      <c r="J52">
        <v>587.18153945813197</v>
      </c>
    </row>
    <row r="53" spans="1:11" x14ac:dyDescent="0.25">
      <c r="A53" t="s">
        <v>16</v>
      </c>
      <c r="B53" s="6">
        <f t="shared" si="3"/>
        <v>6.4102564102564152E-3</v>
      </c>
      <c r="C53" s="6">
        <f t="shared" si="4"/>
        <v>0</v>
      </c>
      <c r="D53" s="6">
        <f t="shared" si="5"/>
        <v>4.662004662004662E-3</v>
      </c>
      <c r="E53" s="6">
        <f t="shared" si="6"/>
        <v>0</v>
      </c>
      <c r="F53" s="6">
        <f t="shared" si="7"/>
        <v>1.0256410256410262E-2</v>
      </c>
      <c r="G53" s="6">
        <f t="shared" si="8"/>
        <v>0</v>
      </c>
      <c r="H53" s="6">
        <f t="shared" si="9"/>
        <v>0</v>
      </c>
      <c r="I53" s="7">
        <f t="shared" si="10"/>
        <v>2.1328671328671341E-2</v>
      </c>
      <c r="J53">
        <v>302.53962812012799</v>
      </c>
    </row>
    <row r="54" spans="1:11" x14ac:dyDescent="0.25">
      <c r="A54" t="s">
        <v>8</v>
      </c>
      <c r="B54" s="6">
        <f t="shared" si="3"/>
        <v>0</v>
      </c>
      <c r="C54" s="6">
        <f t="shared" si="4"/>
        <v>0</v>
      </c>
      <c r="D54" s="6">
        <f t="shared" si="5"/>
        <v>1.6363636363636306E-2</v>
      </c>
      <c r="E54" s="6">
        <f t="shared" si="6"/>
        <v>1.2234432234432231E-2</v>
      </c>
      <c r="F54" s="6">
        <f t="shared" si="7"/>
        <v>0</v>
      </c>
      <c r="G54" s="6">
        <f t="shared" si="8"/>
        <v>0</v>
      </c>
      <c r="H54" s="6">
        <f t="shared" si="9"/>
        <v>8.5897435897435842E-3</v>
      </c>
      <c r="I54" s="7">
        <f t="shared" si="10"/>
        <v>3.7187812187812121E-2</v>
      </c>
      <c r="J54">
        <v>269.11512016637602</v>
      </c>
    </row>
    <row r="55" spans="1:11" x14ac:dyDescent="0.25">
      <c r="A55" t="s">
        <v>9</v>
      </c>
      <c r="B55" s="6">
        <f t="shared" si="3"/>
        <v>9.6153846153846159E-3</v>
      </c>
      <c r="C55" s="6">
        <f t="shared" si="4"/>
        <v>0</v>
      </c>
      <c r="D55" s="6">
        <f t="shared" si="5"/>
        <v>5.8275058275058314E-3</v>
      </c>
      <c r="E55" s="6">
        <f t="shared" si="6"/>
        <v>0</v>
      </c>
      <c r="F55" s="6">
        <f t="shared" si="7"/>
        <v>0</v>
      </c>
      <c r="G55" s="6">
        <f t="shared" si="8"/>
        <v>2.9487179487179466E-2</v>
      </c>
      <c r="H55" s="6">
        <f t="shared" si="9"/>
        <v>4.1666666666666616E-2</v>
      </c>
      <c r="I55" s="7">
        <f t="shared" si="10"/>
        <v>8.6596736596736529E-2</v>
      </c>
      <c r="J55">
        <v>119.329205146473</v>
      </c>
    </row>
    <row r="56" spans="1:11" x14ac:dyDescent="0.25">
      <c r="A56" t="s">
        <v>10</v>
      </c>
      <c r="B56" s="6">
        <f t="shared" si="3"/>
        <v>0</v>
      </c>
      <c r="C56" s="6">
        <f t="shared" si="4"/>
        <v>3.8076923076923078E-2</v>
      </c>
      <c r="D56" s="6">
        <f t="shared" si="5"/>
        <v>0</v>
      </c>
      <c r="E56" s="6">
        <f t="shared" si="6"/>
        <v>1.450549450549451E-2</v>
      </c>
      <c r="F56" s="6">
        <f t="shared" si="7"/>
        <v>0</v>
      </c>
      <c r="G56" s="6">
        <f t="shared" si="8"/>
        <v>0</v>
      </c>
      <c r="H56" s="6">
        <f t="shared" si="9"/>
        <v>0</v>
      </c>
      <c r="I56" s="7">
        <f t="shared" si="10"/>
        <v>5.2582417582417586E-2</v>
      </c>
      <c r="J56">
        <v>337.02138990012099</v>
      </c>
    </row>
    <row r="57" spans="1:11" x14ac:dyDescent="0.25">
      <c r="A57" t="s">
        <v>11</v>
      </c>
      <c r="B57" s="6">
        <f t="shared" si="3"/>
        <v>0</v>
      </c>
      <c r="C57" s="6">
        <f t="shared" si="4"/>
        <v>1.5384615384615385E-2</v>
      </c>
      <c r="D57" s="6">
        <f t="shared" si="5"/>
        <v>0</v>
      </c>
      <c r="E57" s="6">
        <f t="shared" si="6"/>
        <v>0</v>
      </c>
      <c r="F57" s="6">
        <f t="shared" si="7"/>
        <v>0</v>
      </c>
      <c r="G57" s="6">
        <f t="shared" si="8"/>
        <v>0</v>
      </c>
      <c r="H57" s="6">
        <f t="shared" si="9"/>
        <v>0</v>
      </c>
      <c r="I57" s="7">
        <f t="shared" si="10"/>
        <v>1.5384615384615385E-2</v>
      </c>
      <c r="J57">
        <v>237.98898438846899</v>
      </c>
    </row>
    <row r="58" spans="1:11" x14ac:dyDescent="0.25">
      <c r="A58" t="s">
        <v>12</v>
      </c>
      <c r="B58" s="6">
        <f t="shared" si="3"/>
        <v>0</v>
      </c>
      <c r="C58" s="6">
        <f t="shared" si="4"/>
        <v>0</v>
      </c>
      <c r="D58" s="6">
        <f t="shared" si="5"/>
        <v>1.4860139860139863E-2</v>
      </c>
      <c r="E58" s="6">
        <f t="shared" si="6"/>
        <v>0</v>
      </c>
      <c r="F58" s="6">
        <f t="shared" si="7"/>
        <v>0</v>
      </c>
      <c r="G58" s="6">
        <f t="shared" si="8"/>
        <v>0</v>
      </c>
      <c r="H58" s="6">
        <f t="shared" si="9"/>
        <v>0</v>
      </c>
      <c r="I58" s="7">
        <f t="shared" si="10"/>
        <v>1.4860139860139863E-2</v>
      </c>
      <c r="J58">
        <v>99.798554141696897</v>
      </c>
    </row>
    <row r="60" spans="1:11" x14ac:dyDescent="0.25">
      <c r="B60" t="s">
        <v>18</v>
      </c>
      <c r="C60" t="s">
        <v>19</v>
      </c>
      <c r="D60" t="s">
        <v>20</v>
      </c>
      <c r="E60" t="s">
        <v>21</v>
      </c>
      <c r="F60" t="s">
        <v>22</v>
      </c>
      <c r="G60" t="s">
        <v>23</v>
      </c>
      <c r="H60" t="s">
        <v>17</v>
      </c>
      <c r="I60" t="s">
        <v>27</v>
      </c>
      <c r="J60" t="s">
        <v>28</v>
      </c>
      <c r="K60" t="s">
        <v>31</v>
      </c>
    </row>
    <row r="61" spans="1:11" x14ac:dyDescent="0.25">
      <c r="A61" t="s">
        <v>9</v>
      </c>
      <c r="B61" s="8">
        <v>9.6153846153846159E-3</v>
      </c>
      <c r="C61" s="8">
        <v>0</v>
      </c>
      <c r="D61" s="8">
        <v>5.8275058275058314E-3</v>
      </c>
      <c r="E61" s="8">
        <v>0</v>
      </c>
      <c r="F61" s="8">
        <v>0</v>
      </c>
      <c r="G61" s="8">
        <v>2.9487179487179466E-2</v>
      </c>
      <c r="H61" s="8">
        <v>4.1666666666666616E-2</v>
      </c>
      <c r="I61" s="8">
        <v>8.6596736596736529E-2</v>
      </c>
      <c r="J61" s="10">
        <v>119.329205146473</v>
      </c>
      <c r="K61" s="9">
        <f t="shared" ref="K61:K77" si="11">1000*I61/J61</f>
        <v>0.72569608161255794</v>
      </c>
    </row>
    <row r="62" spans="1:11" x14ac:dyDescent="0.25">
      <c r="A62" t="s">
        <v>3</v>
      </c>
      <c r="B62" s="8">
        <v>6.4102564102564152E-3</v>
      </c>
      <c r="C62" s="8">
        <v>0</v>
      </c>
      <c r="D62" s="8">
        <v>1.1072261072261077E-2</v>
      </c>
      <c r="E62" s="8">
        <v>0</v>
      </c>
      <c r="F62" s="8">
        <v>0</v>
      </c>
      <c r="G62" s="8">
        <v>3.2051282051282076E-3</v>
      </c>
      <c r="H62" s="8">
        <v>4.2735042735042774E-3</v>
      </c>
      <c r="I62" s="8">
        <v>2.4961149961149981E-2</v>
      </c>
      <c r="J62" s="10">
        <v>58.716125999990403</v>
      </c>
      <c r="K62" s="9">
        <f t="shared" si="11"/>
        <v>0.42511575033329108</v>
      </c>
    </row>
    <row r="63" spans="1:11" x14ac:dyDescent="0.25">
      <c r="A63" t="s">
        <v>14</v>
      </c>
      <c r="B63" s="8">
        <v>2.2435897435897387E-2</v>
      </c>
      <c r="C63" s="8">
        <v>6.4102564102564152E-3</v>
      </c>
      <c r="D63" s="8">
        <v>1.3986013986013984E-2</v>
      </c>
      <c r="E63" s="8">
        <v>1.4652014652014649E-2</v>
      </c>
      <c r="F63" s="8">
        <v>0</v>
      </c>
      <c r="G63" s="8">
        <v>7.3076923076923084E-3</v>
      </c>
      <c r="H63" s="8">
        <v>1.2820512820512817E-2</v>
      </c>
      <c r="I63" s="8">
        <v>7.7612387612387562E-2</v>
      </c>
      <c r="J63" s="10">
        <v>406.02438472143302</v>
      </c>
      <c r="K63" s="9">
        <f t="shared" si="11"/>
        <v>0.19115203552524612</v>
      </c>
    </row>
    <row r="64" spans="1:11" x14ac:dyDescent="0.25">
      <c r="A64" t="s">
        <v>5</v>
      </c>
      <c r="B64" s="8">
        <v>3.2051282051282002E-3</v>
      </c>
      <c r="C64" s="8">
        <v>0</v>
      </c>
      <c r="D64" s="8">
        <v>2.7972027972028E-2</v>
      </c>
      <c r="E64" s="8">
        <v>0</v>
      </c>
      <c r="F64" s="8">
        <v>0</v>
      </c>
      <c r="G64" s="8">
        <v>2.4555555555555542E-2</v>
      </c>
      <c r="H64" s="8">
        <v>0</v>
      </c>
      <c r="I64" s="8">
        <v>5.5732711732711743E-2</v>
      </c>
      <c r="J64" s="10">
        <v>318.47892169883698</v>
      </c>
      <c r="K64" s="9">
        <f t="shared" si="11"/>
        <v>0.17499654744942345</v>
      </c>
    </row>
    <row r="65" spans="1:11" x14ac:dyDescent="0.25">
      <c r="A65" t="s">
        <v>13</v>
      </c>
      <c r="B65" s="8">
        <v>6.4102564102564152E-3</v>
      </c>
      <c r="C65" s="8">
        <v>0</v>
      </c>
      <c r="D65" s="8">
        <v>0</v>
      </c>
      <c r="E65" s="8">
        <v>0</v>
      </c>
      <c r="F65" s="8">
        <v>0</v>
      </c>
      <c r="G65" s="8">
        <v>0</v>
      </c>
      <c r="H65" s="8">
        <v>0</v>
      </c>
      <c r="I65" s="8">
        <v>6.4102564102564152E-3</v>
      </c>
      <c r="J65" s="10">
        <v>40.819590092613701</v>
      </c>
      <c r="K65" s="9">
        <f t="shared" si="11"/>
        <v>0.15703872566364527</v>
      </c>
    </row>
    <row r="66" spans="1:11" x14ac:dyDescent="0.25">
      <c r="A66" t="s">
        <v>10</v>
      </c>
      <c r="B66" s="8">
        <v>0</v>
      </c>
      <c r="C66" s="8">
        <v>3.8076923076923078E-2</v>
      </c>
      <c r="D66" s="8">
        <v>0</v>
      </c>
      <c r="E66" s="8">
        <v>1.450549450549451E-2</v>
      </c>
      <c r="F66" s="8">
        <v>0</v>
      </c>
      <c r="G66" s="8">
        <v>0</v>
      </c>
      <c r="H66" s="8">
        <v>0</v>
      </c>
      <c r="I66" s="8">
        <v>5.2582417582417586E-2</v>
      </c>
      <c r="J66" s="10">
        <v>337.02138990012099</v>
      </c>
      <c r="K66" s="9">
        <f t="shared" si="11"/>
        <v>0.15602100981780653</v>
      </c>
    </row>
    <row r="67" spans="1:11" x14ac:dyDescent="0.25">
      <c r="A67" t="s">
        <v>12</v>
      </c>
      <c r="B67" s="8">
        <v>0</v>
      </c>
      <c r="C67" s="8">
        <v>0</v>
      </c>
      <c r="D67" s="8">
        <v>1.4860139860139863E-2</v>
      </c>
      <c r="E67" s="8">
        <v>0</v>
      </c>
      <c r="F67" s="8">
        <v>0</v>
      </c>
      <c r="G67" s="8">
        <v>0</v>
      </c>
      <c r="H67" s="8">
        <v>0</v>
      </c>
      <c r="I67" s="8">
        <v>1.4860139860139863E-2</v>
      </c>
      <c r="J67" s="10">
        <v>99.798554141696897</v>
      </c>
      <c r="K67" s="9">
        <f t="shared" si="11"/>
        <v>0.14890135421241679</v>
      </c>
    </row>
    <row r="68" spans="1:11" x14ac:dyDescent="0.25">
      <c r="A68" t="s">
        <v>4</v>
      </c>
      <c r="B68" s="8">
        <v>4.2307692307692307E-3</v>
      </c>
      <c r="C68" s="8">
        <v>8.5897435897435842E-3</v>
      </c>
      <c r="D68" s="8">
        <v>0</v>
      </c>
      <c r="E68" s="8">
        <v>0</v>
      </c>
      <c r="F68" s="8">
        <v>3.4358974358974309E-2</v>
      </c>
      <c r="G68" s="8">
        <v>0</v>
      </c>
      <c r="H68" s="8">
        <v>0</v>
      </c>
      <c r="I68" s="8">
        <v>4.7179487179487126E-2</v>
      </c>
      <c r="J68" s="10">
        <v>330.40338430592499</v>
      </c>
      <c r="K68" s="9">
        <f t="shared" si="11"/>
        <v>0.14279359540640479</v>
      </c>
    </row>
    <row r="69" spans="1:11" x14ac:dyDescent="0.25">
      <c r="A69" t="s">
        <v>8</v>
      </c>
      <c r="B69" s="8">
        <v>0</v>
      </c>
      <c r="C69" s="8">
        <v>0</v>
      </c>
      <c r="D69" s="8">
        <v>1.6363636363636306E-2</v>
      </c>
      <c r="E69" s="8">
        <v>1.2234432234432231E-2</v>
      </c>
      <c r="F69" s="8">
        <v>0</v>
      </c>
      <c r="G69" s="8">
        <v>0</v>
      </c>
      <c r="H69" s="8">
        <v>8.5897435897435842E-3</v>
      </c>
      <c r="I69" s="8">
        <v>3.7187812187812121E-2</v>
      </c>
      <c r="J69" s="10">
        <v>269.11512016637602</v>
      </c>
      <c r="K69" s="9">
        <f t="shared" si="11"/>
        <v>0.138185517650667</v>
      </c>
    </row>
    <row r="70" spans="1:11" x14ac:dyDescent="0.25">
      <c r="A70" t="s">
        <v>15</v>
      </c>
      <c r="B70" s="8">
        <v>0</v>
      </c>
      <c r="C70" s="8">
        <v>1.5384615384615385E-2</v>
      </c>
      <c r="D70" s="8">
        <v>0</v>
      </c>
      <c r="E70" s="8">
        <v>0</v>
      </c>
      <c r="F70" s="8">
        <v>3.8461538461538464E-2</v>
      </c>
      <c r="G70" s="8">
        <v>0</v>
      </c>
      <c r="H70" s="8">
        <v>0</v>
      </c>
      <c r="I70" s="8">
        <v>5.3846153846153849E-2</v>
      </c>
      <c r="J70" s="10">
        <v>428.18254481877699</v>
      </c>
      <c r="K70" s="9">
        <f t="shared" si="11"/>
        <v>0.12575513527517468</v>
      </c>
    </row>
    <row r="71" spans="1:11" x14ac:dyDescent="0.25">
      <c r="A71" t="s">
        <v>7</v>
      </c>
      <c r="B71" s="8">
        <v>0</v>
      </c>
      <c r="C71" s="8">
        <v>0</v>
      </c>
      <c r="D71" s="8">
        <v>1.1118881118881123E-2</v>
      </c>
      <c r="E71" s="8">
        <v>0</v>
      </c>
      <c r="F71" s="8">
        <v>0</v>
      </c>
      <c r="G71" s="8">
        <v>2.5619658119658155E-2</v>
      </c>
      <c r="H71" s="8">
        <v>2.5769230769230773E-2</v>
      </c>
      <c r="I71" s="8">
        <v>6.2507770007770053E-2</v>
      </c>
      <c r="J71" s="10">
        <v>587.18153945813197</v>
      </c>
      <c r="K71" s="9">
        <f t="shared" si="11"/>
        <v>0.10645390872719539</v>
      </c>
    </row>
    <row r="72" spans="1:11" x14ac:dyDescent="0.25">
      <c r="A72" t="s">
        <v>16</v>
      </c>
      <c r="B72" s="8">
        <v>6.4102564102564152E-3</v>
      </c>
      <c r="C72" s="8">
        <v>0</v>
      </c>
      <c r="D72" s="8">
        <v>4.662004662004662E-3</v>
      </c>
      <c r="E72" s="8">
        <v>0</v>
      </c>
      <c r="F72" s="8">
        <v>1.0256410256410262E-2</v>
      </c>
      <c r="G72" s="8">
        <v>0</v>
      </c>
      <c r="H72" s="8">
        <v>0</v>
      </c>
      <c r="I72" s="8">
        <v>2.1328671328671341E-2</v>
      </c>
      <c r="J72" s="10">
        <v>302.53962812012799</v>
      </c>
      <c r="K72" s="9">
        <f t="shared" si="11"/>
        <v>7.0498768909051698E-2</v>
      </c>
    </row>
    <row r="73" spans="1:11" x14ac:dyDescent="0.25">
      <c r="A73" t="s">
        <v>11</v>
      </c>
      <c r="B73" s="8">
        <v>0</v>
      </c>
      <c r="C73" s="8">
        <v>1.5384615384615385E-2</v>
      </c>
      <c r="D73" s="8">
        <v>0</v>
      </c>
      <c r="E73" s="8">
        <v>0</v>
      </c>
      <c r="F73" s="8">
        <v>0</v>
      </c>
      <c r="G73" s="8">
        <v>0</v>
      </c>
      <c r="H73" s="8">
        <v>0</v>
      </c>
      <c r="I73" s="8">
        <v>1.5384615384615385E-2</v>
      </c>
      <c r="J73" s="10">
        <v>237.98898438846899</v>
      </c>
      <c r="K73" s="9">
        <f t="shared" si="11"/>
        <v>6.4644233110819557E-2</v>
      </c>
    </row>
    <row r="74" spans="1:11" x14ac:dyDescent="0.25">
      <c r="A74" t="s">
        <v>6</v>
      </c>
      <c r="B74" s="8">
        <v>6.4102564102564152E-3</v>
      </c>
      <c r="C74" s="8">
        <v>0</v>
      </c>
      <c r="D74" s="8">
        <v>1.7482517482517541E-3</v>
      </c>
      <c r="E74" s="8">
        <v>0</v>
      </c>
      <c r="F74" s="8">
        <v>0</v>
      </c>
      <c r="G74" s="8">
        <v>0</v>
      </c>
      <c r="H74" s="8">
        <v>4.2735042735042774E-3</v>
      </c>
      <c r="I74" s="8">
        <v>1.2432012432012448E-2</v>
      </c>
      <c r="J74" s="10">
        <v>209.73916911261901</v>
      </c>
      <c r="K74" s="9">
        <f t="shared" si="11"/>
        <v>5.9273680183872114E-2</v>
      </c>
    </row>
    <row r="75" spans="1:11" x14ac:dyDescent="0.25">
      <c r="A75" t="s">
        <v>1</v>
      </c>
      <c r="B75" s="8">
        <v>0</v>
      </c>
      <c r="C75" s="8">
        <v>0</v>
      </c>
      <c r="D75" s="8">
        <v>0</v>
      </c>
      <c r="E75" s="8">
        <v>0</v>
      </c>
      <c r="F75" s="8">
        <v>0</v>
      </c>
      <c r="G75" s="8">
        <v>0</v>
      </c>
      <c r="H75" s="8">
        <v>3.4188034188034157E-2</v>
      </c>
      <c r="I75" s="8">
        <v>3.4188034188034157E-2</v>
      </c>
      <c r="J75" s="10">
        <v>584.02400690449201</v>
      </c>
      <c r="K75" s="9">
        <f t="shared" si="11"/>
        <v>5.8538748037501608E-2</v>
      </c>
    </row>
    <row r="76" spans="1:11" x14ac:dyDescent="0.25">
      <c r="A76" t="s">
        <v>0</v>
      </c>
      <c r="B76" s="8">
        <v>9.6153846153846159E-3</v>
      </c>
      <c r="C76" s="8">
        <v>0</v>
      </c>
      <c r="D76" s="8">
        <v>0</v>
      </c>
      <c r="E76" s="8">
        <v>7.3260073260073243E-3</v>
      </c>
      <c r="F76" s="8">
        <v>0</v>
      </c>
      <c r="G76" s="8">
        <v>0</v>
      </c>
      <c r="H76" s="8">
        <v>0</v>
      </c>
      <c r="I76" s="8">
        <v>1.694139194139194E-2</v>
      </c>
      <c r="J76" s="10">
        <v>401.67270839334202</v>
      </c>
      <c r="K76" s="9">
        <f t="shared" si="11"/>
        <v>4.2177104860213491E-2</v>
      </c>
    </row>
    <row r="77" spans="1:11" x14ac:dyDescent="0.25">
      <c r="A77" t="s">
        <v>2</v>
      </c>
      <c r="B77" s="8">
        <v>3.2051282051282002E-3</v>
      </c>
      <c r="C77" s="8">
        <v>0</v>
      </c>
      <c r="D77" s="8">
        <v>0</v>
      </c>
      <c r="E77" s="8">
        <v>0</v>
      </c>
      <c r="F77" s="8">
        <v>0</v>
      </c>
      <c r="G77" s="8">
        <v>0</v>
      </c>
      <c r="H77" s="8">
        <v>0</v>
      </c>
      <c r="I77" s="8">
        <v>3.2051282051282002E-3</v>
      </c>
      <c r="J77" s="10">
        <v>338.68428149600697</v>
      </c>
      <c r="K77" s="9">
        <f t="shared" si="11"/>
        <v>9.4634690189068851E-3</v>
      </c>
    </row>
  </sheetData>
  <sortState ref="A61:K77">
    <sortCondition descending="1" ref="K61:K77"/>
  </sortState>
  <conditionalFormatting sqref="B2:H18">
    <cfRule type="cellIs" dxfId="3" priority="2" operator="greaterThan">
      <formula>0</formula>
    </cfRule>
  </conditionalFormatting>
  <conditionalFormatting sqref="I2:I18">
    <cfRule type="cellIs" dxfId="2" priority="1" operator="greaterThan">
      <formula>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4" zoomScale="85" zoomScaleNormal="85" workbookViewId="0">
      <selection activeCell="A26" sqref="A26"/>
    </sheetView>
  </sheetViews>
  <sheetFormatPr defaultRowHeight="15" x14ac:dyDescent="0.25"/>
  <cols>
    <col min="1" max="1" width="10.85546875" style="12" bestFit="1" customWidth="1"/>
    <col min="2" max="2" width="33" style="12" bestFit="1" customWidth="1"/>
    <col min="3" max="3" width="14.42578125" style="13" bestFit="1" customWidth="1"/>
    <col min="4" max="4" width="35.140625" style="12" bestFit="1" customWidth="1"/>
    <col min="5" max="5" width="22.7109375" style="13" bestFit="1" customWidth="1"/>
    <col min="6" max="6" width="15.28515625" style="13" bestFit="1" customWidth="1"/>
    <col min="7" max="7" width="38.28515625" style="14" customWidth="1"/>
    <col min="8" max="8" width="24.5703125" style="15" bestFit="1" customWidth="1"/>
    <col min="9" max="16384" width="9.140625" style="12"/>
  </cols>
  <sheetData>
    <row r="1" spans="1:8" x14ac:dyDescent="0.25">
      <c r="A1" s="12" t="s">
        <v>42</v>
      </c>
      <c r="B1" s="12" t="s">
        <v>69</v>
      </c>
      <c r="C1" s="13" t="s">
        <v>70</v>
      </c>
      <c r="D1" s="12" t="s">
        <v>72</v>
      </c>
      <c r="E1" s="13" t="s">
        <v>76</v>
      </c>
      <c r="F1" s="13" t="s">
        <v>80</v>
      </c>
      <c r="G1" s="14" t="s">
        <v>73</v>
      </c>
      <c r="H1" s="15" t="s">
        <v>74</v>
      </c>
    </row>
    <row r="2" spans="1:8" ht="45" x14ac:dyDescent="0.25">
      <c r="A2" s="17" t="s">
        <v>13</v>
      </c>
      <c r="B2" s="12" t="s">
        <v>71</v>
      </c>
      <c r="C2" s="13">
        <v>1.7948717999999999E-2</v>
      </c>
      <c r="D2" s="12" t="s">
        <v>79</v>
      </c>
      <c r="E2" s="13">
        <v>5.7999999999999996E-3</v>
      </c>
      <c r="F2" s="13" t="s">
        <v>77</v>
      </c>
      <c r="G2" s="14" t="s">
        <v>75</v>
      </c>
      <c r="H2" s="15">
        <v>1.20036634557302E-2</v>
      </c>
    </row>
    <row r="3" spans="1:8" ht="105" x14ac:dyDescent="0.25">
      <c r="A3" s="17" t="s">
        <v>32</v>
      </c>
      <c r="B3" s="14" t="s">
        <v>90</v>
      </c>
      <c r="C3" s="13">
        <v>0.176494339</v>
      </c>
      <c r="D3" s="14" t="s">
        <v>92</v>
      </c>
      <c r="E3" s="13">
        <v>0.09</v>
      </c>
      <c r="F3" s="18" t="s">
        <v>91</v>
      </c>
      <c r="G3" s="14" t="s">
        <v>93</v>
      </c>
      <c r="H3" s="15">
        <v>7.5919274064162504E-2</v>
      </c>
    </row>
    <row r="4" spans="1:8" x14ac:dyDescent="0.25">
      <c r="A4" s="17" t="s">
        <v>33</v>
      </c>
      <c r="B4" s="12" t="s">
        <v>87</v>
      </c>
      <c r="C4" s="13">
        <v>8.4294872000000007E-2</v>
      </c>
      <c r="D4" s="12" t="s">
        <v>89</v>
      </c>
      <c r="E4" s="13">
        <v>0</v>
      </c>
      <c r="F4" s="13" t="s">
        <v>88</v>
      </c>
      <c r="H4" s="15">
        <v>0</v>
      </c>
    </row>
    <row r="5" spans="1:8" x14ac:dyDescent="0.25">
      <c r="A5" s="12" t="s">
        <v>0</v>
      </c>
      <c r="C5" s="13">
        <v>0.24292235500000001</v>
      </c>
      <c r="H5" s="15">
        <v>0.124366527446688</v>
      </c>
    </row>
    <row r="6" spans="1:8" ht="105" x14ac:dyDescent="0.25">
      <c r="A6" s="17" t="s">
        <v>34</v>
      </c>
      <c r="C6" s="13">
        <v>7.4895936999999996E-2</v>
      </c>
      <c r="G6" s="14" t="s">
        <v>93</v>
      </c>
      <c r="H6" s="15">
        <v>0</v>
      </c>
    </row>
    <row r="7" spans="1:8" x14ac:dyDescent="0.25">
      <c r="A7" s="12" t="s">
        <v>1</v>
      </c>
      <c r="C7" s="13">
        <v>0.23891802600000001</v>
      </c>
      <c r="H7" s="15">
        <v>0.13615583976928</v>
      </c>
    </row>
    <row r="8" spans="1:8" ht="60" x14ac:dyDescent="0.25">
      <c r="A8" s="17" t="s">
        <v>2</v>
      </c>
      <c r="B8" s="12" t="s">
        <v>84</v>
      </c>
      <c r="C8" s="13">
        <v>1.7948717999999999E-2</v>
      </c>
      <c r="D8" s="12" t="s">
        <v>85</v>
      </c>
      <c r="E8" s="13">
        <v>6.4000000000000003E-3</v>
      </c>
      <c r="F8" s="13" t="s">
        <v>83</v>
      </c>
      <c r="G8" s="14" t="s">
        <v>86</v>
      </c>
    </row>
    <row r="9" spans="1:8" x14ac:dyDescent="0.25">
      <c r="A9" s="12" t="s">
        <v>3</v>
      </c>
      <c r="C9" s="13">
        <v>8.5009434999999994E-2</v>
      </c>
    </row>
    <row r="10" spans="1:8" x14ac:dyDescent="0.25">
      <c r="A10" s="12" t="s">
        <v>4</v>
      </c>
      <c r="C10" s="13">
        <v>0.13904428899999999</v>
      </c>
      <c r="H10" s="15">
        <v>6.0018317278651796E-3</v>
      </c>
    </row>
    <row r="11" spans="1:8" x14ac:dyDescent="0.25">
      <c r="A11" s="12" t="s">
        <v>63</v>
      </c>
      <c r="C11" s="13">
        <v>0.13904428899999999</v>
      </c>
    </row>
    <row r="12" spans="1:8" x14ac:dyDescent="0.25">
      <c r="A12" s="17" t="s">
        <v>38</v>
      </c>
      <c r="C12" s="13">
        <v>3.8723776000000001E-2</v>
      </c>
    </row>
    <row r="13" spans="1:8" x14ac:dyDescent="0.25">
      <c r="A13" s="19" t="s">
        <v>64</v>
      </c>
      <c r="B13" s="19"/>
      <c r="C13" s="20">
        <v>0</v>
      </c>
    </row>
    <row r="14" spans="1:8" x14ac:dyDescent="0.25">
      <c r="A14" s="12" t="s">
        <v>47</v>
      </c>
      <c r="C14" s="13">
        <v>0.24292235500000001</v>
      </c>
    </row>
    <row r="15" spans="1:8" x14ac:dyDescent="0.25">
      <c r="A15" s="12" t="s">
        <v>48</v>
      </c>
      <c r="C15" s="13">
        <v>0.24609140900000001</v>
      </c>
    </row>
    <row r="16" spans="1:8" x14ac:dyDescent="0.25">
      <c r="A16" s="16" t="s">
        <v>5</v>
      </c>
      <c r="C16" s="13">
        <v>0.21229465</v>
      </c>
      <c r="H16" s="15">
        <v>-2.09475879002032E-2</v>
      </c>
    </row>
    <row r="17" spans="1:8" x14ac:dyDescent="0.25">
      <c r="A17" s="17" t="s">
        <v>39</v>
      </c>
      <c r="C17" s="13">
        <v>2.9761905000000002E-2</v>
      </c>
      <c r="H17" s="15">
        <v>2.7865647307944701E-2</v>
      </c>
    </row>
    <row r="18" spans="1:8" x14ac:dyDescent="0.25">
      <c r="A18" s="12" t="s">
        <v>50</v>
      </c>
      <c r="C18" s="13">
        <v>0</v>
      </c>
    </row>
    <row r="19" spans="1:8" x14ac:dyDescent="0.25">
      <c r="A19" s="12" t="s">
        <v>65</v>
      </c>
      <c r="C19" s="13">
        <v>9.4423631999999993E-2</v>
      </c>
    </row>
    <row r="20" spans="1:8" x14ac:dyDescent="0.25">
      <c r="A20" s="12" t="s">
        <v>52</v>
      </c>
      <c r="C20" s="13">
        <v>0</v>
      </c>
      <c r="H20" s="15">
        <v>0</v>
      </c>
    </row>
    <row r="21" spans="1:8" x14ac:dyDescent="0.25">
      <c r="A21" s="12" t="s">
        <v>54</v>
      </c>
      <c r="C21" s="13">
        <v>0.26521256500000001</v>
      </c>
    </row>
    <row r="22" spans="1:8" x14ac:dyDescent="0.25">
      <c r="A22" s="12" t="s">
        <v>6</v>
      </c>
      <c r="C22" s="13">
        <v>0.203916916</v>
      </c>
      <c r="H22" s="15">
        <v>-5.47767175696477E-2</v>
      </c>
    </row>
    <row r="23" spans="1:8" ht="120" x14ac:dyDescent="0.25">
      <c r="A23" s="16" t="s">
        <v>7</v>
      </c>
      <c r="C23" s="13">
        <v>0.21200327499999999</v>
      </c>
      <c r="G23" s="14" t="s">
        <v>94</v>
      </c>
      <c r="H23" s="15">
        <v>-8.1024728326177395E-2</v>
      </c>
    </row>
    <row r="24" spans="1:8" x14ac:dyDescent="0.25">
      <c r="A24" s="12" t="s">
        <v>16</v>
      </c>
      <c r="C24" s="13">
        <v>0.42181290900000001</v>
      </c>
      <c r="H24" s="15">
        <v>6.0595116691457798E-2</v>
      </c>
    </row>
    <row r="25" spans="1:8" x14ac:dyDescent="0.25">
      <c r="A25" s="12" t="s">
        <v>66</v>
      </c>
      <c r="C25" s="13">
        <v>0.42181290900000001</v>
      </c>
    </row>
    <row r="26" spans="1:8" x14ac:dyDescent="0.25">
      <c r="A26" s="16" t="s">
        <v>8</v>
      </c>
      <c r="C26" s="13">
        <v>4.8451547999999997E-2</v>
      </c>
      <c r="H26" s="15">
        <v>-5.9782920761531098E-2</v>
      </c>
    </row>
    <row r="27" spans="1:8" x14ac:dyDescent="0.25">
      <c r="A27" s="16" t="s">
        <v>9</v>
      </c>
      <c r="C27" s="13">
        <v>0.157808858</v>
      </c>
      <c r="H27" s="15">
        <v>1.7743597071833799E-2</v>
      </c>
    </row>
    <row r="28" spans="1:8" x14ac:dyDescent="0.25">
      <c r="A28" s="16" t="s">
        <v>55</v>
      </c>
      <c r="C28" s="13">
        <v>0.202096515</v>
      </c>
    </row>
    <row r="29" spans="1:8" x14ac:dyDescent="0.25">
      <c r="A29" s="16" t="s">
        <v>67</v>
      </c>
      <c r="C29" s="13">
        <v>0.23006854299999999</v>
      </c>
      <c r="H29" s="15">
        <v>-9.1740726065747194E-2</v>
      </c>
    </row>
    <row r="30" spans="1:8" x14ac:dyDescent="0.25">
      <c r="A30" s="12" t="s">
        <v>57</v>
      </c>
      <c r="C30" s="13">
        <v>0.130806693</v>
      </c>
      <c r="H30" s="15">
        <v>6.7236104525407502E-3</v>
      </c>
    </row>
    <row r="31" spans="1:8" x14ac:dyDescent="0.25">
      <c r="A31" s="12" t="s">
        <v>58</v>
      </c>
      <c r="C31" s="13">
        <v>2.0192307999999999E-2</v>
      </c>
    </row>
    <row r="32" spans="1:8" x14ac:dyDescent="0.25">
      <c r="A32" s="12" t="s">
        <v>10</v>
      </c>
      <c r="C32" s="13">
        <v>9.0742590999999997E-2</v>
      </c>
      <c r="H32" s="15">
        <v>6.7236099999999997E-3</v>
      </c>
    </row>
    <row r="33" spans="1:8" x14ac:dyDescent="0.25">
      <c r="A33" s="12" t="s">
        <v>68</v>
      </c>
      <c r="C33" s="13">
        <v>2.0192307999999999E-2</v>
      </c>
      <c r="H33" s="15">
        <v>1.72852753762513E-2</v>
      </c>
    </row>
    <row r="34" spans="1:8" ht="30" x14ac:dyDescent="0.25">
      <c r="A34" s="17" t="s">
        <v>59</v>
      </c>
      <c r="B34" s="12" t="s">
        <v>71</v>
      </c>
      <c r="C34" s="13">
        <v>1.7948717999999999E-2</v>
      </c>
      <c r="D34" s="12" t="s">
        <v>78</v>
      </c>
      <c r="E34" s="13">
        <v>5.1000000000000004E-3</v>
      </c>
      <c r="F34" s="13" t="s">
        <v>81</v>
      </c>
      <c r="G34" s="14" t="s">
        <v>82</v>
      </c>
      <c r="H34" s="15">
        <v>0</v>
      </c>
    </row>
    <row r="35" spans="1:8" x14ac:dyDescent="0.25">
      <c r="A35" s="16" t="s">
        <v>60</v>
      </c>
      <c r="C35" s="13">
        <v>7.9283217000000003E-2</v>
      </c>
    </row>
    <row r="36" spans="1:8" x14ac:dyDescent="0.25">
      <c r="A36" s="16" t="s">
        <v>12</v>
      </c>
      <c r="C36" s="13">
        <v>0.19559468299999999</v>
      </c>
      <c r="H36" s="15">
        <v>-3.5764369999999997E-2</v>
      </c>
    </row>
    <row r="37" spans="1:8" x14ac:dyDescent="0.25">
      <c r="A37" s="17" t="s">
        <v>41</v>
      </c>
      <c r="C37" s="13">
        <v>3.8723776000000001E-2</v>
      </c>
      <c r="H37" s="15">
        <v>0</v>
      </c>
    </row>
    <row r="38" spans="1:8" x14ac:dyDescent="0.25">
      <c r="A38" s="12" t="s">
        <v>62</v>
      </c>
      <c r="C38" s="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zoomScale="85" zoomScaleNormal="85" workbookViewId="0">
      <selection activeCell="A2" sqref="A2:A42"/>
    </sheetView>
  </sheetViews>
  <sheetFormatPr defaultRowHeight="15" x14ac:dyDescent="0.25"/>
  <cols>
    <col min="1" max="1" width="11.28515625" bestFit="1" customWidth="1"/>
    <col min="2" max="2" width="17.5703125" bestFit="1" customWidth="1"/>
    <col min="3" max="5" width="17.5703125" customWidth="1"/>
    <col min="8" max="8" width="10.85546875" bestFit="1" customWidth="1"/>
  </cols>
  <sheetData>
    <row r="1" spans="1:8" x14ac:dyDescent="0.25">
      <c r="A1" t="s">
        <v>42</v>
      </c>
      <c r="B1" t="s">
        <v>43</v>
      </c>
      <c r="C1" t="s">
        <v>45</v>
      </c>
      <c r="D1" t="s">
        <v>46</v>
      </c>
    </row>
    <row r="2" spans="1:8" x14ac:dyDescent="0.25">
      <c r="A2" t="s">
        <v>13</v>
      </c>
      <c r="B2" s="11">
        <v>6.41025641025641E-3</v>
      </c>
      <c r="C2" s="10">
        <v>40.323550602698397</v>
      </c>
      <c r="D2" s="9">
        <f>B2/C2*1000</f>
        <v>0.15897053494657895</v>
      </c>
      <c r="E2" s="10"/>
      <c r="F2" t="s">
        <v>105</v>
      </c>
      <c r="H2" s="26">
        <v>40889</v>
      </c>
    </row>
    <row r="3" spans="1:8" x14ac:dyDescent="0.25">
      <c r="A3" t="s">
        <v>32</v>
      </c>
      <c r="B3" s="11">
        <v>6.2731435231435206E-2</v>
      </c>
      <c r="C3" s="10">
        <v>268.86982194831802</v>
      </c>
      <c r="D3" s="9">
        <f t="shared" ref="D3:D26" si="0">B3/C3*1000</f>
        <v>0.23331527047871295</v>
      </c>
      <c r="E3" s="10"/>
    </row>
    <row r="4" spans="1:8" x14ac:dyDescent="0.25">
      <c r="A4" t="s">
        <v>33</v>
      </c>
      <c r="B4" s="11">
        <v>0</v>
      </c>
      <c r="C4" s="10">
        <v>273.34776125394802</v>
      </c>
      <c r="D4" s="9">
        <f t="shared" si="0"/>
        <v>0</v>
      </c>
      <c r="E4" s="10"/>
    </row>
    <row r="5" spans="1:8" x14ac:dyDescent="0.25">
      <c r="A5" t="s">
        <v>0</v>
      </c>
      <c r="B5" s="11">
        <v>1.6941391941391899E-2</v>
      </c>
      <c r="C5" s="10">
        <v>397.83238086569401</v>
      </c>
      <c r="D5" s="9">
        <f t="shared" si="0"/>
        <v>4.2584245919165688E-2</v>
      </c>
      <c r="E5" s="10"/>
    </row>
    <row r="6" spans="1:8" x14ac:dyDescent="0.25">
      <c r="A6" t="s">
        <v>34</v>
      </c>
      <c r="B6" s="11">
        <v>1.8086080586080602E-2</v>
      </c>
      <c r="C6" s="10">
        <v>137.44345931843199</v>
      </c>
      <c r="D6" s="9">
        <f t="shared" si="0"/>
        <v>0.13158924168358116</v>
      </c>
      <c r="E6" s="10"/>
    </row>
    <row r="7" spans="1:8" x14ac:dyDescent="0.25">
      <c r="A7" t="s">
        <v>1</v>
      </c>
      <c r="B7" s="11">
        <v>3.4188034188034198E-2</v>
      </c>
      <c r="C7" s="10">
        <v>589.56811339690501</v>
      </c>
      <c r="D7" s="9">
        <f t="shared" si="0"/>
        <v>5.7988268719374188E-2</v>
      </c>
      <c r="E7" s="10"/>
    </row>
    <row r="8" spans="1:8" x14ac:dyDescent="0.25">
      <c r="A8" t="s">
        <v>2</v>
      </c>
      <c r="B8" s="11">
        <v>3.2051282051282098E-3</v>
      </c>
      <c r="C8" s="10">
        <v>153.16680821476001</v>
      </c>
      <c r="D8" s="9">
        <f t="shared" si="0"/>
        <v>2.0925736081372139E-2</v>
      </c>
      <c r="E8" s="10"/>
    </row>
    <row r="9" spans="1:8" x14ac:dyDescent="0.25">
      <c r="A9" t="s">
        <v>35</v>
      </c>
      <c r="B9" s="11">
        <v>3.2051282051282098E-3</v>
      </c>
      <c r="C9" s="10">
        <v>150.26324667606499</v>
      </c>
      <c r="D9" s="9">
        <f t="shared" si="0"/>
        <v>2.1330087536560231E-2</v>
      </c>
      <c r="E9" s="10"/>
    </row>
    <row r="10" spans="1:8" x14ac:dyDescent="0.25">
      <c r="A10" t="s">
        <v>36</v>
      </c>
      <c r="B10" s="11">
        <v>3.2051282051282098E-3</v>
      </c>
      <c r="C10" s="10">
        <v>150.26324667606499</v>
      </c>
      <c r="D10" s="9">
        <f t="shared" si="0"/>
        <v>2.1330087536560231E-2</v>
      </c>
      <c r="E10" s="10"/>
    </row>
    <row r="11" spans="1:8" x14ac:dyDescent="0.25">
      <c r="A11" t="s">
        <v>37</v>
      </c>
      <c r="B11" s="11">
        <v>0</v>
      </c>
      <c r="C11" s="10">
        <v>22.1950791425304</v>
      </c>
      <c r="D11" s="9">
        <f t="shared" si="0"/>
        <v>0</v>
      </c>
      <c r="E11" s="10"/>
    </row>
    <row r="12" spans="1:8" x14ac:dyDescent="0.25">
      <c r="A12" t="s">
        <v>3</v>
      </c>
      <c r="B12" s="11">
        <v>2.4961149961149998E-2</v>
      </c>
      <c r="C12" s="10">
        <v>58.8376561510564</v>
      </c>
      <c r="D12" s="9">
        <f t="shared" si="0"/>
        <v>0.42423766672598556</v>
      </c>
      <c r="E12" s="10"/>
    </row>
    <row r="13" spans="1:8" x14ac:dyDescent="0.25">
      <c r="A13" t="s">
        <v>38</v>
      </c>
      <c r="B13" s="11">
        <v>0</v>
      </c>
      <c r="C13" s="10">
        <v>69.658832812735994</v>
      </c>
      <c r="D13" s="9">
        <f t="shared" si="0"/>
        <v>0</v>
      </c>
      <c r="E13" s="10"/>
    </row>
    <row r="14" spans="1:8" x14ac:dyDescent="0.25">
      <c r="A14" t="s">
        <v>4</v>
      </c>
      <c r="B14" s="11">
        <v>4.7179487179487202E-2</v>
      </c>
      <c r="C14" s="10">
        <v>330.40338430592499</v>
      </c>
      <c r="D14" s="9">
        <f t="shared" si="0"/>
        <v>0.14279359540640502</v>
      </c>
      <c r="E14" s="10"/>
    </row>
    <row r="15" spans="1:8" x14ac:dyDescent="0.25">
      <c r="A15" t="s">
        <v>47</v>
      </c>
      <c r="B15" s="11">
        <v>5.5732711732711701E-2</v>
      </c>
      <c r="C15" s="10">
        <v>321.08481263799098</v>
      </c>
      <c r="D15" s="9">
        <f t="shared" si="0"/>
        <v>0.17357629367399538</v>
      </c>
      <c r="E15" s="10"/>
    </row>
    <row r="16" spans="1:8" x14ac:dyDescent="0.25">
      <c r="A16" t="s">
        <v>5</v>
      </c>
      <c r="B16" s="11">
        <v>2.9761904761904798E-2</v>
      </c>
      <c r="C16" s="10">
        <v>90.391622316697806</v>
      </c>
      <c r="D16" s="9">
        <f t="shared" si="0"/>
        <v>0.32925512341874363</v>
      </c>
      <c r="E16" s="10"/>
    </row>
    <row r="17" spans="1:5" x14ac:dyDescent="0.25">
      <c r="A17" t="s">
        <v>48</v>
      </c>
      <c r="B17" s="11">
        <v>1.2432012432012401E-2</v>
      </c>
      <c r="C17" s="10">
        <v>210.326440075486</v>
      </c>
      <c r="D17" s="9">
        <f t="shared" si="0"/>
        <v>5.9108176925119639E-2</v>
      </c>
      <c r="E17" s="10"/>
    </row>
    <row r="18" spans="1:5" x14ac:dyDescent="0.25">
      <c r="A18" t="s">
        <v>49</v>
      </c>
      <c r="B18" s="11">
        <v>6.2507770007769997E-2</v>
      </c>
      <c r="C18" s="10">
        <v>580.27303724462695</v>
      </c>
      <c r="D18" s="9">
        <f t="shared" si="0"/>
        <v>0.10772130703260378</v>
      </c>
      <c r="E18" s="10"/>
    </row>
    <row r="19" spans="1:5" x14ac:dyDescent="0.25">
      <c r="A19" t="s">
        <v>39</v>
      </c>
      <c r="B19" s="11">
        <v>2.1328671328671299E-2</v>
      </c>
      <c r="C19" s="10">
        <v>302.53962812012799</v>
      </c>
      <c r="D19" s="9">
        <f t="shared" si="0"/>
        <v>7.049876890905156E-2</v>
      </c>
      <c r="E19" s="10"/>
    </row>
    <row r="20" spans="1:5" x14ac:dyDescent="0.25">
      <c r="A20" t="s">
        <v>50</v>
      </c>
      <c r="B20" s="11">
        <v>5.1282051282051299E-3</v>
      </c>
      <c r="C20" s="10">
        <v>302.53962812012799</v>
      </c>
      <c r="D20" s="9">
        <f t="shared" si="0"/>
        <v>1.6950523672121715E-2</v>
      </c>
      <c r="E20" s="10"/>
    </row>
    <row r="21" spans="1:5" x14ac:dyDescent="0.25">
      <c r="A21" t="s">
        <v>51</v>
      </c>
      <c r="B21" s="11">
        <v>3.7187812187812197E-2</v>
      </c>
      <c r="C21" s="10">
        <v>247.97036530559799</v>
      </c>
      <c r="D21" s="9">
        <f t="shared" si="0"/>
        <v>0.14996877607524609</v>
      </c>
      <c r="E21" s="10"/>
    </row>
    <row r="22" spans="1:5" x14ac:dyDescent="0.25">
      <c r="A22" t="s">
        <v>52</v>
      </c>
      <c r="B22" s="11">
        <v>8.6596736596736598E-2</v>
      </c>
      <c r="C22" s="10">
        <v>119.329205146473</v>
      </c>
      <c r="D22" s="9">
        <f t="shared" si="0"/>
        <v>0.7256960816125585</v>
      </c>
      <c r="E22" s="10"/>
    </row>
    <row r="23" spans="1:5" x14ac:dyDescent="0.25">
      <c r="A23" t="s">
        <v>53</v>
      </c>
      <c r="B23" s="11">
        <v>5.25824175824176E-2</v>
      </c>
      <c r="C23" s="10">
        <v>337.02138990012099</v>
      </c>
      <c r="D23" s="9">
        <f t="shared" si="0"/>
        <v>0.15602100981780659</v>
      </c>
      <c r="E23" s="10"/>
    </row>
    <row r="24" spans="1:5" x14ac:dyDescent="0.25">
      <c r="A24" t="s">
        <v>54</v>
      </c>
      <c r="B24" s="11">
        <v>1.5384615384615399E-2</v>
      </c>
      <c r="C24" s="10">
        <v>237.98898438846899</v>
      </c>
      <c r="D24" s="9">
        <f t="shared" si="0"/>
        <v>6.4644233110819613E-2</v>
      </c>
      <c r="E24" s="10"/>
    </row>
    <row r="25" spans="1:5" x14ac:dyDescent="0.25">
      <c r="A25" t="s">
        <v>6</v>
      </c>
      <c r="B25" s="11">
        <v>1.48601398601399E-2</v>
      </c>
      <c r="C25" s="10">
        <v>90.391622316697806</v>
      </c>
      <c r="D25" s="9">
        <f t="shared" si="0"/>
        <v>0.16439731337131699</v>
      </c>
      <c r="E25" s="10"/>
    </row>
    <row r="26" spans="1:5" x14ac:dyDescent="0.25">
      <c r="A26" t="s">
        <v>7</v>
      </c>
      <c r="B26" s="11">
        <v>0</v>
      </c>
      <c r="C26" s="10">
        <v>162.848062499793</v>
      </c>
      <c r="D26" s="9">
        <f t="shared" si="0"/>
        <v>0</v>
      </c>
      <c r="E26" s="10"/>
    </row>
    <row r="27" spans="1:5" x14ac:dyDescent="0.25">
      <c r="A27" t="s">
        <v>16</v>
      </c>
    </row>
    <row r="28" spans="1:5" x14ac:dyDescent="0.25">
      <c r="A28" t="s">
        <v>40</v>
      </c>
    </row>
    <row r="29" spans="1:5" x14ac:dyDescent="0.25">
      <c r="A29" t="s">
        <v>8</v>
      </c>
    </row>
    <row r="30" spans="1:5" x14ac:dyDescent="0.25">
      <c r="A30" t="s">
        <v>9</v>
      </c>
    </row>
    <row r="31" spans="1:5" x14ac:dyDescent="0.25">
      <c r="A31" t="s">
        <v>55</v>
      </c>
    </row>
    <row r="32" spans="1:5" x14ac:dyDescent="0.25">
      <c r="A32" t="s">
        <v>56</v>
      </c>
    </row>
    <row r="33" spans="1:1" x14ac:dyDescent="0.25">
      <c r="A33" t="s">
        <v>57</v>
      </c>
    </row>
    <row r="34" spans="1:1" x14ac:dyDescent="0.25">
      <c r="A34" t="s">
        <v>58</v>
      </c>
    </row>
    <row r="35" spans="1:1" x14ac:dyDescent="0.25">
      <c r="A35" t="s">
        <v>10</v>
      </c>
    </row>
    <row r="36" spans="1:1" x14ac:dyDescent="0.25">
      <c r="A36" t="s">
        <v>59</v>
      </c>
    </row>
    <row r="37" spans="1:1" x14ac:dyDescent="0.25">
      <c r="A37" t="s">
        <v>11</v>
      </c>
    </row>
    <row r="38" spans="1:1" x14ac:dyDescent="0.25">
      <c r="A38" t="s">
        <v>60</v>
      </c>
    </row>
    <row r="39" spans="1:1" x14ac:dyDescent="0.25">
      <c r="A39" t="s">
        <v>12</v>
      </c>
    </row>
    <row r="40" spans="1:1" x14ac:dyDescent="0.25">
      <c r="A40" t="s">
        <v>41</v>
      </c>
    </row>
    <row r="41" spans="1:1" x14ac:dyDescent="0.25">
      <c r="A41" t="s">
        <v>61</v>
      </c>
    </row>
    <row r="42" spans="1:1" x14ac:dyDescent="0.25">
      <c r="A42" t="s">
        <v>62</v>
      </c>
    </row>
  </sheetData>
  <sortState ref="A56:D80">
    <sortCondition descending="1" ref="D56:D8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topLeftCell="A28" zoomScale="85" zoomScaleNormal="85" workbookViewId="0">
      <selection activeCell="A28" sqref="A28:XFD85"/>
    </sheetView>
  </sheetViews>
  <sheetFormatPr defaultRowHeight="15" x14ac:dyDescent="0.25"/>
  <cols>
    <col min="1" max="1" width="13" bestFit="1" customWidth="1"/>
    <col min="2" max="26" width="7.140625" customWidth="1"/>
  </cols>
  <sheetData>
    <row r="1" spans="1:26" x14ac:dyDescent="0.25">
      <c r="A1" t="s">
        <v>44</v>
      </c>
      <c r="B1" t="s">
        <v>13</v>
      </c>
      <c r="C1" t="s">
        <v>32</v>
      </c>
      <c r="D1" t="s">
        <v>33</v>
      </c>
      <c r="E1" t="s">
        <v>0</v>
      </c>
      <c r="F1" t="s">
        <v>34</v>
      </c>
      <c r="G1" t="s">
        <v>1</v>
      </c>
      <c r="H1" t="s">
        <v>2</v>
      </c>
      <c r="I1" t="s">
        <v>35</v>
      </c>
      <c r="J1" t="s">
        <v>36</v>
      </c>
      <c r="K1" t="s">
        <v>37</v>
      </c>
      <c r="L1" t="s">
        <v>3</v>
      </c>
      <c r="M1" t="s">
        <v>38</v>
      </c>
      <c r="N1" t="s">
        <v>4</v>
      </c>
      <c r="O1" t="s">
        <v>5</v>
      </c>
      <c r="P1" t="s">
        <v>39</v>
      </c>
      <c r="Q1" t="s">
        <v>6</v>
      </c>
      <c r="R1" t="s">
        <v>7</v>
      </c>
      <c r="S1" t="s">
        <v>16</v>
      </c>
      <c r="T1" t="s">
        <v>40</v>
      </c>
      <c r="U1" t="s">
        <v>8</v>
      </c>
      <c r="V1" t="s">
        <v>9</v>
      </c>
      <c r="W1" t="s">
        <v>10</v>
      </c>
      <c r="X1" t="s">
        <v>11</v>
      </c>
      <c r="Y1" t="s">
        <v>12</v>
      </c>
      <c r="Z1" t="s">
        <v>41</v>
      </c>
    </row>
    <row r="2" spans="1:26" x14ac:dyDescent="0.25">
      <c r="A2" t="s">
        <v>13</v>
      </c>
      <c r="B2" s="11">
        <v>0</v>
      </c>
      <c r="C2" s="11">
        <v>6.9141691641691705E-2</v>
      </c>
      <c r="D2" s="11">
        <v>6.41025641025641E-3</v>
      </c>
      <c r="E2" s="11">
        <v>2.3351648351648401E-2</v>
      </c>
      <c r="F2" s="11">
        <v>2.4496336996337E-2</v>
      </c>
      <c r="G2" s="11">
        <v>4.05982905982906E-2</v>
      </c>
      <c r="H2" s="11">
        <v>9.6153846153846194E-3</v>
      </c>
      <c r="I2" s="11">
        <v>9.6153846153846194E-3</v>
      </c>
      <c r="J2" s="11">
        <v>9.6153846153846194E-3</v>
      </c>
      <c r="K2" s="11">
        <v>6.41025641025641E-3</v>
      </c>
      <c r="L2" s="11">
        <v>3.1371406371406403E-2</v>
      </c>
      <c r="M2" s="11">
        <v>6.41025641025641E-3</v>
      </c>
      <c r="N2" s="11">
        <v>5.3589743589743603E-2</v>
      </c>
      <c r="O2" s="11">
        <v>6.2142968142968102E-2</v>
      </c>
      <c r="P2" s="11">
        <v>3.6172161172161203E-2</v>
      </c>
      <c r="Q2" s="11">
        <v>1.8842268842268799E-2</v>
      </c>
      <c r="R2" s="11">
        <v>6.8918026418026399E-2</v>
      </c>
      <c r="S2" s="11">
        <v>2.77389277389277E-2</v>
      </c>
      <c r="T2" s="11">
        <v>1.1538461538461499E-2</v>
      </c>
      <c r="U2" s="11">
        <v>4.3598068598068598E-2</v>
      </c>
      <c r="V2" s="11">
        <v>9.3006993006993E-2</v>
      </c>
      <c r="W2" s="11">
        <v>5.8992673992674001E-2</v>
      </c>
      <c r="X2" s="11">
        <v>2.1794871794871801E-2</v>
      </c>
      <c r="Y2" s="11">
        <v>2.12703962703963E-2</v>
      </c>
      <c r="Z2" s="11">
        <v>6.41025641025641E-3</v>
      </c>
    </row>
    <row r="3" spans="1:26" x14ac:dyDescent="0.25">
      <c r="A3" t="s">
        <v>32</v>
      </c>
      <c r="B3" s="11">
        <v>6.9141691641691705E-2</v>
      </c>
      <c r="C3" s="11">
        <v>0</v>
      </c>
      <c r="D3" s="11">
        <v>6.2731435231435206E-2</v>
      </c>
      <c r="E3" s="11">
        <v>9.4553779553779499E-2</v>
      </c>
      <c r="F3" s="11">
        <v>7.7612387612387604E-2</v>
      </c>
      <c r="G3" s="11">
        <v>9.6919469419469398E-2</v>
      </c>
      <c r="H3" s="11">
        <v>6.59365634365634E-2</v>
      </c>
      <c r="I3" s="11">
        <v>6.59365634365634E-2</v>
      </c>
      <c r="J3" s="11">
        <v>6.59365634365634E-2</v>
      </c>
      <c r="K3" s="11">
        <v>6.2731435231435206E-2</v>
      </c>
      <c r="L3" s="11">
        <v>8.7692585192585201E-2</v>
      </c>
      <c r="M3" s="11">
        <v>6.2731435231435206E-2</v>
      </c>
      <c r="N3" s="11">
        <v>0.109910922410922</v>
      </c>
      <c r="O3" s="11">
        <v>0.11997055722055699</v>
      </c>
      <c r="P3" s="11">
        <v>7.7612387612387604E-2</v>
      </c>
      <c r="Q3" s="11">
        <v>7.5163447663447694E-2</v>
      </c>
      <c r="R3" s="11">
        <v>0.13154048729048701</v>
      </c>
      <c r="S3" s="11">
        <v>8.4060106560106596E-2</v>
      </c>
      <c r="T3" s="11">
        <v>6.78596403596404E-2</v>
      </c>
      <c r="U3" s="11">
        <v>9.9919247419247403E-2</v>
      </c>
      <c r="V3" s="11">
        <v>0.145225607725608</v>
      </c>
      <c r="W3" s="11">
        <v>0.11531385281385299</v>
      </c>
      <c r="X3" s="11">
        <v>7.8116050616050606E-2</v>
      </c>
      <c r="Y3" s="11">
        <v>9.3627899877899906E-2</v>
      </c>
      <c r="Z3" s="11">
        <v>6.2731435231435206E-2</v>
      </c>
    </row>
    <row r="4" spans="1:26" x14ac:dyDescent="0.25">
      <c r="A4" t="s">
        <v>33</v>
      </c>
      <c r="B4" s="11">
        <v>6.41025641025641E-3</v>
      </c>
      <c r="C4" s="11">
        <v>6.2731435231435206E-2</v>
      </c>
      <c r="D4" s="11">
        <v>0</v>
      </c>
      <c r="E4" s="11">
        <v>2.54990842490843E-2</v>
      </c>
      <c r="F4" s="11">
        <v>1.8086080586080602E-2</v>
      </c>
      <c r="G4" s="11">
        <v>3.4188034188034198E-2</v>
      </c>
      <c r="H4" s="11">
        <v>3.2051282051282098E-3</v>
      </c>
      <c r="I4" s="11">
        <v>3.2051282051282098E-3</v>
      </c>
      <c r="J4" s="11">
        <v>3.2051282051282098E-3</v>
      </c>
      <c r="K4" s="11">
        <v>0</v>
      </c>
      <c r="L4" s="11">
        <v>2.4961149961149998E-2</v>
      </c>
      <c r="M4" s="11">
        <v>0</v>
      </c>
      <c r="N4" s="11">
        <v>4.7179487179487202E-2</v>
      </c>
      <c r="O4" s="11">
        <v>5.5732711732711701E-2</v>
      </c>
      <c r="P4" s="11">
        <v>2.9761904761904798E-2</v>
      </c>
      <c r="Q4" s="11">
        <v>1.2432012432012401E-2</v>
      </c>
      <c r="R4" s="11">
        <v>6.2507770007769997E-2</v>
      </c>
      <c r="S4" s="11">
        <v>2.1328671328671299E-2</v>
      </c>
      <c r="T4" s="11">
        <v>5.1282051282051299E-3</v>
      </c>
      <c r="U4" s="11">
        <v>3.7187812187812197E-2</v>
      </c>
      <c r="V4" s="11">
        <v>8.6596736596736598E-2</v>
      </c>
      <c r="W4" s="11">
        <v>5.25824175824176E-2</v>
      </c>
      <c r="X4" s="11">
        <v>1.5384615384615399E-2</v>
      </c>
      <c r="Y4" s="11">
        <v>1.48601398601399E-2</v>
      </c>
      <c r="Z4" s="11">
        <v>0</v>
      </c>
    </row>
    <row r="5" spans="1:26" x14ac:dyDescent="0.25">
      <c r="A5" t="s">
        <v>0</v>
      </c>
      <c r="B5" s="11">
        <v>2.3351648351648401E-2</v>
      </c>
      <c r="C5" s="11">
        <v>9.4553779553779499E-2</v>
      </c>
      <c r="D5" s="11">
        <v>2.54990842490843E-2</v>
      </c>
      <c r="E5" s="11">
        <v>0</v>
      </c>
      <c r="F5" s="11">
        <v>3.50274725274725E-2</v>
      </c>
      <c r="G5" s="11">
        <v>9.8199023199023197E-2</v>
      </c>
      <c r="H5" s="11">
        <v>2.0146520146520099E-2</v>
      </c>
      <c r="I5" s="11">
        <v>2.0146520146520099E-2</v>
      </c>
      <c r="J5" s="11">
        <v>2.0146520146520099E-2</v>
      </c>
      <c r="K5" s="11">
        <v>1.6941391941391899E-2</v>
      </c>
      <c r="L5" s="11">
        <v>4.1902541902541897E-2</v>
      </c>
      <c r="M5" s="11">
        <v>1.6941391941391899E-2</v>
      </c>
      <c r="N5" s="11">
        <v>6.4120879120879104E-2</v>
      </c>
      <c r="O5" s="11">
        <v>7.2674103674103693E-2</v>
      </c>
      <c r="P5" s="11">
        <v>4.6703296703296697E-2</v>
      </c>
      <c r="Q5" s="11">
        <v>4.5856920856920898E-2</v>
      </c>
      <c r="R5" s="11">
        <v>7.9449161949162003E-2</v>
      </c>
      <c r="S5" s="11">
        <v>3.8270063270063298E-2</v>
      </c>
      <c r="T5" s="11">
        <v>2.2069597069597099E-2</v>
      </c>
      <c r="U5" s="11">
        <v>5.4129204129204099E-2</v>
      </c>
      <c r="V5" s="11">
        <v>0.10353812853812901</v>
      </c>
      <c r="W5" s="11">
        <v>6.9523809523809502E-2</v>
      </c>
      <c r="X5" s="11">
        <v>3.4729853479853502E-2</v>
      </c>
      <c r="Y5" s="11">
        <v>3.18015318015318E-2</v>
      </c>
      <c r="Z5" s="11">
        <v>1.6941391941391899E-2</v>
      </c>
    </row>
    <row r="6" spans="1:26" x14ac:dyDescent="0.25">
      <c r="A6" t="s">
        <v>34</v>
      </c>
      <c r="B6" s="11">
        <v>2.4496336996337E-2</v>
      </c>
      <c r="C6" s="11">
        <v>7.7612387612387604E-2</v>
      </c>
      <c r="D6" s="11">
        <v>1.8086080586080602E-2</v>
      </c>
      <c r="E6" s="11">
        <v>3.50274725274725E-2</v>
      </c>
      <c r="F6" s="11">
        <v>0</v>
      </c>
      <c r="G6" s="11">
        <v>5.2274114774114797E-2</v>
      </c>
      <c r="H6" s="11">
        <v>2.1291208791208799E-2</v>
      </c>
      <c r="I6" s="11">
        <v>2.1291208791208799E-2</v>
      </c>
      <c r="J6" s="11">
        <v>2.1291208791208799E-2</v>
      </c>
      <c r="K6" s="11">
        <v>1.8086080586080602E-2</v>
      </c>
      <c r="L6" s="11">
        <v>4.3047230547230503E-2</v>
      </c>
      <c r="M6" s="11">
        <v>1.8086080586080602E-2</v>
      </c>
      <c r="N6" s="11">
        <v>6.52655677655678E-2</v>
      </c>
      <c r="O6" s="11">
        <v>7.0613664113664099E-2</v>
      </c>
      <c r="P6" s="11">
        <v>3.2967032967033003E-2</v>
      </c>
      <c r="Q6" s="11">
        <v>3.0518093018092999E-2</v>
      </c>
      <c r="R6" s="11">
        <v>7.9856671106671107E-2</v>
      </c>
      <c r="S6" s="11">
        <v>3.9414751914751897E-2</v>
      </c>
      <c r="T6" s="11">
        <v>2.3214285714285701E-2</v>
      </c>
      <c r="U6" s="11">
        <v>5.5273892773892802E-2</v>
      </c>
      <c r="V6" s="11">
        <v>0.104682817182817</v>
      </c>
      <c r="W6" s="11">
        <v>7.0668498168498198E-2</v>
      </c>
      <c r="X6" s="11">
        <v>3.3470695970695998E-2</v>
      </c>
      <c r="Y6" s="11">
        <v>3.4014596514596498E-2</v>
      </c>
      <c r="Z6" s="11">
        <v>1.8086080586080602E-2</v>
      </c>
    </row>
    <row r="7" spans="1:26" x14ac:dyDescent="0.25">
      <c r="A7" t="s">
        <v>1</v>
      </c>
      <c r="B7" s="11">
        <v>4.05982905982906E-2</v>
      </c>
      <c r="C7" s="11">
        <v>9.6919469419469398E-2</v>
      </c>
      <c r="D7" s="11">
        <v>3.4188034188034198E-2</v>
      </c>
      <c r="E7" s="11">
        <v>9.8199023199023197E-2</v>
      </c>
      <c r="F7" s="11">
        <v>5.2274114774114797E-2</v>
      </c>
      <c r="G7" s="11">
        <v>0</v>
      </c>
      <c r="H7" s="11">
        <v>3.7393162393162399E-2</v>
      </c>
      <c r="I7" s="11">
        <v>3.7393162393162399E-2</v>
      </c>
      <c r="J7" s="11">
        <v>3.7393162393162399E-2</v>
      </c>
      <c r="K7" s="11">
        <v>3.4188034188034198E-2</v>
      </c>
      <c r="L7" s="11">
        <v>5.48756798756799E-2</v>
      </c>
      <c r="M7" s="11">
        <v>3.4188034188034198E-2</v>
      </c>
      <c r="N7" s="11">
        <v>8.13675213675214E-2</v>
      </c>
      <c r="O7" s="11">
        <v>8.9920745920745906E-2</v>
      </c>
      <c r="P7" s="11">
        <v>6.3949938949939E-2</v>
      </c>
      <c r="Q7" s="11">
        <v>4.23465423465424E-2</v>
      </c>
      <c r="R7" s="11">
        <v>9.6695804195804202E-2</v>
      </c>
      <c r="S7" s="11">
        <v>5.5516705516705497E-2</v>
      </c>
      <c r="T7" s="11">
        <v>3.9316239316239301E-2</v>
      </c>
      <c r="U7" s="11">
        <v>7.1375846375846402E-2</v>
      </c>
      <c r="V7" s="11">
        <v>0.120784770784771</v>
      </c>
      <c r="W7" s="11">
        <v>8.6770451770451798E-2</v>
      </c>
      <c r="X7" s="11">
        <v>4.9572649572649598E-2</v>
      </c>
      <c r="Y7" s="11">
        <v>4.9048174048174097E-2</v>
      </c>
      <c r="Z7" s="11">
        <v>3.4188034188034198E-2</v>
      </c>
    </row>
    <row r="8" spans="1:26" x14ac:dyDescent="0.25">
      <c r="A8" t="s">
        <v>2</v>
      </c>
      <c r="B8" s="11">
        <v>9.6153846153846194E-3</v>
      </c>
      <c r="C8" s="11">
        <v>6.59365634365634E-2</v>
      </c>
      <c r="D8" s="11">
        <v>3.2051282051282098E-3</v>
      </c>
      <c r="E8" s="11">
        <v>2.0146520146520099E-2</v>
      </c>
      <c r="F8" s="11">
        <v>2.1291208791208799E-2</v>
      </c>
      <c r="G8" s="11">
        <v>3.7393162393162399E-2</v>
      </c>
      <c r="H8" s="11">
        <v>0</v>
      </c>
      <c r="I8" s="11">
        <v>3.2051282051282098E-3</v>
      </c>
      <c r="J8" s="11">
        <v>3.2051282051282098E-3</v>
      </c>
      <c r="K8" s="11">
        <v>3.2051282051282098E-3</v>
      </c>
      <c r="L8" s="11">
        <v>2.8166278166278199E-2</v>
      </c>
      <c r="M8" s="11">
        <v>3.2051282051282098E-3</v>
      </c>
      <c r="N8" s="11">
        <v>5.0384615384615403E-2</v>
      </c>
      <c r="O8" s="11">
        <v>5.8937839937839902E-2</v>
      </c>
      <c r="P8" s="11">
        <v>3.2967032967033003E-2</v>
      </c>
      <c r="Q8" s="11">
        <v>1.5637140637140601E-2</v>
      </c>
      <c r="R8" s="11">
        <v>6.5712898212898205E-2</v>
      </c>
      <c r="S8" s="11">
        <v>2.45337995337995E-2</v>
      </c>
      <c r="T8" s="11">
        <v>8.3333333333333297E-3</v>
      </c>
      <c r="U8" s="11">
        <v>4.0392940392940398E-2</v>
      </c>
      <c r="V8" s="11">
        <v>8.9801864801864806E-2</v>
      </c>
      <c r="W8" s="11">
        <v>5.57875457875458E-2</v>
      </c>
      <c r="X8" s="11">
        <v>1.85897435897436E-2</v>
      </c>
      <c r="Y8" s="11">
        <v>1.8065268065268099E-2</v>
      </c>
      <c r="Z8" s="11">
        <v>3.2051282051282098E-3</v>
      </c>
    </row>
    <row r="9" spans="1:26" x14ac:dyDescent="0.25">
      <c r="A9" t="s">
        <v>35</v>
      </c>
      <c r="B9" s="11">
        <v>9.6153846153846194E-3</v>
      </c>
      <c r="C9" s="11">
        <v>6.59365634365634E-2</v>
      </c>
      <c r="D9" s="11">
        <v>3.2051282051282098E-3</v>
      </c>
      <c r="E9" s="11">
        <v>2.0146520146520099E-2</v>
      </c>
      <c r="F9" s="11">
        <v>2.1291208791208799E-2</v>
      </c>
      <c r="G9" s="11">
        <v>3.7393162393162399E-2</v>
      </c>
      <c r="H9" s="11">
        <v>3.2051282051282098E-3</v>
      </c>
      <c r="I9" s="11">
        <v>0</v>
      </c>
      <c r="J9" s="11">
        <v>3.2051282051282098E-3</v>
      </c>
      <c r="K9" s="11">
        <v>3.2051282051282098E-3</v>
      </c>
      <c r="L9" s="11">
        <v>2.8166278166278199E-2</v>
      </c>
      <c r="M9" s="11">
        <v>3.2051282051282098E-3</v>
      </c>
      <c r="N9" s="11">
        <v>5.0384615384615403E-2</v>
      </c>
      <c r="O9" s="11">
        <v>5.8937839937839902E-2</v>
      </c>
      <c r="P9" s="11">
        <v>3.2967032967033003E-2</v>
      </c>
      <c r="Q9" s="11">
        <v>1.5637140637140601E-2</v>
      </c>
      <c r="R9" s="11">
        <v>6.5712898212898205E-2</v>
      </c>
      <c r="S9" s="11">
        <v>2.45337995337995E-2</v>
      </c>
      <c r="T9" s="11">
        <v>8.3333333333333297E-3</v>
      </c>
      <c r="U9" s="11">
        <v>4.0392940392940398E-2</v>
      </c>
      <c r="V9" s="11">
        <v>8.9801864801864806E-2</v>
      </c>
      <c r="W9" s="11">
        <v>5.57875457875458E-2</v>
      </c>
      <c r="X9" s="11">
        <v>1.85897435897436E-2</v>
      </c>
      <c r="Y9" s="11">
        <v>1.8065268065268099E-2</v>
      </c>
      <c r="Z9" s="11">
        <v>3.2051282051282098E-3</v>
      </c>
    </row>
    <row r="10" spans="1:26" x14ac:dyDescent="0.25">
      <c r="A10" t="s">
        <v>36</v>
      </c>
      <c r="B10" s="11">
        <v>9.6153846153846194E-3</v>
      </c>
      <c r="C10" s="11">
        <v>6.59365634365634E-2</v>
      </c>
      <c r="D10" s="11">
        <v>3.2051282051282098E-3</v>
      </c>
      <c r="E10" s="11">
        <v>2.0146520146520099E-2</v>
      </c>
      <c r="F10" s="11">
        <v>2.1291208791208799E-2</v>
      </c>
      <c r="G10" s="11">
        <v>3.7393162393162399E-2</v>
      </c>
      <c r="H10" s="11">
        <v>3.2051282051282098E-3</v>
      </c>
      <c r="I10" s="11">
        <v>3.2051282051282098E-3</v>
      </c>
      <c r="J10" s="11">
        <v>0</v>
      </c>
      <c r="K10" s="11">
        <v>3.2051282051282098E-3</v>
      </c>
      <c r="L10" s="11">
        <v>2.8166278166278199E-2</v>
      </c>
      <c r="M10" s="11">
        <v>3.2051282051282098E-3</v>
      </c>
      <c r="N10" s="11">
        <v>5.0384615384615403E-2</v>
      </c>
      <c r="O10" s="11">
        <v>5.8937839937839902E-2</v>
      </c>
      <c r="P10" s="11">
        <v>3.2967032967033003E-2</v>
      </c>
      <c r="Q10" s="11">
        <v>1.5637140637140601E-2</v>
      </c>
      <c r="R10" s="11">
        <v>6.5712898212898205E-2</v>
      </c>
      <c r="S10" s="11">
        <v>2.45337995337995E-2</v>
      </c>
      <c r="T10" s="11">
        <v>8.3333333333333297E-3</v>
      </c>
      <c r="U10" s="11">
        <v>4.0392940392940398E-2</v>
      </c>
      <c r="V10" s="11">
        <v>8.9801864801864806E-2</v>
      </c>
      <c r="W10" s="11">
        <v>5.57875457875458E-2</v>
      </c>
      <c r="X10" s="11">
        <v>1.85897435897436E-2</v>
      </c>
      <c r="Y10" s="11">
        <v>1.8065268065268099E-2</v>
      </c>
      <c r="Z10" s="11">
        <v>3.2051282051282098E-3</v>
      </c>
    </row>
    <row r="11" spans="1:26" x14ac:dyDescent="0.25">
      <c r="A11" t="s">
        <v>37</v>
      </c>
      <c r="B11" s="11">
        <v>6.41025641025641E-3</v>
      </c>
      <c r="C11" s="11">
        <v>6.2731435231435206E-2</v>
      </c>
      <c r="D11" s="11">
        <v>0</v>
      </c>
      <c r="E11" s="11">
        <v>1.6941391941391899E-2</v>
      </c>
      <c r="F11" s="11">
        <v>1.8086080586080602E-2</v>
      </c>
      <c r="G11" s="11">
        <v>3.4188034188034198E-2</v>
      </c>
      <c r="H11" s="11">
        <v>3.2051282051282098E-3</v>
      </c>
      <c r="I11" s="11">
        <v>3.2051282051282098E-3</v>
      </c>
      <c r="J11" s="11">
        <v>3.2051282051282098E-3</v>
      </c>
      <c r="K11" s="11">
        <v>0</v>
      </c>
      <c r="L11" s="11">
        <v>2.4961149961149998E-2</v>
      </c>
      <c r="M11" s="11">
        <v>0</v>
      </c>
      <c r="N11" s="11">
        <v>4.7179487179487202E-2</v>
      </c>
      <c r="O11" s="11">
        <v>5.5732711732711701E-2</v>
      </c>
      <c r="P11" s="11">
        <v>2.9761904761904798E-2</v>
      </c>
      <c r="Q11" s="11">
        <v>1.2432012432012401E-2</v>
      </c>
      <c r="R11" s="11">
        <v>6.2507770007769997E-2</v>
      </c>
      <c r="S11" s="11">
        <v>2.1328671328671299E-2</v>
      </c>
      <c r="T11" s="11">
        <v>5.1282051282051299E-3</v>
      </c>
      <c r="U11" s="11">
        <v>3.7187812187812197E-2</v>
      </c>
      <c r="V11" s="11">
        <v>8.6596736596736598E-2</v>
      </c>
      <c r="W11" s="11">
        <v>5.25824175824176E-2</v>
      </c>
      <c r="X11" s="11">
        <v>1.5384615384615399E-2</v>
      </c>
      <c r="Y11" s="11">
        <v>1.48601398601399E-2</v>
      </c>
      <c r="Z11" s="11">
        <v>0</v>
      </c>
    </row>
    <row r="12" spans="1:26" x14ac:dyDescent="0.25">
      <c r="A12" t="s">
        <v>3</v>
      </c>
      <c r="B12" s="11">
        <v>3.1371406371406403E-2</v>
      </c>
      <c r="C12" s="11">
        <v>8.7692585192585201E-2</v>
      </c>
      <c r="D12" s="11">
        <v>2.4961149961149998E-2</v>
      </c>
      <c r="E12" s="11">
        <v>4.1902541902541897E-2</v>
      </c>
      <c r="F12" s="11">
        <v>4.3047230547230503E-2</v>
      </c>
      <c r="G12" s="11">
        <v>5.48756798756799E-2</v>
      </c>
      <c r="H12" s="11">
        <v>2.8166278166278199E-2</v>
      </c>
      <c r="I12" s="11">
        <v>2.8166278166278199E-2</v>
      </c>
      <c r="J12" s="11">
        <v>2.8166278166278199E-2</v>
      </c>
      <c r="K12" s="11">
        <v>2.4961149961149998E-2</v>
      </c>
      <c r="L12" s="11">
        <v>0</v>
      </c>
      <c r="M12" s="11">
        <v>2.4961149961149998E-2</v>
      </c>
      <c r="N12" s="11">
        <v>7.2140637140637107E-2</v>
      </c>
      <c r="O12" s="11">
        <v>8.4796425796425795E-2</v>
      </c>
      <c r="P12" s="11">
        <v>5.47230547230547E-2</v>
      </c>
      <c r="Q12" s="11">
        <v>4.29292929292929E-2</v>
      </c>
      <c r="R12" s="11">
        <v>8.7468919968920006E-2</v>
      </c>
      <c r="S12" s="11">
        <v>3.5217560217560201E-2</v>
      </c>
      <c r="T12" s="11">
        <v>3.0089355089355101E-2</v>
      </c>
      <c r="U12" s="11">
        <v>6.2148962148962199E-2</v>
      </c>
      <c r="V12" s="11">
        <v>0.102816627816628</v>
      </c>
      <c r="W12" s="11">
        <v>7.7543567543567601E-2</v>
      </c>
      <c r="X12" s="11">
        <v>4.0345765345765297E-2</v>
      </c>
      <c r="Y12" s="11">
        <v>3.9821289821289803E-2</v>
      </c>
      <c r="Z12" s="11">
        <v>2.4961149961149998E-2</v>
      </c>
    </row>
    <row r="13" spans="1:26" x14ac:dyDescent="0.25">
      <c r="A13" t="s">
        <v>38</v>
      </c>
      <c r="B13" s="11">
        <v>6.41025641025641E-3</v>
      </c>
      <c r="C13" s="11">
        <v>6.2731435231435206E-2</v>
      </c>
      <c r="D13" s="11">
        <v>0</v>
      </c>
      <c r="E13" s="11">
        <v>1.6941391941391899E-2</v>
      </c>
      <c r="F13" s="11">
        <v>1.8086080586080602E-2</v>
      </c>
      <c r="G13" s="11">
        <v>3.4188034188034198E-2</v>
      </c>
      <c r="H13" s="11">
        <v>3.2051282051282098E-3</v>
      </c>
      <c r="I13" s="11">
        <v>3.2051282051282098E-3</v>
      </c>
      <c r="J13" s="11">
        <v>3.2051282051282098E-3</v>
      </c>
      <c r="K13" s="11">
        <v>0</v>
      </c>
      <c r="L13" s="11">
        <v>2.4961149961149998E-2</v>
      </c>
      <c r="M13" s="11">
        <v>0</v>
      </c>
      <c r="N13" s="11">
        <v>4.7179487179487202E-2</v>
      </c>
      <c r="O13" s="11">
        <v>5.5732711732711701E-2</v>
      </c>
      <c r="P13" s="11">
        <v>2.9761904761904798E-2</v>
      </c>
      <c r="Q13" s="11">
        <v>1.2432012432012401E-2</v>
      </c>
      <c r="R13" s="11">
        <v>6.2507770007769997E-2</v>
      </c>
      <c r="S13" s="11">
        <v>2.1328671328671299E-2</v>
      </c>
      <c r="T13" s="11">
        <v>5.1282051282051299E-3</v>
      </c>
      <c r="U13" s="11">
        <v>3.7187812187812197E-2</v>
      </c>
      <c r="V13" s="11">
        <v>8.6596736596736598E-2</v>
      </c>
      <c r="W13" s="11">
        <v>5.25824175824176E-2</v>
      </c>
      <c r="X13" s="11">
        <v>1.5384615384615399E-2</v>
      </c>
      <c r="Y13" s="11">
        <v>1.48601398601399E-2</v>
      </c>
      <c r="Z13" s="11">
        <v>0</v>
      </c>
    </row>
    <row r="14" spans="1:26" x14ac:dyDescent="0.25">
      <c r="A14" t="s">
        <v>4</v>
      </c>
      <c r="B14" s="11">
        <v>5.3589743589743603E-2</v>
      </c>
      <c r="C14" s="11">
        <v>0.109910922410922</v>
      </c>
      <c r="D14" s="11">
        <v>4.7179487179487202E-2</v>
      </c>
      <c r="E14" s="11">
        <v>6.4120879120879104E-2</v>
      </c>
      <c r="F14" s="11">
        <v>6.52655677655678E-2</v>
      </c>
      <c r="G14" s="11">
        <v>8.13675213675214E-2</v>
      </c>
      <c r="H14" s="11">
        <v>5.0384615384615403E-2</v>
      </c>
      <c r="I14" s="11">
        <v>5.0384615384615403E-2</v>
      </c>
      <c r="J14" s="11">
        <v>5.0384615384615403E-2</v>
      </c>
      <c r="K14" s="11">
        <v>4.7179487179487202E-2</v>
      </c>
      <c r="L14" s="11">
        <v>7.2140637140637107E-2</v>
      </c>
      <c r="M14" s="11">
        <v>4.7179487179487202E-2</v>
      </c>
      <c r="N14" s="11">
        <v>0</v>
      </c>
      <c r="O14" s="11">
        <v>0.106985625485625</v>
      </c>
      <c r="P14" s="11">
        <v>7.6941391941391907E-2</v>
      </c>
      <c r="Q14" s="11">
        <v>5.9611499611499599E-2</v>
      </c>
      <c r="R14" s="11">
        <v>0.109687257187257</v>
      </c>
      <c r="S14" s="11">
        <v>6.8508158508158501E-2</v>
      </c>
      <c r="T14" s="11">
        <v>5.2307692307692298E-2</v>
      </c>
      <c r="U14" s="11">
        <v>8.4367299367299406E-2</v>
      </c>
      <c r="V14" s="11">
        <v>0.138875291375291</v>
      </c>
      <c r="W14" s="11">
        <v>9.9761904761904802E-2</v>
      </c>
      <c r="X14" s="11">
        <v>6.2564102564102594E-2</v>
      </c>
      <c r="Y14" s="11">
        <v>6.2039627039627003E-2</v>
      </c>
      <c r="Z14" s="11">
        <v>4.7179487179487202E-2</v>
      </c>
    </row>
    <row r="15" spans="1:26" x14ac:dyDescent="0.25">
      <c r="A15" t="s">
        <v>5</v>
      </c>
      <c r="B15" s="11">
        <v>6.2142968142968102E-2</v>
      </c>
      <c r="C15" s="11">
        <v>0.11997055722055699</v>
      </c>
      <c r="D15" s="11">
        <v>5.5732711732711701E-2</v>
      </c>
      <c r="E15" s="11">
        <v>7.2674103674103693E-2</v>
      </c>
      <c r="F15" s="11">
        <v>7.0613664113664099E-2</v>
      </c>
      <c r="G15" s="11">
        <v>8.9920745920745906E-2</v>
      </c>
      <c r="H15" s="11">
        <v>5.8937839937839902E-2</v>
      </c>
      <c r="I15" s="11">
        <v>5.8937839937839902E-2</v>
      </c>
      <c r="J15" s="11">
        <v>5.8937839937839902E-2</v>
      </c>
      <c r="K15" s="11">
        <v>5.5732711732711701E-2</v>
      </c>
      <c r="L15" s="11">
        <v>8.4796425796425795E-2</v>
      </c>
      <c r="M15" s="11">
        <v>5.5732711732711701E-2</v>
      </c>
      <c r="N15" s="11">
        <v>0.106985625485625</v>
      </c>
      <c r="O15" s="11">
        <v>0</v>
      </c>
      <c r="P15" s="11">
        <v>8.5494616494616496E-2</v>
      </c>
      <c r="Q15" s="11">
        <v>7.7537296037296005E-2</v>
      </c>
      <c r="R15" s="11">
        <v>9.7416860916860901E-2</v>
      </c>
      <c r="S15" s="11">
        <v>7.7061383061383104E-2</v>
      </c>
      <c r="T15" s="11">
        <v>6.0860916860916901E-2</v>
      </c>
      <c r="U15" s="11">
        <v>0.10418426018426</v>
      </c>
      <c r="V15" s="11">
        <v>0.12886790986791</v>
      </c>
      <c r="W15" s="11">
        <v>0.108315129315129</v>
      </c>
      <c r="X15" s="11">
        <v>7.11173271173271E-2</v>
      </c>
      <c r="Y15" s="11">
        <v>0.104906204906205</v>
      </c>
      <c r="Z15" s="11">
        <v>5.5732711732711701E-2</v>
      </c>
    </row>
    <row r="16" spans="1:26" x14ac:dyDescent="0.25">
      <c r="A16" t="s">
        <v>39</v>
      </c>
      <c r="B16" s="11">
        <v>3.6172161172161203E-2</v>
      </c>
      <c r="C16" s="11">
        <v>7.7612387612387604E-2</v>
      </c>
      <c r="D16" s="11">
        <v>2.9761904761904798E-2</v>
      </c>
      <c r="E16" s="11">
        <v>4.6703296703296697E-2</v>
      </c>
      <c r="F16" s="11">
        <v>3.2967032967033003E-2</v>
      </c>
      <c r="G16" s="11">
        <v>6.3949938949939E-2</v>
      </c>
      <c r="H16" s="11">
        <v>3.2967032967033003E-2</v>
      </c>
      <c r="I16" s="11">
        <v>3.2967032967033003E-2</v>
      </c>
      <c r="J16" s="11">
        <v>3.2967032967033003E-2</v>
      </c>
      <c r="K16" s="11">
        <v>2.9761904761904798E-2</v>
      </c>
      <c r="L16" s="11">
        <v>5.47230547230547E-2</v>
      </c>
      <c r="M16" s="11">
        <v>2.9761904761904798E-2</v>
      </c>
      <c r="N16" s="11">
        <v>7.6941391941391907E-2</v>
      </c>
      <c r="O16" s="11">
        <v>8.5494616494616496E-2</v>
      </c>
      <c r="P16" s="11">
        <v>0</v>
      </c>
      <c r="Q16" s="11">
        <v>4.2193917193917199E-2</v>
      </c>
      <c r="R16" s="11">
        <v>9.2269674769674806E-2</v>
      </c>
      <c r="S16" s="11">
        <v>5.1090576090576101E-2</v>
      </c>
      <c r="T16" s="11">
        <v>3.4890109890109898E-2</v>
      </c>
      <c r="U16" s="11">
        <v>6.6949716949717006E-2</v>
      </c>
      <c r="V16" s="11">
        <v>0.116358641358641</v>
      </c>
      <c r="W16" s="11">
        <v>8.2344322344322401E-2</v>
      </c>
      <c r="X16" s="11">
        <v>4.5146520146520201E-2</v>
      </c>
      <c r="Y16" s="11">
        <v>4.4622044622044603E-2</v>
      </c>
      <c r="Z16" s="11">
        <v>2.9761904761904798E-2</v>
      </c>
    </row>
    <row r="17" spans="1:26" x14ac:dyDescent="0.25">
      <c r="A17" t="s">
        <v>6</v>
      </c>
      <c r="B17" s="11">
        <v>1.8842268842268799E-2</v>
      </c>
      <c r="C17" s="11">
        <v>7.5163447663447694E-2</v>
      </c>
      <c r="D17" s="11">
        <v>1.2432012432012401E-2</v>
      </c>
      <c r="E17" s="11">
        <v>4.5856920856920898E-2</v>
      </c>
      <c r="F17" s="11">
        <v>3.0518093018092999E-2</v>
      </c>
      <c r="G17" s="11">
        <v>4.23465423465424E-2</v>
      </c>
      <c r="H17" s="11">
        <v>1.5637140637140601E-2</v>
      </c>
      <c r="I17" s="11">
        <v>1.5637140637140601E-2</v>
      </c>
      <c r="J17" s="11">
        <v>1.5637140637140601E-2</v>
      </c>
      <c r="K17" s="11">
        <v>1.2432012432012401E-2</v>
      </c>
      <c r="L17" s="11">
        <v>4.29292929292929E-2</v>
      </c>
      <c r="M17" s="11">
        <v>1.2432012432012401E-2</v>
      </c>
      <c r="N17" s="11">
        <v>5.9611499611499599E-2</v>
      </c>
      <c r="O17" s="11">
        <v>7.7537296037296005E-2</v>
      </c>
      <c r="P17" s="11">
        <v>4.2193917193917199E-2</v>
      </c>
      <c r="Q17" s="11">
        <v>0</v>
      </c>
      <c r="R17" s="11">
        <v>7.4939782439782401E-2</v>
      </c>
      <c r="S17" s="11">
        <v>3.37606837606838E-2</v>
      </c>
      <c r="T17" s="11">
        <v>1.7560217560217601E-2</v>
      </c>
      <c r="U17" s="11">
        <v>4.9619824619824601E-2</v>
      </c>
      <c r="V17" s="11">
        <v>0.108401320901321</v>
      </c>
      <c r="W17" s="11">
        <v>6.5014430014429997E-2</v>
      </c>
      <c r="X17" s="11">
        <v>2.78166278166278E-2</v>
      </c>
      <c r="Y17" s="11">
        <v>2.7292152292152299E-2</v>
      </c>
      <c r="Z17" s="11">
        <v>1.2432012432012401E-2</v>
      </c>
    </row>
    <row r="18" spans="1:26" x14ac:dyDescent="0.25">
      <c r="A18" t="s">
        <v>7</v>
      </c>
      <c r="B18" s="11">
        <v>6.8918026418026399E-2</v>
      </c>
      <c r="C18" s="11">
        <v>0.13154048729048701</v>
      </c>
      <c r="D18" s="11">
        <v>6.2507770007769997E-2</v>
      </c>
      <c r="E18" s="11">
        <v>7.9449161949162003E-2</v>
      </c>
      <c r="F18" s="11">
        <v>7.9856671106671107E-2</v>
      </c>
      <c r="G18" s="11">
        <v>9.6695804195804202E-2</v>
      </c>
      <c r="H18" s="11">
        <v>6.5712898212898205E-2</v>
      </c>
      <c r="I18" s="11">
        <v>6.5712898212898205E-2</v>
      </c>
      <c r="J18" s="11">
        <v>6.5712898212898205E-2</v>
      </c>
      <c r="K18" s="11">
        <v>6.2507770007769997E-2</v>
      </c>
      <c r="L18" s="11">
        <v>8.7468919968920006E-2</v>
      </c>
      <c r="M18" s="11">
        <v>6.2507770007769997E-2</v>
      </c>
      <c r="N18" s="11">
        <v>0.109687257187257</v>
      </c>
      <c r="O18" s="11">
        <v>9.7416860916860901E-2</v>
      </c>
      <c r="P18" s="11">
        <v>9.2269674769674806E-2</v>
      </c>
      <c r="Q18" s="11">
        <v>7.4939782439782401E-2</v>
      </c>
      <c r="R18" s="11">
        <v>0</v>
      </c>
      <c r="S18" s="11">
        <v>8.3836441336441303E-2</v>
      </c>
      <c r="T18" s="11">
        <v>6.7635975135975093E-2</v>
      </c>
      <c r="U18" s="11">
        <v>9.9695582195582194E-2</v>
      </c>
      <c r="V18" s="11">
        <v>0.12069425019424999</v>
      </c>
      <c r="W18" s="11">
        <v>0.11509018759018801</v>
      </c>
      <c r="X18" s="11">
        <v>7.7892385392385396E-2</v>
      </c>
      <c r="Y18" s="11">
        <v>9.8971306471306503E-2</v>
      </c>
      <c r="Z18" s="11">
        <v>6.2507770007769997E-2</v>
      </c>
    </row>
    <row r="19" spans="1:26" x14ac:dyDescent="0.25">
      <c r="A19" t="s">
        <v>16</v>
      </c>
      <c r="B19" s="11">
        <v>2.77389277389277E-2</v>
      </c>
      <c r="C19" s="11">
        <v>8.4060106560106596E-2</v>
      </c>
      <c r="D19" s="11">
        <v>2.1328671328671299E-2</v>
      </c>
      <c r="E19" s="11">
        <v>3.8270063270063298E-2</v>
      </c>
      <c r="F19" s="11">
        <v>3.9414751914751897E-2</v>
      </c>
      <c r="G19" s="11">
        <v>5.5516705516705497E-2</v>
      </c>
      <c r="H19" s="11">
        <v>2.45337995337995E-2</v>
      </c>
      <c r="I19" s="11">
        <v>2.45337995337995E-2</v>
      </c>
      <c r="J19" s="11">
        <v>2.45337995337995E-2</v>
      </c>
      <c r="K19" s="11">
        <v>2.1328671328671299E-2</v>
      </c>
      <c r="L19" s="11">
        <v>3.5217560217560201E-2</v>
      </c>
      <c r="M19" s="11">
        <v>2.1328671328671299E-2</v>
      </c>
      <c r="N19" s="11">
        <v>6.8508158508158501E-2</v>
      </c>
      <c r="O19" s="11">
        <v>7.7061383061383104E-2</v>
      </c>
      <c r="P19" s="11">
        <v>5.1090576090576101E-2</v>
      </c>
      <c r="Q19" s="11">
        <v>3.37606837606838E-2</v>
      </c>
      <c r="R19" s="11">
        <v>8.3836441336441303E-2</v>
      </c>
      <c r="S19" s="11">
        <v>0</v>
      </c>
      <c r="T19" s="11">
        <v>2.1328671328671299E-2</v>
      </c>
      <c r="U19" s="11">
        <v>5.8516483516483503E-2</v>
      </c>
      <c r="V19" s="11">
        <v>0.102389277389277</v>
      </c>
      <c r="W19" s="11">
        <v>7.3911088911088899E-2</v>
      </c>
      <c r="X19" s="11">
        <v>3.6713286713286698E-2</v>
      </c>
      <c r="Y19" s="11">
        <v>3.6188811188811197E-2</v>
      </c>
      <c r="Z19" s="11">
        <v>2.1328671328671299E-2</v>
      </c>
    </row>
    <row r="20" spans="1:26" x14ac:dyDescent="0.25">
      <c r="A20" t="s">
        <v>40</v>
      </c>
      <c r="B20" s="11">
        <v>1.1538461538461499E-2</v>
      </c>
      <c r="C20" s="11">
        <v>6.78596403596404E-2</v>
      </c>
      <c r="D20" s="11">
        <v>5.1282051282051299E-3</v>
      </c>
      <c r="E20" s="11">
        <v>2.2069597069597099E-2</v>
      </c>
      <c r="F20" s="11">
        <v>2.3214285714285701E-2</v>
      </c>
      <c r="G20" s="11">
        <v>3.9316239316239301E-2</v>
      </c>
      <c r="H20" s="11">
        <v>8.3333333333333297E-3</v>
      </c>
      <c r="I20" s="11">
        <v>8.3333333333333297E-3</v>
      </c>
      <c r="J20" s="11">
        <v>8.3333333333333297E-3</v>
      </c>
      <c r="K20" s="11">
        <v>5.1282051282051299E-3</v>
      </c>
      <c r="L20" s="11">
        <v>3.0089355089355101E-2</v>
      </c>
      <c r="M20" s="11">
        <v>5.1282051282051299E-3</v>
      </c>
      <c r="N20" s="11">
        <v>5.2307692307692298E-2</v>
      </c>
      <c r="O20" s="11">
        <v>6.0860916860916901E-2</v>
      </c>
      <c r="P20" s="11">
        <v>3.4890109890109898E-2</v>
      </c>
      <c r="Q20" s="11">
        <v>1.7560217560217601E-2</v>
      </c>
      <c r="R20" s="11">
        <v>6.7635975135975093E-2</v>
      </c>
      <c r="S20" s="11">
        <v>2.1328671328671299E-2</v>
      </c>
      <c r="T20" s="11">
        <v>0</v>
      </c>
      <c r="U20" s="11">
        <v>4.23160173160173E-2</v>
      </c>
      <c r="V20" s="11">
        <v>9.1724941724941694E-2</v>
      </c>
      <c r="W20" s="11">
        <v>5.7710622710622703E-2</v>
      </c>
      <c r="X20" s="11">
        <v>2.0512820512820499E-2</v>
      </c>
      <c r="Y20" s="11">
        <v>1.9988344988345001E-2</v>
      </c>
      <c r="Z20" s="11">
        <v>5.1282051282051299E-3</v>
      </c>
    </row>
    <row r="21" spans="1:26" x14ac:dyDescent="0.25">
      <c r="A21" t="s">
        <v>8</v>
      </c>
      <c r="B21" s="11">
        <v>4.3598068598068598E-2</v>
      </c>
      <c r="C21" s="11">
        <v>9.9919247419247403E-2</v>
      </c>
      <c r="D21" s="11">
        <v>3.7187812187812197E-2</v>
      </c>
      <c r="E21" s="11">
        <v>5.4129204129204099E-2</v>
      </c>
      <c r="F21" s="11">
        <v>5.5273892773892802E-2</v>
      </c>
      <c r="G21" s="11">
        <v>7.1375846375846402E-2</v>
      </c>
      <c r="H21" s="11">
        <v>4.0392940392940398E-2</v>
      </c>
      <c r="I21" s="11">
        <v>4.0392940392940398E-2</v>
      </c>
      <c r="J21" s="11">
        <v>4.0392940392940398E-2</v>
      </c>
      <c r="K21" s="11">
        <v>3.7187812187812197E-2</v>
      </c>
      <c r="L21" s="11">
        <v>6.2148962148962199E-2</v>
      </c>
      <c r="M21" s="11">
        <v>3.7187812187812197E-2</v>
      </c>
      <c r="N21" s="11">
        <v>8.4367299367299406E-2</v>
      </c>
      <c r="O21" s="11">
        <v>0.10418426018426</v>
      </c>
      <c r="P21" s="11">
        <v>6.6949716949717006E-2</v>
      </c>
      <c r="Q21" s="11">
        <v>4.9619824619824601E-2</v>
      </c>
      <c r="R21" s="11">
        <v>9.9695582195582194E-2</v>
      </c>
      <c r="S21" s="11">
        <v>5.8516483516483503E-2</v>
      </c>
      <c r="T21" s="11">
        <v>4.23160173160173E-2</v>
      </c>
      <c r="U21" s="11">
        <v>0</v>
      </c>
      <c r="V21" s="11">
        <v>0.123784548784549</v>
      </c>
      <c r="W21" s="11">
        <v>8.9770229770229804E-2</v>
      </c>
      <c r="X21" s="11">
        <v>5.2572427572427603E-2</v>
      </c>
      <c r="Y21" s="11">
        <v>4.15584415584416E-2</v>
      </c>
      <c r="Z21" s="11">
        <v>3.7187812187812197E-2</v>
      </c>
    </row>
    <row r="22" spans="1:26" x14ac:dyDescent="0.25">
      <c r="A22" t="s">
        <v>9</v>
      </c>
      <c r="B22" s="11">
        <v>9.3006993006993E-2</v>
      </c>
      <c r="C22" s="11">
        <v>0.145225607725608</v>
      </c>
      <c r="D22" s="11">
        <v>8.6596736596736598E-2</v>
      </c>
      <c r="E22" s="11">
        <v>0.10353812853812901</v>
      </c>
      <c r="F22" s="11">
        <v>0.104682817182817</v>
      </c>
      <c r="G22" s="11">
        <v>0.120784770784771</v>
      </c>
      <c r="H22" s="11">
        <v>8.9801864801864806E-2</v>
      </c>
      <c r="I22" s="11">
        <v>8.9801864801864806E-2</v>
      </c>
      <c r="J22" s="11">
        <v>8.9801864801864806E-2</v>
      </c>
      <c r="K22" s="11">
        <v>8.6596736596736598E-2</v>
      </c>
      <c r="L22" s="11">
        <v>0.102816627816628</v>
      </c>
      <c r="M22" s="11">
        <v>8.6596736596736598E-2</v>
      </c>
      <c r="N22" s="11">
        <v>0.138875291375291</v>
      </c>
      <c r="O22" s="11">
        <v>0.12886790986791</v>
      </c>
      <c r="P22" s="11">
        <v>0.116358641358641</v>
      </c>
      <c r="Q22" s="11">
        <v>0.108401320901321</v>
      </c>
      <c r="R22" s="11">
        <v>0.12069425019424999</v>
      </c>
      <c r="S22" s="11">
        <v>0.102389277389277</v>
      </c>
      <c r="T22" s="11">
        <v>9.1724941724941694E-2</v>
      </c>
      <c r="U22" s="11">
        <v>0.123784548784549</v>
      </c>
      <c r="V22" s="11">
        <v>0</v>
      </c>
      <c r="W22" s="11">
        <v>0.139179154179154</v>
      </c>
      <c r="X22" s="11">
        <v>0.101981351981352</v>
      </c>
      <c r="Y22" s="11">
        <v>0.12610722610722599</v>
      </c>
      <c r="Z22" s="11">
        <v>8.6596736596736598E-2</v>
      </c>
    </row>
    <row r="23" spans="1:26" x14ac:dyDescent="0.25">
      <c r="A23" t="s">
        <v>10</v>
      </c>
      <c r="B23" s="11">
        <v>5.8992673992674001E-2</v>
      </c>
      <c r="C23" s="11">
        <v>0.11531385281385299</v>
      </c>
      <c r="D23" s="11">
        <v>5.25824175824176E-2</v>
      </c>
      <c r="E23" s="11">
        <v>6.9523809523809502E-2</v>
      </c>
      <c r="F23" s="11">
        <v>7.0668498168498198E-2</v>
      </c>
      <c r="G23" s="11">
        <v>8.6770451770451798E-2</v>
      </c>
      <c r="H23" s="11">
        <v>5.57875457875458E-2</v>
      </c>
      <c r="I23" s="11">
        <v>5.57875457875458E-2</v>
      </c>
      <c r="J23" s="11">
        <v>5.57875457875458E-2</v>
      </c>
      <c r="K23" s="11">
        <v>5.25824175824176E-2</v>
      </c>
      <c r="L23" s="11">
        <v>7.7543567543567601E-2</v>
      </c>
      <c r="M23" s="11">
        <v>5.25824175824176E-2</v>
      </c>
      <c r="N23" s="11">
        <v>9.9761904761904802E-2</v>
      </c>
      <c r="O23" s="11">
        <v>0.108315129315129</v>
      </c>
      <c r="P23" s="11">
        <v>8.2344322344322401E-2</v>
      </c>
      <c r="Q23" s="11">
        <v>6.5014430014429997E-2</v>
      </c>
      <c r="R23" s="11">
        <v>0.11509018759018801</v>
      </c>
      <c r="S23" s="11">
        <v>7.3911088911088899E-2</v>
      </c>
      <c r="T23" s="11">
        <v>5.7710622710622703E-2</v>
      </c>
      <c r="U23" s="11">
        <v>8.9770229770229804E-2</v>
      </c>
      <c r="V23" s="11">
        <v>0.139179154179154</v>
      </c>
      <c r="W23" s="11">
        <v>0</v>
      </c>
      <c r="X23" s="11">
        <v>6.7967032967033006E-2</v>
      </c>
      <c r="Y23" s="11">
        <v>6.7442557442557394E-2</v>
      </c>
      <c r="Z23" s="11">
        <v>5.25824175824176E-2</v>
      </c>
    </row>
    <row r="24" spans="1:26" x14ac:dyDescent="0.25">
      <c r="A24" t="s">
        <v>11</v>
      </c>
      <c r="B24" s="11">
        <v>2.1794871794871801E-2</v>
      </c>
      <c r="C24" s="11">
        <v>7.8116050616050606E-2</v>
      </c>
      <c r="D24" s="11">
        <v>1.5384615384615399E-2</v>
      </c>
      <c r="E24" s="11">
        <v>3.4729853479853502E-2</v>
      </c>
      <c r="F24" s="11">
        <v>3.3470695970695998E-2</v>
      </c>
      <c r="G24" s="11">
        <v>4.9572649572649598E-2</v>
      </c>
      <c r="H24" s="11">
        <v>1.85897435897436E-2</v>
      </c>
      <c r="I24" s="11">
        <v>1.85897435897436E-2</v>
      </c>
      <c r="J24" s="11">
        <v>1.85897435897436E-2</v>
      </c>
      <c r="K24" s="11">
        <v>1.5384615384615399E-2</v>
      </c>
      <c r="L24" s="11">
        <v>4.0345765345765297E-2</v>
      </c>
      <c r="M24" s="11">
        <v>1.5384615384615399E-2</v>
      </c>
      <c r="N24" s="11">
        <v>6.2564102564102594E-2</v>
      </c>
      <c r="O24" s="11">
        <v>7.11173271173271E-2</v>
      </c>
      <c r="P24" s="11">
        <v>4.5146520146520201E-2</v>
      </c>
      <c r="Q24" s="11">
        <v>2.78166278166278E-2</v>
      </c>
      <c r="R24" s="11">
        <v>7.7892385392385396E-2</v>
      </c>
      <c r="S24" s="11">
        <v>3.6713286713286698E-2</v>
      </c>
      <c r="T24" s="11">
        <v>2.0512820512820499E-2</v>
      </c>
      <c r="U24" s="11">
        <v>5.2572427572427603E-2</v>
      </c>
      <c r="V24" s="11">
        <v>0.101981351981352</v>
      </c>
      <c r="W24" s="11">
        <v>6.7967032967033006E-2</v>
      </c>
      <c r="X24" s="11">
        <v>0</v>
      </c>
      <c r="Y24" s="11">
        <v>3.02447552447552E-2</v>
      </c>
      <c r="Z24" s="11">
        <v>1.5384615384615399E-2</v>
      </c>
    </row>
    <row r="25" spans="1:26" x14ac:dyDescent="0.25">
      <c r="A25" t="s">
        <v>12</v>
      </c>
      <c r="B25" s="11">
        <v>2.12703962703963E-2</v>
      </c>
      <c r="C25" s="11">
        <v>9.3627899877899906E-2</v>
      </c>
      <c r="D25" s="11">
        <v>1.48601398601399E-2</v>
      </c>
      <c r="E25" s="11">
        <v>3.18015318015318E-2</v>
      </c>
      <c r="F25" s="11">
        <v>3.4014596514596498E-2</v>
      </c>
      <c r="G25" s="11">
        <v>4.9048174048174097E-2</v>
      </c>
      <c r="H25" s="11">
        <v>1.8065268065268099E-2</v>
      </c>
      <c r="I25" s="11">
        <v>1.8065268065268099E-2</v>
      </c>
      <c r="J25" s="11">
        <v>1.8065268065268099E-2</v>
      </c>
      <c r="K25" s="11">
        <v>1.48601398601399E-2</v>
      </c>
      <c r="L25" s="11">
        <v>3.9821289821289803E-2</v>
      </c>
      <c r="M25" s="11">
        <v>1.48601398601399E-2</v>
      </c>
      <c r="N25" s="11">
        <v>6.2039627039627003E-2</v>
      </c>
      <c r="O25" s="11">
        <v>0.104906204906205</v>
      </c>
      <c r="P25" s="11">
        <v>4.4622044622044603E-2</v>
      </c>
      <c r="Q25" s="11">
        <v>2.7292152292152299E-2</v>
      </c>
      <c r="R25" s="11">
        <v>9.8971306471306503E-2</v>
      </c>
      <c r="S25" s="11">
        <v>3.6188811188811197E-2</v>
      </c>
      <c r="T25" s="11">
        <v>1.9988344988345001E-2</v>
      </c>
      <c r="U25" s="11">
        <v>4.15584415584416E-2</v>
      </c>
      <c r="V25" s="11">
        <v>0.12610722610722599</v>
      </c>
      <c r="W25" s="11">
        <v>6.7442557442557394E-2</v>
      </c>
      <c r="X25" s="11">
        <v>3.02447552447552E-2</v>
      </c>
      <c r="Y25" s="11">
        <v>0</v>
      </c>
      <c r="Z25" s="11">
        <v>1.48601398601399E-2</v>
      </c>
    </row>
    <row r="26" spans="1:26" x14ac:dyDescent="0.25">
      <c r="A26" t="s">
        <v>41</v>
      </c>
      <c r="B26" s="11">
        <v>6.41025641025641E-3</v>
      </c>
      <c r="C26" s="11">
        <v>6.2731435231435206E-2</v>
      </c>
      <c r="D26" s="11">
        <v>0</v>
      </c>
      <c r="E26" s="11">
        <v>1.6941391941391899E-2</v>
      </c>
      <c r="F26" s="11">
        <v>1.8086080586080602E-2</v>
      </c>
      <c r="G26" s="11">
        <v>3.4188034188034198E-2</v>
      </c>
      <c r="H26" s="11">
        <v>3.2051282051282098E-3</v>
      </c>
      <c r="I26" s="11">
        <v>3.2051282051282098E-3</v>
      </c>
      <c r="J26" s="11">
        <v>3.2051282051282098E-3</v>
      </c>
      <c r="K26" s="11">
        <v>0</v>
      </c>
      <c r="L26" s="11">
        <v>2.4961149961149998E-2</v>
      </c>
      <c r="M26" s="11">
        <v>0</v>
      </c>
      <c r="N26" s="11">
        <v>4.7179487179487202E-2</v>
      </c>
      <c r="O26" s="11">
        <v>5.5732711732711701E-2</v>
      </c>
      <c r="P26" s="11">
        <v>2.9761904761904798E-2</v>
      </c>
      <c r="Q26" s="11">
        <v>1.2432012432012401E-2</v>
      </c>
      <c r="R26" s="11">
        <v>6.2507770007769997E-2</v>
      </c>
      <c r="S26" s="11">
        <v>2.1328671328671299E-2</v>
      </c>
      <c r="T26" s="11">
        <v>5.1282051282051299E-3</v>
      </c>
      <c r="U26" s="11">
        <v>3.7187812187812197E-2</v>
      </c>
      <c r="V26" s="11">
        <v>8.6596736596736598E-2</v>
      </c>
      <c r="W26" s="11">
        <v>5.25824175824176E-2</v>
      </c>
      <c r="X26" s="11">
        <v>1.5384615384615399E-2</v>
      </c>
      <c r="Y26" s="11">
        <v>1.48601398601399E-2</v>
      </c>
      <c r="Z26" s="11">
        <v>0</v>
      </c>
    </row>
    <row r="30" spans="1:26" x14ac:dyDescent="0.25">
      <c r="A30" t="s">
        <v>44</v>
      </c>
      <c r="B30" t="s">
        <v>13</v>
      </c>
      <c r="C30" t="s">
        <v>32</v>
      </c>
      <c r="D30" t="s">
        <v>33</v>
      </c>
      <c r="E30" t="s">
        <v>0</v>
      </c>
      <c r="F30" t="s">
        <v>34</v>
      </c>
      <c r="G30" t="s">
        <v>1</v>
      </c>
      <c r="H30" t="s">
        <v>2</v>
      </c>
      <c r="I30" t="s">
        <v>35</v>
      </c>
      <c r="J30" t="s">
        <v>36</v>
      </c>
      <c r="K30" t="s">
        <v>37</v>
      </c>
      <c r="L30" t="s">
        <v>3</v>
      </c>
      <c r="M30" t="s">
        <v>38</v>
      </c>
      <c r="N30" t="s">
        <v>4</v>
      </c>
      <c r="O30" t="s">
        <v>5</v>
      </c>
      <c r="P30" t="s">
        <v>39</v>
      </c>
      <c r="Q30" t="s">
        <v>6</v>
      </c>
      <c r="R30" t="s">
        <v>7</v>
      </c>
      <c r="S30" t="s">
        <v>16</v>
      </c>
      <c r="T30" t="s">
        <v>40</v>
      </c>
      <c r="U30" t="s">
        <v>8</v>
      </c>
      <c r="V30" t="s">
        <v>9</v>
      </c>
      <c r="W30" t="s">
        <v>10</v>
      </c>
      <c r="X30" t="s">
        <v>11</v>
      </c>
      <c r="Y30" t="s">
        <v>12</v>
      </c>
      <c r="Z30" t="s">
        <v>41</v>
      </c>
    </row>
    <row r="31" spans="1:26" x14ac:dyDescent="0.25">
      <c r="A31" t="s">
        <v>13</v>
      </c>
      <c r="B31">
        <v>0</v>
      </c>
      <c r="C31">
        <v>6.9141691641691705E-2</v>
      </c>
      <c r="D31">
        <v>6.41025641025641E-3</v>
      </c>
      <c r="E31">
        <v>2.3351648351648401E-2</v>
      </c>
      <c r="F31">
        <v>2.4496336996337E-2</v>
      </c>
      <c r="G31">
        <v>4.05982905982906E-2</v>
      </c>
      <c r="H31">
        <v>9.6153846153846194E-3</v>
      </c>
      <c r="I31">
        <v>9.6153846153846194E-3</v>
      </c>
      <c r="J31">
        <v>9.6153846153846194E-3</v>
      </c>
      <c r="K31">
        <v>6.41025641025641E-3</v>
      </c>
      <c r="L31">
        <v>3.1371406371406403E-2</v>
      </c>
      <c r="M31">
        <v>6.41025641025641E-3</v>
      </c>
      <c r="N31">
        <v>5.3589743589743603E-2</v>
      </c>
      <c r="O31">
        <v>6.2142968142968102E-2</v>
      </c>
      <c r="P31">
        <v>3.6172161172161203E-2</v>
      </c>
      <c r="Q31">
        <v>1.8842268842268799E-2</v>
      </c>
      <c r="R31">
        <v>6.8918026418026399E-2</v>
      </c>
      <c r="S31">
        <v>2.77389277389277E-2</v>
      </c>
      <c r="T31">
        <v>1.1538461538461499E-2</v>
      </c>
      <c r="U31">
        <v>4.3598068598068598E-2</v>
      </c>
      <c r="V31">
        <v>9.3006993006993E-2</v>
      </c>
      <c r="W31">
        <v>5.8992673992674001E-2</v>
      </c>
      <c r="X31">
        <v>2.1794871794871801E-2</v>
      </c>
      <c r="Y31">
        <v>2.12703962703963E-2</v>
      </c>
      <c r="Z31">
        <v>6.41025641025641E-3</v>
      </c>
    </row>
    <row r="32" spans="1:26" x14ac:dyDescent="0.25">
      <c r="A32" t="s">
        <v>32</v>
      </c>
      <c r="B32">
        <v>6.9141691641691705E-2</v>
      </c>
      <c r="C32">
        <v>0</v>
      </c>
      <c r="D32">
        <v>6.2731435231435206E-2</v>
      </c>
      <c r="E32">
        <v>9.4553779553779499E-2</v>
      </c>
      <c r="F32">
        <v>7.7612387612387604E-2</v>
      </c>
      <c r="G32">
        <v>9.6919469419469398E-2</v>
      </c>
      <c r="H32">
        <v>6.59365634365634E-2</v>
      </c>
      <c r="I32">
        <v>6.59365634365634E-2</v>
      </c>
      <c r="J32">
        <v>6.59365634365634E-2</v>
      </c>
      <c r="K32">
        <v>6.2731435231435206E-2</v>
      </c>
      <c r="L32">
        <v>8.7692585192585201E-2</v>
      </c>
      <c r="M32">
        <v>6.2731435231435206E-2</v>
      </c>
      <c r="N32">
        <v>0.109910922410922</v>
      </c>
      <c r="O32">
        <v>0.11997055722055699</v>
      </c>
      <c r="P32">
        <v>7.7612387612387604E-2</v>
      </c>
      <c r="Q32">
        <v>7.5163447663447694E-2</v>
      </c>
      <c r="R32">
        <v>0.13154048729048701</v>
      </c>
      <c r="S32">
        <v>8.4060106560106596E-2</v>
      </c>
      <c r="T32">
        <v>6.78596403596404E-2</v>
      </c>
      <c r="U32">
        <v>9.9919247419247403E-2</v>
      </c>
      <c r="V32">
        <v>0.145225607725608</v>
      </c>
      <c r="W32">
        <v>0.11531385281385299</v>
      </c>
      <c r="X32">
        <v>7.8116050616050606E-2</v>
      </c>
      <c r="Y32">
        <v>9.3627899877899906E-2</v>
      </c>
      <c r="Z32">
        <v>6.2731435231435206E-2</v>
      </c>
    </row>
    <row r="33" spans="1:26" x14ac:dyDescent="0.25">
      <c r="A33" t="s">
        <v>33</v>
      </c>
      <c r="B33">
        <v>6.41025641025641E-3</v>
      </c>
      <c r="C33">
        <v>6.2731435231435206E-2</v>
      </c>
      <c r="D33">
        <v>0</v>
      </c>
      <c r="E33">
        <v>1.6941391941391899E-2</v>
      </c>
      <c r="F33">
        <v>1.8086080586080602E-2</v>
      </c>
      <c r="G33">
        <v>3.4188034188034198E-2</v>
      </c>
      <c r="H33">
        <v>3.2051282051282098E-3</v>
      </c>
      <c r="I33">
        <v>3.2051282051282098E-3</v>
      </c>
      <c r="J33">
        <v>3.2051282051282098E-3</v>
      </c>
      <c r="K33">
        <v>0</v>
      </c>
      <c r="L33">
        <v>2.4961149961149998E-2</v>
      </c>
      <c r="M33">
        <v>0</v>
      </c>
      <c r="N33">
        <v>4.7179487179487202E-2</v>
      </c>
      <c r="O33">
        <v>5.5732711732711701E-2</v>
      </c>
      <c r="P33">
        <v>2.9761904761904798E-2</v>
      </c>
      <c r="Q33">
        <v>1.2432012432012401E-2</v>
      </c>
      <c r="R33">
        <v>6.2507770007769997E-2</v>
      </c>
      <c r="S33">
        <v>2.1328671328671299E-2</v>
      </c>
      <c r="T33">
        <v>5.1282051282051299E-3</v>
      </c>
      <c r="U33">
        <v>3.7187812187812197E-2</v>
      </c>
      <c r="V33">
        <v>8.6596736596736598E-2</v>
      </c>
      <c r="W33">
        <v>5.25824175824176E-2</v>
      </c>
      <c r="X33">
        <v>1.5384615384615399E-2</v>
      </c>
      <c r="Y33">
        <v>1.48601398601399E-2</v>
      </c>
      <c r="Z33">
        <v>0</v>
      </c>
    </row>
    <row r="34" spans="1:26" x14ac:dyDescent="0.25">
      <c r="A34" t="s">
        <v>0</v>
      </c>
      <c r="B34">
        <v>2.3351648351648401E-2</v>
      </c>
      <c r="C34">
        <v>9.4553779553779499E-2</v>
      </c>
      <c r="D34">
        <v>1.6941391941391899E-2</v>
      </c>
      <c r="E34">
        <v>0</v>
      </c>
      <c r="F34">
        <v>3.50274725274725E-2</v>
      </c>
      <c r="G34">
        <v>5.11294261294261E-2</v>
      </c>
      <c r="H34">
        <v>2.0146520146520099E-2</v>
      </c>
      <c r="I34">
        <v>2.0146520146520099E-2</v>
      </c>
      <c r="J34">
        <v>2.0146520146520099E-2</v>
      </c>
      <c r="K34">
        <v>1.6941391941391899E-2</v>
      </c>
      <c r="L34">
        <v>4.1902541902541897E-2</v>
      </c>
      <c r="M34">
        <v>1.6941391941391899E-2</v>
      </c>
      <c r="N34">
        <v>6.4120879120879104E-2</v>
      </c>
      <c r="O34">
        <v>7.2674103674103693E-2</v>
      </c>
      <c r="P34">
        <v>4.6703296703296697E-2</v>
      </c>
      <c r="Q34">
        <v>2.93734043734044E-2</v>
      </c>
      <c r="R34">
        <v>7.9449161949162003E-2</v>
      </c>
      <c r="S34">
        <v>3.8270063270063298E-2</v>
      </c>
      <c r="T34">
        <v>2.2069597069597099E-2</v>
      </c>
      <c r="U34">
        <v>5.4129204129204099E-2</v>
      </c>
      <c r="V34">
        <v>0.10353812853812901</v>
      </c>
      <c r="W34">
        <v>6.9523809523809502E-2</v>
      </c>
      <c r="X34">
        <v>3.2326007326007301E-2</v>
      </c>
      <c r="Y34">
        <v>3.18015318015318E-2</v>
      </c>
      <c r="Z34">
        <v>1.6941391941391899E-2</v>
      </c>
    </row>
    <row r="35" spans="1:26" x14ac:dyDescent="0.25">
      <c r="A35" t="s">
        <v>34</v>
      </c>
      <c r="B35">
        <v>2.4496336996337E-2</v>
      </c>
      <c r="C35">
        <v>7.7612387612387604E-2</v>
      </c>
      <c r="D35">
        <v>1.8086080586080602E-2</v>
      </c>
      <c r="E35">
        <v>3.50274725274725E-2</v>
      </c>
      <c r="F35">
        <v>0</v>
      </c>
      <c r="G35">
        <v>5.2274114774114797E-2</v>
      </c>
      <c r="H35">
        <v>2.1291208791208799E-2</v>
      </c>
      <c r="I35">
        <v>2.1291208791208799E-2</v>
      </c>
      <c r="J35">
        <v>2.1291208791208799E-2</v>
      </c>
      <c r="K35">
        <v>1.8086080586080602E-2</v>
      </c>
      <c r="L35">
        <v>4.3047230547230503E-2</v>
      </c>
      <c r="M35">
        <v>1.8086080586080602E-2</v>
      </c>
      <c r="N35">
        <v>6.52655677655678E-2</v>
      </c>
      <c r="O35">
        <v>7.0613664113664099E-2</v>
      </c>
      <c r="P35">
        <v>3.2967032967033003E-2</v>
      </c>
      <c r="Q35">
        <v>3.0518093018092999E-2</v>
      </c>
      <c r="R35">
        <v>7.9856671106671107E-2</v>
      </c>
      <c r="S35">
        <v>3.9414751914751897E-2</v>
      </c>
      <c r="T35">
        <v>2.3214285714285701E-2</v>
      </c>
      <c r="U35">
        <v>5.5273892773892802E-2</v>
      </c>
      <c r="V35">
        <v>0.104682817182817</v>
      </c>
      <c r="W35">
        <v>7.0668498168498198E-2</v>
      </c>
      <c r="X35">
        <v>3.3470695970695998E-2</v>
      </c>
      <c r="Y35">
        <v>3.4014596514596498E-2</v>
      </c>
      <c r="Z35">
        <v>1.8086080586080602E-2</v>
      </c>
    </row>
    <row r="36" spans="1:26" x14ac:dyDescent="0.25">
      <c r="A36" t="s">
        <v>1</v>
      </c>
      <c r="B36">
        <v>4.05982905982906E-2</v>
      </c>
      <c r="C36">
        <v>9.6919469419469398E-2</v>
      </c>
      <c r="D36">
        <v>3.4188034188034198E-2</v>
      </c>
      <c r="E36">
        <v>5.11294261294261E-2</v>
      </c>
      <c r="F36">
        <v>5.2274114774114797E-2</v>
      </c>
      <c r="G36">
        <v>0</v>
      </c>
      <c r="H36">
        <v>3.7393162393162399E-2</v>
      </c>
      <c r="I36">
        <v>3.7393162393162399E-2</v>
      </c>
      <c r="J36">
        <v>3.7393162393162399E-2</v>
      </c>
      <c r="K36">
        <v>3.4188034188034198E-2</v>
      </c>
      <c r="L36">
        <v>5.48756798756799E-2</v>
      </c>
      <c r="M36">
        <v>3.4188034188034198E-2</v>
      </c>
      <c r="N36">
        <v>8.13675213675214E-2</v>
      </c>
      <c r="O36">
        <v>8.9920745920745906E-2</v>
      </c>
      <c r="P36">
        <v>6.3949938949939E-2</v>
      </c>
      <c r="Q36">
        <v>4.23465423465424E-2</v>
      </c>
      <c r="R36">
        <v>9.6695804195804202E-2</v>
      </c>
      <c r="S36">
        <v>5.5516705516705497E-2</v>
      </c>
      <c r="T36">
        <v>3.9316239316239301E-2</v>
      </c>
      <c r="U36">
        <v>7.1375846375846402E-2</v>
      </c>
      <c r="V36">
        <v>0.120784770784771</v>
      </c>
      <c r="W36">
        <v>8.6770451770451798E-2</v>
      </c>
      <c r="X36">
        <v>4.9572649572649598E-2</v>
      </c>
      <c r="Y36">
        <v>4.9048174048174097E-2</v>
      </c>
      <c r="Z36">
        <v>3.4188034188034198E-2</v>
      </c>
    </row>
    <row r="37" spans="1:26" x14ac:dyDescent="0.25">
      <c r="A37" t="s">
        <v>2</v>
      </c>
      <c r="B37">
        <v>9.6153846153846194E-3</v>
      </c>
      <c r="C37">
        <v>6.59365634365634E-2</v>
      </c>
      <c r="D37">
        <v>3.2051282051282098E-3</v>
      </c>
      <c r="E37">
        <v>2.0146520146520099E-2</v>
      </c>
      <c r="F37">
        <v>2.1291208791208799E-2</v>
      </c>
      <c r="G37">
        <v>3.7393162393162399E-2</v>
      </c>
      <c r="H37">
        <v>0</v>
      </c>
      <c r="I37">
        <v>3.2051282051282098E-3</v>
      </c>
      <c r="J37">
        <v>3.2051282051282098E-3</v>
      </c>
      <c r="K37">
        <v>3.2051282051282098E-3</v>
      </c>
      <c r="L37">
        <v>2.8166278166278199E-2</v>
      </c>
      <c r="M37">
        <v>3.2051282051282098E-3</v>
      </c>
      <c r="N37">
        <v>5.0384615384615403E-2</v>
      </c>
      <c r="O37">
        <v>5.8937839937839902E-2</v>
      </c>
      <c r="P37">
        <v>3.2967032967033003E-2</v>
      </c>
      <c r="Q37">
        <v>1.5637140637140601E-2</v>
      </c>
      <c r="R37">
        <v>6.5712898212898205E-2</v>
      </c>
      <c r="S37">
        <v>2.45337995337995E-2</v>
      </c>
      <c r="T37">
        <v>8.3333333333333297E-3</v>
      </c>
      <c r="U37">
        <v>4.0392940392940398E-2</v>
      </c>
      <c r="V37">
        <v>8.9801864801864806E-2</v>
      </c>
      <c r="W37">
        <v>5.57875457875458E-2</v>
      </c>
      <c r="X37">
        <v>1.85897435897436E-2</v>
      </c>
      <c r="Y37">
        <v>1.8065268065268099E-2</v>
      </c>
      <c r="Z37">
        <v>3.2051282051282098E-3</v>
      </c>
    </row>
    <row r="38" spans="1:26" x14ac:dyDescent="0.25">
      <c r="A38" t="s">
        <v>35</v>
      </c>
      <c r="B38">
        <v>9.6153846153846194E-3</v>
      </c>
      <c r="C38">
        <v>6.59365634365634E-2</v>
      </c>
      <c r="D38">
        <v>3.2051282051282098E-3</v>
      </c>
      <c r="E38">
        <v>2.0146520146520099E-2</v>
      </c>
      <c r="F38">
        <v>2.1291208791208799E-2</v>
      </c>
      <c r="G38">
        <v>3.7393162393162399E-2</v>
      </c>
      <c r="H38">
        <v>3.2051282051282098E-3</v>
      </c>
      <c r="I38">
        <v>0</v>
      </c>
      <c r="J38">
        <v>3.2051282051282098E-3</v>
      </c>
      <c r="K38">
        <v>3.2051282051282098E-3</v>
      </c>
      <c r="L38">
        <v>2.8166278166278199E-2</v>
      </c>
      <c r="M38">
        <v>3.2051282051282098E-3</v>
      </c>
      <c r="N38">
        <v>5.0384615384615403E-2</v>
      </c>
      <c r="O38">
        <v>5.8937839937839902E-2</v>
      </c>
      <c r="P38">
        <v>3.2967032967033003E-2</v>
      </c>
      <c r="Q38">
        <v>1.5637140637140601E-2</v>
      </c>
      <c r="R38">
        <v>6.5712898212898205E-2</v>
      </c>
      <c r="S38">
        <v>2.45337995337995E-2</v>
      </c>
      <c r="T38">
        <v>8.3333333333333297E-3</v>
      </c>
      <c r="U38">
        <v>4.0392940392940398E-2</v>
      </c>
      <c r="V38">
        <v>8.9801864801864806E-2</v>
      </c>
      <c r="W38">
        <v>5.57875457875458E-2</v>
      </c>
      <c r="X38">
        <v>1.85897435897436E-2</v>
      </c>
      <c r="Y38">
        <v>1.8065268065268099E-2</v>
      </c>
      <c r="Z38">
        <v>3.2051282051282098E-3</v>
      </c>
    </row>
    <row r="39" spans="1:26" x14ac:dyDescent="0.25">
      <c r="A39" t="s">
        <v>36</v>
      </c>
      <c r="B39">
        <v>9.6153846153846194E-3</v>
      </c>
      <c r="C39">
        <v>6.59365634365634E-2</v>
      </c>
      <c r="D39">
        <v>3.2051282051282098E-3</v>
      </c>
      <c r="E39">
        <v>2.0146520146520099E-2</v>
      </c>
      <c r="F39">
        <v>2.1291208791208799E-2</v>
      </c>
      <c r="G39">
        <v>3.7393162393162399E-2</v>
      </c>
      <c r="H39">
        <v>3.2051282051282098E-3</v>
      </c>
      <c r="I39">
        <v>3.2051282051282098E-3</v>
      </c>
      <c r="J39">
        <v>0</v>
      </c>
      <c r="K39">
        <v>3.2051282051282098E-3</v>
      </c>
      <c r="L39">
        <v>2.8166278166278199E-2</v>
      </c>
      <c r="M39">
        <v>3.2051282051282098E-3</v>
      </c>
      <c r="N39">
        <v>5.0384615384615403E-2</v>
      </c>
      <c r="O39">
        <v>5.8937839937839902E-2</v>
      </c>
      <c r="P39">
        <v>3.2967032967033003E-2</v>
      </c>
      <c r="Q39">
        <v>1.5637140637140601E-2</v>
      </c>
      <c r="R39">
        <v>6.5712898212898205E-2</v>
      </c>
      <c r="S39">
        <v>2.45337995337995E-2</v>
      </c>
      <c r="T39">
        <v>8.3333333333333297E-3</v>
      </c>
      <c r="U39">
        <v>4.0392940392940398E-2</v>
      </c>
      <c r="V39">
        <v>8.9801864801864806E-2</v>
      </c>
      <c r="W39">
        <v>5.57875457875458E-2</v>
      </c>
      <c r="X39">
        <v>1.85897435897436E-2</v>
      </c>
      <c r="Y39">
        <v>1.8065268065268099E-2</v>
      </c>
      <c r="Z39">
        <v>3.2051282051282098E-3</v>
      </c>
    </row>
    <row r="40" spans="1:26" x14ac:dyDescent="0.25">
      <c r="A40" t="s">
        <v>37</v>
      </c>
      <c r="B40">
        <v>6.41025641025641E-3</v>
      </c>
      <c r="C40">
        <v>6.2731435231435206E-2</v>
      </c>
      <c r="D40">
        <v>0</v>
      </c>
      <c r="E40">
        <v>1.6941391941391899E-2</v>
      </c>
      <c r="F40">
        <v>1.8086080586080602E-2</v>
      </c>
      <c r="G40">
        <v>3.4188034188034198E-2</v>
      </c>
      <c r="H40">
        <v>3.2051282051282098E-3</v>
      </c>
      <c r="I40">
        <v>3.2051282051282098E-3</v>
      </c>
      <c r="J40">
        <v>3.2051282051282098E-3</v>
      </c>
      <c r="K40">
        <v>0</v>
      </c>
      <c r="L40">
        <v>2.4961149961149998E-2</v>
      </c>
      <c r="M40">
        <v>0</v>
      </c>
      <c r="N40">
        <v>4.7179487179487202E-2</v>
      </c>
      <c r="O40">
        <v>5.5732711732711701E-2</v>
      </c>
      <c r="P40">
        <v>2.9761904761904798E-2</v>
      </c>
      <c r="Q40">
        <v>1.2432012432012401E-2</v>
      </c>
      <c r="R40">
        <v>6.2507770007769997E-2</v>
      </c>
      <c r="S40">
        <v>2.1328671328671299E-2</v>
      </c>
      <c r="T40">
        <v>5.1282051282051299E-3</v>
      </c>
      <c r="U40">
        <v>3.7187812187812197E-2</v>
      </c>
      <c r="V40">
        <v>8.6596736596736598E-2</v>
      </c>
      <c r="W40">
        <v>5.25824175824176E-2</v>
      </c>
      <c r="X40">
        <v>1.5384615384615399E-2</v>
      </c>
      <c r="Y40">
        <v>1.48601398601399E-2</v>
      </c>
      <c r="Z40">
        <v>0</v>
      </c>
    </row>
    <row r="41" spans="1:26" x14ac:dyDescent="0.25">
      <c r="A41" t="s">
        <v>3</v>
      </c>
      <c r="B41">
        <v>3.1371406371406403E-2</v>
      </c>
      <c r="C41">
        <v>8.7692585192585201E-2</v>
      </c>
      <c r="D41">
        <v>2.4961149961149998E-2</v>
      </c>
      <c r="E41">
        <v>4.1902541902541897E-2</v>
      </c>
      <c r="F41">
        <v>4.3047230547230503E-2</v>
      </c>
      <c r="G41">
        <v>5.48756798756799E-2</v>
      </c>
      <c r="H41">
        <v>2.8166278166278199E-2</v>
      </c>
      <c r="I41">
        <v>2.8166278166278199E-2</v>
      </c>
      <c r="J41">
        <v>2.8166278166278199E-2</v>
      </c>
      <c r="K41">
        <v>2.4961149961149998E-2</v>
      </c>
      <c r="L41">
        <v>0</v>
      </c>
      <c r="M41">
        <v>2.4961149961149998E-2</v>
      </c>
      <c r="N41">
        <v>7.2140637140637107E-2</v>
      </c>
      <c r="O41">
        <v>8.4796425796425795E-2</v>
      </c>
      <c r="P41">
        <v>5.47230547230547E-2</v>
      </c>
      <c r="Q41">
        <v>3.3119658119658099E-2</v>
      </c>
      <c r="R41">
        <v>8.7468919968920006E-2</v>
      </c>
      <c r="S41">
        <v>3.5217560217560201E-2</v>
      </c>
      <c r="T41">
        <v>3.0089355089355101E-2</v>
      </c>
      <c r="U41">
        <v>6.2148962148962199E-2</v>
      </c>
      <c r="V41">
        <v>0.102816627816628</v>
      </c>
      <c r="W41">
        <v>7.7543567543567601E-2</v>
      </c>
      <c r="X41">
        <v>4.0345765345765297E-2</v>
      </c>
      <c r="Y41">
        <v>3.9821289821289803E-2</v>
      </c>
      <c r="Z41">
        <v>2.4961149961149998E-2</v>
      </c>
    </row>
    <row r="42" spans="1:26" x14ac:dyDescent="0.25">
      <c r="A42" t="s">
        <v>38</v>
      </c>
      <c r="B42">
        <v>6.41025641025641E-3</v>
      </c>
      <c r="C42">
        <v>6.2731435231435206E-2</v>
      </c>
      <c r="D42">
        <v>0</v>
      </c>
      <c r="E42">
        <v>1.6941391941391899E-2</v>
      </c>
      <c r="F42">
        <v>1.8086080586080602E-2</v>
      </c>
      <c r="G42">
        <v>3.4188034188034198E-2</v>
      </c>
      <c r="H42">
        <v>3.2051282051282098E-3</v>
      </c>
      <c r="I42">
        <v>3.2051282051282098E-3</v>
      </c>
      <c r="J42">
        <v>3.2051282051282098E-3</v>
      </c>
      <c r="K42">
        <v>0</v>
      </c>
      <c r="L42">
        <v>2.4961149961149998E-2</v>
      </c>
      <c r="M42">
        <v>0</v>
      </c>
      <c r="N42">
        <v>4.7179487179487202E-2</v>
      </c>
      <c r="O42">
        <v>5.5732711732711701E-2</v>
      </c>
      <c r="P42">
        <v>2.9761904761904798E-2</v>
      </c>
      <c r="Q42">
        <v>1.2432012432012401E-2</v>
      </c>
      <c r="R42">
        <v>6.2507770007769997E-2</v>
      </c>
      <c r="S42">
        <v>2.1328671328671299E-2</v>
      </c>
      <c r="T42">
        <v>5.1282051282051299E-3</v>
      </c>
      <c r="U42">
        <v>3.7187812187812197E-2</v>
      </c>
      <c r="V42">
        <v>8.6596736596736598E-2</v>
      </c>
      <c r="W42">
        <v>5.25824175824176E-2</v>
      </c>
      <c r="X42">
        <v>1.5384615384615399E-2</v>
      </c>
      <c r="Y42">
        <v>1.48601398601399E-2</v>
      </c>
      <c r="Z42">
        <v>0</v>
      </c>
    </row>
    <row r="43" spans="1:26" x14ac:dyDescent="0.25">
      <c r="A43" t="s">
        <v>4</v>
      </c>
      <c r="B43">
        <v>5.3589743589743603E-2</v>
      </c>
      <c r="C43">
        <v>0.109910922410922</v>
      </c>
      <c r="D43">
        <v>4.7179487179487202E-2</v>
      </c>
      <c r="E43">
        <v>6.4120879120879104E-2</v>
      </c>
      <c r="F43">
        <v>6.52655677655678E-2</v>
      </c>
      <c r="G43">
        <v>8.13675213675214E-2</v>
      </c>
      <c r="H43">
        <v>5.0384615384615403E-2</v>
      </c>
      <c r="I43">
        <v>5.0384615384615403E-2</v>
      </c>
      <c r="J43">
        <v>5.0384615384615403E-2</v>
      </c>
      <c r="K43">
        <v>4.7179487179487202E-2</v>
      </c>
      <c r="L43">
        <v>7.2140637140637107E-2</v>
      </c>
      <c r="M43">
        <v>4.7179487179487202E-2</v>
      </c>
      <c r="N43">
        <v>0</v>
      </c>
      <c r="O43">
        <v>9.9707070707070702E-2</v>
      </c>
      <c r="P43">
        <v>7.6941391941391907E-2</v>
      </c>
      <c r="Q43">
        <v>5.9611499611499599E-2</v>
      </c>
      <c r="R43">
        <v>0.109687257187257</v>
      </c>
      <c r="S43">
        <v>6.8508158508158501E-2</v>
      </c>
      <c r="T43">
        <v>5.2307692307692298E-2</v>
      </c>
      <c r="U43">
        <v>8.4367299367299406E-2</v>
      </c>
      <c r="V43">
        <v>0.133776223776224</v>
      </c>
      <c r="W43">
        <v>9.9761904761904802E-2</v>
      </c>
      <c r="X43">
        <v>6.2564102564102594E-2</v>
      </c>
      <c r="Y43">
        <v>6.2039627039627003E-2</v>
      </c>
      <c r="Z43">
        <v>4.7179487179487202E-2</v>
      </c>
    </row>
    <row r="44" spans="1:26" x14ac:dyDescent="0.25">
      <c r="A44" t="s">
        <v>5</v>
      </c>
      <c r="B44">
        <v>6.2142968142968102E-2</v>
      </c>
      <c r="C44">
        <v>0.11997055722055699</v>
      </c>
      <c r="D44">
        <v>5.5732711732711701E-2</v>
      </c>
      <c r="E44">
        <v>7.2674103674103693E-2</v>
      </c>
      <c r="F44">
        <v>7.0613664113664099E-2</v>
      </c>
      <c r="G44">
        <v>8.9920745920745906E-2</v>
      </c>
      <c r="H44">
        <v>5.8937839937839902E-2</v>
      </c>
      <c r="I44">
        <v>5.8937839937839902E-2</v>
      </c>
      <c r="J44">
        <v>5.8937839937839902E-2</v>
      </c>
      <c r="K44">
        <v>5.5732711732711701E-2</v>
      </c>
      <c r="L44">
        <v>8.4796425796425795E-2</v>
      </c>
      <c r="M44">
        <v>5.5732711732711701E-2</v>
      </c>
      <c r="N44">
        <v>9.9707070707070702E-2</v>
      </c>
      <c r="O44">
        <v>0</v>
      </c>
      <c r="P44">
        <v>8.5494616494616496E-2</v>
      </c>
      <c r="Q44">
        <v>6.8164724164724202E-2</v>
      </c>
      <c r="R44">
        <v>9.7416860916860901E-2</v>
      </c>
      <c r="S44">
        <v>7.7061383061383104E-2</v>
      </c>
      <c r="T44">
        <v>6.0860916860916901E-2</v>
      </c>
      <c r="U44">
        <v>9.2920523920523898E-2</v>
      </c>
      <c r="V44">
        <v>0.12886790986791</v>
      </c>
      <c r="W44">
        <v>0.108315129315129</v>
      </c>
      <c r="X44">
        <v>7.11173271173271E-2</v>
      </c>
      <c r="Y44">
        <v>7.0592851592851599E-2</v>
      </c>
      <c r="Z44">
        <v>5.5732711732711701E-2</v>
      </c>
    </row>
    <row r="45" spans="1:26" x14ac:dyDescent="0.25">
      <c r="A45" t="s">
        <v>39</v>
      </c>
      <c r="B45">
        <v>3.6172161172161203E-2</v>
      </c>
      <c r="C45">
        <v>7.7612387612387604E-2</v>
      </c>
      <c r="D45">
        <v>2.9761904761904798E-2</v>
      </c>
      <c r="E45">
        <v>4.6703296703296697E-2</v>
      </c>
      <c r="F45">
        <v>3.2967032967033003E-2</v>
      </c>
      <c r="G45">
        <v>6.3949938949939E-2</v>
      </c>
      <c r="H45">
        <v>3.2967032967033003E-2</v>
      </c>
      <c r="I45">
        <v>3.2967032967033003E-2</v>
      </c>
      <c r="J45">
        <v>3.2967032967033003E-2</v>
      </c>
      <c r="K45">
        <v>2.9761904761904798E-2</v>
      </c>
      <c r="L45">
        <v>5.47230547230547E-2</v>
      </c>
      <c r="M45">
        <v>2.9761904761904798E-2</v>
      </c>
      <c r="N45">
        <v>7.6941391941391907E-2</v>
      </c>
      <c r="O45">
        <v>8.5494616494616496E-2</v>
      </c>
      <c r="P45">
        <v>0</v>
      </c>
      <c r="Q45">
        <v>4.2193917193917199E-2</v>
      </c>
      <c r="R45">
        <v>9.2269674769674806E-2</v>
      </c>
      <c r="S45">
        <v>5.1090576090576101E-2</v>
      </c>
      <c r="T45">
        <v>3.4890109890109898E-2</v>
      </c>
      <c r="U45">
        <v>6.6949716949717006E-2</v>
      </c>
      <c r="V45">
        <v>0.116358641358641</v>
      </c>
      <c r="W45">
        <v>8.2344322344322401E-2</v>
      </c>
      <c r="X45">
        <v>4.5146520146520201E-2</v>
      </c>
      <c r="Y45">
        <v>4.4622044622044603E-2</v>
      </c>
      <c r="Z45">
        <v>2.9761904761904798E-2</v>
      </c>
    </row>
    <row r="46" spans="1:26" x14ac:dyDescent="0.25">
      <c r="A46" t="s">
        <v>6</v>
      </c>
      <c r="B46">
        <v>1.8842268842268799E-2</v>
      </c>
      <c r="C46">
        <v>7.5163447663447694E-2</v>
      </c>
      <c r="D46">
        <v>1.2432012432012401E-2</v>
      </c>
      <c r="E46">
        <v>2.93734043734044E-2</v>
      </c>
      <c r="F46">
        <v>3.0518093018092999E-2</v>
      </c>
      <c r="G46">
        <v>4.23465423465424E-2</v>
      </c>
      <c r="H46">
        <v>1.5637140637140601E-2</v>
      </c>
      <c r="I46">
        <v>1.5637140637140601E-2</v>
      </c>
      <c r="J46">
        <v>1.5637140637140601E-2</v>
      </c>
      <c r="K46">
        <v>1.2432012432012401E-2</v>
      </c>
      <c r="L46">
        <v>3.3119658119658099E-2</v>
      </c>
      <c r="M46">
        <v>1.2432012432012401E-2</v>
      </c>
      <c r="N46">
        <v>5.9611499611499599E-2</v>
      </c>
      <c r="O46">
        <v>6.8164724164724202E-2</v>
      </c>
      <c r="P46">
        <v>4.2193917193917199E-2</v>
      </c>
      <c r="Q46">
        <v>0</v>
      </c>
      <c r="R46">
        <v>7.4939782439782401E-2</v>
      </c>
      <c r="S46">
        <v>3.37606837606838E-2</v>
      </c>
      <c r="T46">
        <v>1.7560217560217601E-2</v>
      </c>
      <c r="U46">
        <v>4.9619824619824601E-2</v>
      </c>
      <c r="V46">
        <v>9.9028749028749002E-2</v>
      </c>
      <c r="W46">
        <v>6.5014430014429997E-2</v>
      </c>
      <c r="X46">
        <v>2.78166278166278E-2</v>
      </c>
      <c r="Y46">
        <v>2.7292152292152299E-2</v>
      </c>
      <c r="Z46">
        <v>1.2432012432012401E-2</v>
      </c>
    </row>
    <row r="47" spans="1:26" x14ac:dyDescent="0.25">
      <c r="A47" t="s">
        <v>7</v>
      </c>
      <c r="B47">
        <v>6.8918026418026399E-2</v>
      </c>
      <c r="C47">
        <v>0.13154048729048701</v>
      </c>
      <c r="D47">
        <v>6.2507770007769997E-2</v>
      </c>
      <c r="E47">
        <v>7.9449161949162003E-2</v>
      </c>
      <c r="F47">
        <v>7.9856671106671107E-2</v>
      </c>
      <c r="G47">
        <v>9.6695804195804202E-2</v>
      </c>
      <c r="H47">
        <v>6.5712898212898205E-2</v>
      </c>
      <c r="I47">
        <v>6.5712898212898205E-2</v>
      </c>
      <c r="J47">
        <v>6.5712898212898205E-2</v>
      </c>
      <c r="K47">
        <v>6.2507770007769997E-2</v>
      </c>
      <c r="L47">
        <v>8.7468919968920006E-2</v>
      </c>
      <c r="M47">
        <v>6.2507770007769997E-2</v>
      </c>
      <c r="N47">
        <v>0.109687257187257</v>
      </c>
      <c r="O47">
        <v>9.7416860916860901E-2</v>
      </c>
      <c r="P47">
        <v>9.2269674769674806E-2</v>
      </c>
      <c r="Q47">
        <v>7.4939782439782401E-2</v>
      </c>
      <c r="R47">
        <v>0</v>
      </c>
      <c r="S47">
        <v>8.3836441336441303E-2</v>
      </c>
      <c r="T47">
        <v>6.7635975135975093E-2</v>
      </c>
      <c r="U47">
        <v>9.9695582195582194E-2</v>
      </c>
      <c r="V47">
        <v>0.12069425019424999</v>
      </c>
      <c r="W47">
        <v>0.11509018759018801</v>
      </c>
      <c r="X47">
        <v>7.7892385392385396E-2</v>
      </c>
      <c r="Y47">
        <v>7.7367909867909895E-2</v>
      </c>
      <c r="Z47">
        <v>6.2507770007769997E-2</v>
      </c>
    </row>
    <row r="48" spans="1:26" x14ac:dyDescent="0.25">
      <c r="A48" t="s">
        <v>16</v>
      </c>
      <c r="B48">
        <v>2.77389277389277E-2</v>
      </c>
      <c r="C48">
        <v>8.4060106560106596E-2</v>
      </c>
      <c r="D48">
        <v>2.1328671328671299E-2</v>
      </c>
      <c r="E48">
        <v>3.8270063270063298E-2</v>
      </c>
      <c r="F48">
        <v>3.9414751914751897E-2</v>
      </c>
      <c r="G48">
        <v>5.5516705516705497E-2</v>
      </c>
      <c r="H48">
        <v>2.45337995337995E-2</v>
      </c>
      <c r="I48">
        <v>2.45337995337995E-2</v>
      </c>
      <c r="J48">
        <v>2.45337995337995E-2</v>
      </c>
      <c r="K48">
        <v>2.1328671328671299E-2</v>
      </c>
      <c r="L48">
        <v>3.5217560217560201E-2</v>
      </c>
      <c r="M48">
        <v>2.1328671328671299E-2</v>
      </c>
      <c r="N48">
        <v>6.8508158508158501E-2</v>
      </c>
      <c r="O48">
        <v>7.7061383061383104E-2</v>
      </c>
      <c r="P48">
        <v>5.1090576090576101E-2</v>
      </c>
      <c r="Q48">
        <v>3.37606837606838E-2</v>
      </c>
      <c r="R48">
        <v>8.3836441336441303E-2</v>
      </c>
      <c r="S48">
        <v>0</v>
      </c>
      <c r="T48">
        <v>2.1328671328671299E-2</v>
      </c>
      <c r="U48">
        <v>5.8516483516483503E-2</v>
      </c>
      <c r="V48">
        <v>0.102389277389277</v>
      </c>
      <c r="W48">
        <v>7.3911088911088899E-2</v>
      </c>
      <c r="X48">
        <v>3.6713286713286698E-2</v>
      </c>
      <c r="Y48">
        <v>3.6188811188811197E-2</v>
      </c>
      <c r="Z48">
        <v>2.1328671328671299E-2</v>
      </c>
    </row>
    <row r="49" spans="1:26" x14ac:dyDescent="0.25">
      <c r="A49" t="s">
        <v>40</v>
      </c>
      <c r="B49">
        <v>1.1538461538461499E-2</v>
      </c>
      <c r="C49">
        <v>6.78596403596404E-2</v>
      </c>
      <c r="D49">
        <v>5.1282051282051299E-3</v>
      </c>
      <c r="E49">
        <v>2.2069597069597099E-2</v>
      </c>
      <c r="F49">
        <v>2.3214285714285701E-2</v>
      </c>
      <c r="G49">
        <v>3.9316239316239301E-2</v>
      </c>
      <c r="H49">
        <v>8.3333333333333297E-3</v>
      </c>
      <c r="I49">
        <v>8.3333333333333297E-3</v>
      </c>
      <c r="J49">
        <v>8.3333333333333297E-3</v>
      </c>
      <c r="K49">
        <v>5.1282051282051299E-3</v>
      </c>
      <c r="L49">
        <v>3.0089355089355101E-2</v>
      </c>
      <c r="M49">
        <v>5.1282051282051299E-3</v>
      </c>
      <c r="N49">
        <v>5.2307692307692298E-2</v>
      </c>
      <c r="O49">
        <v>6.0860916860916901E-2</v>
      </c>
      <c r="P49">
        <v>3.4890109890109898E-2</v>
      </c>
      <c r="Q49">
        <v>1.7560217560217601E-2</v>
      </c>
      <c r="R49">
        <v>6.7635975135975093E-2</v>
      </c>
      <c r="S49">
        <v>2.1328671328671299E-2</v>
      </c>
      <c r="T49">
        <v>0</v>
      </c>
      <c r="U49">
        <v>4.23160173160173E-2</v>
      </c>
      <c r="V49">
        <v>9.1724941724941694E-2</v>
      </c>
      <c r="W49">
        <v>5.7710622710622703E-2</v>
      </c>
      <c r="X49">
        <v>2.0512820512820499E-2</v>
      </c>
      <c r="Y49">
        <v>1.9988344988345001E-2</v>
      </c>
      <c r="Z49">
        <v>5.1282051282051299E-3</v>
      </c>
    </row>
    <row r="50" spans="1:26" x14ac:dyDescent="0.25">
      <c r="A50" t="s">
        <v>8</v>
      </c>
      <c r="B50">
        <v>4.3598068598068598E-2</v>
      </c>
      <c r="C50">
        <v>9.9919247419247403E-2</v>
      </c>
      <c r="D50">
        <v>3.7187812187812197E-2</v>
      </c>
      <c r="E50">
        <v>5.4129204129204099E-2</v>
      </c>
      <c r="F50">
        <v>5.5273892773892802E-2</v>
      </c>
      <c r="G50">
        <v>7.1375846375846402E-2</v>
      </c>
      <c r="H50">
        <v>4.0392940392940398E-2</v>
      </c>
      <c r="I50">
        <v>4.0392940392940398E-2</v>
      </c>
      <c r="J50">
        <v>4.0392940392940398E-2</v>
      </c>
      <c r="K50">
        <v>3.7187812187812197E-2</v>
      </c>
      <c r="L50">
        <v>6.2148962148962199E-2</v>
      </c>
      <c r="M50">
        <v>3.7187812187812197E-2</v>
      </c>
      <c r="N50">
        <v>8.4367299367299406E-2</v>
      </c>
      <c r="O50">
        <v>9.2920523920523898E-2</v>
      </c>
      <c r="P50">
        <v>6.6949716949717006E-2</v>
      </c>
      <c r="Q50">
        <v>4.9619824619824601E-2</v>
      </c>
      <c r="R50">
        <v>9.9695582195582194E-2</v>
      </c>
      <c r="S50">
        <v>5.8516483516483503E-2</v>
      </c>
      <c r="T50">
        <v>4.23160173160173E-2</v>
      </c>
      <c r="U50">
        <v>0</v>
      </c>
      <c r="V50">
        <v>0.123784548784549</v>
      </c>
      <c r="W50">
        <v>8.9770229770229804E-2</v>
      </c>
      <c r="X50">
        <v>5.2572427572427603E-2</v>
      </c>
      <c r="Y50">
        <v>4.15584415584416E-2</v>
      </c>
      <c r="Z50">
        <v>3.7187812187812197E-2</v>
      </c>
    </row>
    <row r="51" spans="1:26" x14ac:dyDescent="0.25">
      <c r="A51" t="s">
        <v>9</v>
      </c>
      <c r="B51">
        <v>9.3006993006993E-2</v>
      </c>
      <c r="C51">
        <v>0.145225607725608</v>
      </c>
      <c r="D51">
        <v>8.6596736596736598E-2</v>
      </c>
      <c r="E51">
        <v>0.10353812853812901</v>
      </c>
      <c r="F51">
        <v>0.104682817182817</v>
      </c>
      <c r="G51">
        <v>0.120784770784771</v>
      </c>
      <c r="H51">
        <v>8.9801864801864806E-2</v>
      </c>
      <c r="I51">
        <v>8.9801864801864806E-2</v>
      </c>
      <c r="J51">
        <v>8.9801864801864806E-2</v>
      </c>
      <c r="K51">
        <v>8.6596736596736598E-2</v>
      </c>
      <c r="L51">
        <v>0.102816627816628</v>
      </c>
      <c r="M51">
        <v>8.6596736596736598E-2</v>
      </c>
      <c r="N51">
        <v>0.133776223776224</v>
      </c>
      <c r="O51">
        <v>0.12886790986791</v>
      </c>
      <c r="P51">
        <v>0.116358641358641</v>
      </c>
      <c r="Q51">
        <v>9.9028749028749002E-2</v>
      </c>
      <c r="R51">
        <v>0.12069425019424999</v>
      </c>
      <c r="S51">
        <v>0.102389277389277</v>
      </c>
      <c r="T51">
        <v>9.1724941724941694E-2</v>
      </c>
      <c r="U51">
        <v>0.123784548784549</v>
      </c>
      <c r="V51">
        <v>0</v>
      </c>
      <c r="W51">
        <v>0.139179154179154</v>
      </c>
      <c r="X51">
        <v>0.101981351981352</v>
      </c>
      <c r="Y51">
        <v>0.101456876456876</v>
      </c>
      <c r="Z51">
        <v>8.6596736596736598E-2</v>
      </c>
    </row>
    <row r="52" spans="1:26" x14ac:dyDescent="0.25">
      <c r="A52" t="s">
        <v>10</v>
      </c>
      <c r="B52">
        <v>5.8992673992674001E-2</v>
      </c>
      <c r="C52">
        <v>0.11531385281385299</v>
      </c>
      <c r="D52">
        <v>5.25824175824176E-2</v>
      </c>
      <c r="E52">
        <v>6.9523809523809502E-2</v>
      </c>
      <c r="F52">
        <v>7.0668498168498198E-2</v>
      </c>
      <c r="G52">
        <v>8.6770451770451798E-2</v>
      </c>
      <c r="H52">
        <v>5.57875457875458E-2</v>
      </c>
      <c r="I52">
        <v>5.57875457875458E-2</v>
      </c>
      <c r="J52">
        <v>5.57875457875458E-2</v>
      </c>
      <c r="K52">
        <v>5.25824175824176E-2</v>
      </c>
      <c r="L52">
        <v>7.7543567543567601E-2</v>
      </c>
      <c r="M52">
        <v>5.25824175824176E-2</v>
      </c>
      <c r="N52">
        <v>9.9761904761904802E-2</v>
      </c>
      <c r="O52">
        <v>0.108315129315129</v>
      </c>
      <c r="P52">
        <v>8.2344322344322401E-2</v>
      </c>
      <c r="Q52">
        <v>6.5014430014429997E-2</v>
      </c>
      <c r="R52">
        <v>0.11509018759018801</v>
      </c>
      <c r="S52">
        <v>7.3911088911088899E-2</v>
      </c>
      <c r="T52">
        <v>5.7710622710622703E-2</v>
      </c>
      <c r="U52">
        <v>8.9770229770229804E-2</v>
      </c>
      <c r="V52">
        <v>0.139179154179154</v>
      </c>
      <c r="W52">
        <v>0</v>
      </c>
      <c r="X52">
        <v>6.7967032967033006E-2</v>
      </c>
      <c r="Y52">
        <v>6.7442557442557394E-2</v>
      </c>
      <c r="Z52">
        <v>5.25824175824176E-2</v>
      </c>
    </row>
    <row r="53" spans="1:26" x14ac:dyDescent="0.25">
      <c r="A53" t="s">
        <v>11</v>
      </c>
      <c r="B53">
        <v>2.1794871794871801E-2</v>
      </c>
      <c r="C53">
        <v>7.8116050616050606E-2</v>
      </c>
      <c r="D53">
        <v>1.5384615384615399E-2</v>
      </c>
      <c r="E53">
        <v>3.2326007326007301E-2</v>
      </c>
      <c r="F53">
        <v>3.3470695970695998E-2</v>
      </c>
      <c r="G53">
        <v>4.9572649572649598E-2</v>
      </c>
      <c r="H53">
        <v>1.85897435897436E-2</v>
      </c>
      <c r="I53">
        <v>1.85897435897436E-2</v>
      </c>
      <c r="J53">
        <v>1.85897435897436E-2</v>
      </c>
      <c r="K53">
        <v>1.5384615384615399E-2</v>
      </c>
      <c r="L53">
        <v>4.0345765345765297E-2</v>
      </c>
      <c r="M53">
        <v>1.5384615384615399E-2</v>
      </c>
      <c r="N53">
        <v>6.2564102564102594E-2</v>
      </c>
      <c r="O53">
        <v>7.11173271173271E-2</v>
      </c>
      <c r="P53">
        <v>4.5146520146520201E-2</v>
      </c>
      <c r="Q53">
        <v>2.78166278166278E-2</v>
      </c>
      <c r="R53">
        <v>7.7892385392385396E-2</v>
      </c>
      <c r="S53">
        <v>3.6713286713286698E-2</v>
      </c>
      <c r="T53">
        <v>2.0512820512820499E-2</v>
      </c>
      <c r="U53">
        <v>5.2572427572427603E-2</v>
      </c>
      <c r="V53">
        <v>0.101981351981352</v>
      </c>
      <c r="W53">
        <v>6.7967032967033006E-2</v>
      </c>
      <c r="X53">
        <v>0</v>
      </c>
      <c r="Y53">
        <v>3.02447552447552E-2</v>
      </c>
      <c r="Z53">
        <v>1.5384615384615399E-2</v>
      </c>
    </row>
    <row r="54" spans="1:26" x14ac:dyDescent="0.25">
      <c r="A54" t="s">
        <v>12</v>
      </c>
      <c r="B54">
        <v>2.12703962703963E-2</v>
      </c>
      <c r="C54">
        <v>9.3627899877899906E-2</v>
      </c>
      <c r="D54">
        <v>1.48601398601399E-2</v>
      </c>
      <c r="E54">
        <v>3.18015318015318E-2</v>
      </c>
      <c r="F54">
        <v>3.4014596514596498E-2</v>
      </c>
      <c r="G54">
        <v>4.9048174048174097E-2</v>
      </c>
      <c r="H54">
        <v>1.8065268065268099E-2</v>
      </c>
      <c r="I54">
        <v>1.8065268065268099E-2</v>
      </c>
      <c r="J54">
        <v>1.8065268065268099E-2</v>
      </c>
      <c r="K54">
        <v>1.48601398601399E-2</v>
      </c>
      <c r="L54">
        <v>3.9821289821289803E-2</v>
      </c>
      <c r="M54">
        <v>1.48601398601399E-2</v>
      </c>
      <c r="N54">
        <v>6.2039627039627003E-2</v>
      </c>
      <c r="O54">
        <v>7.0592851592851599E-2</v>
      </c>
      <c r="P54">
        <v>4.4622044622044603E-2</v>
      </c>
      <c r="Q54">
        <v>2.7292152292152299E-2</v>
      </c>
      <c r="R54">
        <v>7.7367909867909895E-2</v>
      </c>
      <c r="S54">
        <v>3.6188811188811197E-2</v>
      </c>
      <c r="T54">
        <v>1.9988344988345001E-2</v>
      </c>
      <c r="U54">
        <v>4.15584415584416E-2</v>
      </c>
      <c r="V54">
        <v>0.101456876456876</v>
      </c>
      <c r="W54">
        <v>6.7442557442557394E-2</v>
      </c>
      <c r="X54">
        <v>3.02447552447552E-2</v>
      </c>
      <c r="Y54">
        <v>0</v>
      </c>
      <c r="Z54">
        <v>1.48601398601399E-2</v>
      </c>
    </row>
    <row r="55" spans="1:26" x14ac:dyDescent="0.25">
      <c r="A55" t="s">
        <v>41</v>
      </c>
      <c r="B55">
        <v>6.41025641025641E-3</v>
      </c>
      <c r="C55">
        <v>6.2731435231435206E-2</v>
      </c>
      <c r="D55">
        <v>0</v>
      </c>
      <c r="E55">
        <v>1.6941391941391899E-2</v>
      </c>
      <c r="F55">
        <v>1.8086080586080602E-2</v>
      </c>
      <c r="G55">
        <v>3.4188034188034198E-2</v>
      </c>
      <c r="H55">
        <v>3.2051282051282098E-3</v>
      </c>
      <c r="I55">
        <v>3.2051282051282098E-3</v>
      </c>
      <c r="J55">
        <v>3.2051282051282098E-3</v>
      </c>
      <c r="K55">
        <v>0</v>
      </c>
      <c r="L55">
        <v>2.4961149961149998E-2</v>
      </c>
      <c r="M55">
        <v>0</v>
      </c>
      <c r="N55">
        <v>4.7179487179487202E-2</v>
      </c>
      <c r="O55">
        <v>5.5732711732711701E-2</v>
      </c>
      <c r="P55">
        <v>2.9761904761904798E-2</v>
      </c>
      <c r="Q55">
        <v>1.2432012432012401E-2</v>
      </c>
      <c r="R55">
        <v>6.2507770007769997E-2</v>
      </c>
      <c r="S55">
        <v>2.1328671328671299E-2</v>
      </c>
      <c r="T55">
        <v>5.1282051282051299E-3</v>
      </c>
      <c r="U55">
        <v>3.7187812187812197E-2</v>
      </c>
      <c r="V55">
        <v>8.6596736596736598E-2</v>
      </c>
      <c r="W55">
        <v>5.25824175824176E-2</v>
      </c>
      <c r="X55">
        <v>1.5384615384615399E-2</v>
      </c>
      <c r="Y55">
        <v>1.48601398601399E-2</v>
      </c>
      <c r="Z55">
        <v>0</v>
      </c>
    </row>
    <row r="58" spans="1:26" x14ac:dyDescent="0.25">
      <c r="A58" t="s">
        <v>44</v>
      </c>
      <c r="B58" t="s">
        <v>13</v>
      </c>
      <c r="C58" t="s">
        <v>32</v>
      </c>
      <c r="D58" t="s">
        <v>33</v>
      </c>
      <c r="E58" t="s">
        <v>0</v>
      </c>
      <c r="F58" t="s">
        <v>34</v>
      </c>
      <c r="G58" t="s">
        <v>1</v>
      </c>
      <c r="H58" t="s">
        <v>2</v>
      </c>
      <c r="I58" t="s">
        <v>35</v>
      </c>
      <c r="J58" t="s">
        <v>36</v>
      </c>
      <c r="K58" t="s">
        <v>37</v>
      </c>
      <c r="L58" t="s">
        <v>3</v>
      </c>
      <c r="M58" t="s">
        <v>38</v>
      </c>
      <c r="N58" t="s">
        <v>4</v>
      </c>
      <c r="O58" t="s">
        <v>5</v>
      </c>
      <c r="P58" t="s">
        <v>39</v>
      </c>
      <c r="Q58" t="s">
        <v>6</v>
      </c>
      <c r="R58" t="s">
        <v>7</v>
      </c>
      <c r="S58" t="s">
        <v>16</v>
      </c>
      <c r="T58" t="s">
        <v>40</v>
      </c>
      <c r="U58" t="s">
        <v>8</v>
      </c>
      <c r="V58" t="s">
        <v>9</v>
      </c>
      <c r="W58" t="s">
        <v>10</v>
      </c>
      <c r="X58" t="s">
        <v>11</v>
      </c>
      <c r="Y58" t="s">
        <v>12</v>
      </c>
      <c r="Z58" t="s">
        <v>41</v>
      </c>
    </row>
    <row r="59" spans="1:26" x14ac:dyDescent="0.25">
      <c r="A59" t="s">
        <v>13</v>
      </c>
      <c r="B59" s="11">
        <f>B2-B31</f>
        <v>0</v>
      </c>
      <c r="C59" s="11">
        <f t="shared" ref="C59:Z59" si="0">C2-C31</f>
        <v>0</v>
      </c>
      <c r="D59" s="11">
        <f t="shared" si="0"/>
        <v>0</v>
      </c>
      <c r="E59" s="11">
        <f t="shared" si="0"/>
        <v>0</v>
      </c>
      <c r="F59" s="11">
        <f t="shared" si="0"/>
        <v>0</v>
      </c>
      <c r="G59" s="11">
        <f t="shared" si="0"/>
        <v>0</v>
      </c>
      <c r="H59" s="11">
        <f t="shared" si="0"/>
        <v>0</v>
      </c>
      <c r="I59" s="11">
        <f t="shared" si="0"/>
        <v>0</v>
      </c>
      <c r="J59" s="11">
        <f t="shared" si="0"/>
        <v>0</v>
      </c>
      <c r="K59" s="11">
        <f t="shared" si="0"/>
        <v>0</v>
      </c>
      <c r="L59" s="11">
        <f t="shared" si="0"/>
        <v>0</v>
      </c>
      <c r="M59" s="11">
        <f t="shared" si="0"/>
        <v>0</v>
      </c>
      <c r="N59" s="11">
        <f t="shared" si="0"/>
        <v>0</v>
      </c>
      <c r="O59" s="11">
        <f t="shared" si="0"/>
        <v>0</v>
      </c>
      <c r="P59" s="11">
        <f t="shared" si="0"/>
        <v>0</v>
      </c>
      <c r="Q59" s="11">
        <f t="shared" si="0"/>
        <v>0</v>
      </c>
      <c r="R59" s="11">
        <f t="shared" si="0"/>
        <v>0</v>
      </c>
      <c r="S59" s="11">
        <f t="shared" si="0"/>
        <v>0</v>
      </c>
      <c r="T59" s="11">
        <f t="shared" si="0"/>
        <v>0</v>
      </c>
      <c r="U59" s="11">
        <f t="shared" si="0"/>
        <v>0</v>
      </c>
      <c r="V59" s="11">
        <f t="shared" si="0"/>
        <v>0</v>
      </c>
      <c r="W59" s="11">
        <f t="shared" si="0"/>
        <v>0</v>
      </c>
      <c r="X59" s="11">
        <f t="shared" si="0"/>
        <v>0</v>
      </c>
      <c r="Y59" s="11">
        <f t="shared" si="0"/>
        <v>0</v>
      </c>
      <c r="Z59" s="11">
        <f t="shared" si="0"/>
        <v>0</v>
      </c>
    </row>
    <row r="60" spans="1:26" x14ac:dyDescent="0.25">
      <c r="A60" t="s">
        <v>32</v>
      </c>
      <c r="B60" s="11">
        <f t="shared" ref="B60:Z60" si="1">B3-B32</f>
        <v>0</v>
      </c>
      <c r="C60" s="11">
        <f t="shared" si="1"/>
        <v>0</v>
      </c>
      <c r="D60" s="11">
        <f t="shared" si="1"/>
        <v>0</v>
      </c>
      <c r="E60" s="11">
        <f t="shared" si="1"/>
        <v>0</v>
      </c>
      <c r="F60" s="11">
        <f t="shared" si="1"/>
        <v>0</v>
      </c>
      <c r="G60" s="11">
        <f t="shared" si="1"/>
        <v>0</v>
      </c>
      <c r="H60" s="11">
        <f t="shared" si="1"/>
        <v>0</v>
      </c>
      <c r="I60" s="11">
        <f t="shared" si="1"/>
        <v>0</v>
      </c>
      <c r="J60" s="11">
        <f t="shared" si="1"/>
        <v>0</v>
      </c>
      <c r="K60" s="11">
        <f t="shared" si="1"/>
        <v>0</v>
      </c>
      <c r="L60" s="11">
        <f t="shared" si="1"/>
        <v>0</v>
      </c>
      <c r="M60" s="11">
        <f t="shared" si="1"/>
        <v>0</v>
      </c>
      <c r="N60" s="11">
        <f t="shared" si="1"/>
        <v>0</v>
      </c>
      <c r="O60" s="11">
        <f t="shared" si="1"/>
        <v>0</v>
      </c>
      <c r="P60" s="11">
        <f t="shared" si="1"/>
        <v>0</v>
      </c>
      <c r="Q60" s="11">
        <f t="shared" si="1"/>
        <v>0</v>
      </c>
      <c r="R60" s="11">
        <f t="shared" si="1"/>
        <v>0</v>
      </c>
      <c r="S60" s="11">
        <f t="shared" si="1"/>
        <v>0</v>
      </c>
      <c r="T60" s="11">
        <f t="shared" si="1"/>
        <v>0</v>
      </c>
      <c r="U60" s="11">
        <f t="shared" si="1"/>
        <v>0</v>
      </c>
      <c r="V60" s="11">
        <f t="shared" si="1"/>
        <v>0</v>
      </c>
      <c r="W60" s="11">
        <f t="shared" si="1"/>
        <v>0</v>
      </c>
      <c r="X60" s="11">
        <f t="shared" si="1"/>
        <v>0</v>
      </c>
      <c r="Y60" s="11">
        <f t="shared" si="1"/>
        <v>0</v>
      </c>
      <c r="Z60" s="11">
        <f t="shared" si="1"/>
        <v>0</v>
      </c>
    </row>
    <row r="61" spans="1:26" x14ac:dyDescent="0.25">
      <c r="A61" t="s">
        <v>33</v>
      </c>
      <c r="B61" s="11">
        <f t="shared" ref="B61:Z61" si="2">B4-B33</f>
        <v>0</v>
      </c>
      <c r="C61" s="11">
        <f t="shared" si="2"/>
        <v>0</v>
      </c>
      <c r="D61" s="11">
        <f t="shared" si="2"/>
        <v>0</v>
      </c>
      <c r="E61" s="11">
        <f t="shared" si="2"/>
        <v>8.5576923076924015E-3</v>
      </c>
      <c r="F61" s="11">
        <f t="shared" si="2"/>
        <v>0</v>
      </c>
      <c r="G61" s="11">
        <f t="shared" si="2"/>
        <v>0</v>
      </c>
      <c r="H61" s="11">
        <f t="shared" si="2"/>
        <v>0</v>
      </c>
      <c r="I61" s="11">
        <f t="shared" si="2"/>
        <v>0</v>
      </c>
      <c r="J61" s="11">
        <f t="shared" si="2"/>
        <v>0</v>
      </c>
      <c r="K61" s="11">
        <f t="shared" si="2"/>
        <v>0</v>
      </c>
      <c r="L61" s="11">
        <f t="shared" si="2"/>
        <v>0</v>
      </c>
      <c r="M61" s="11">
        <f t="shared" si="2"/>
        <v>0</v>
      </c>
      <c r="N61" s="11">
        <f t="shared" si="2"/>
        <v>0</v>
      </c>
      <c r="O61" s="11">
        <f t="shared" si="2"/>
        <v>0</v>
      </c>
      <c r="P61" s="11">
        <f t="shared" si="2"/>
        <v>0</v>
      </c>
      <c r="Q61" s="11">
        <f t="shared" si="2"/>
        <v>0</v>
      </c>
      <c r="R61" s="11">
        <f t="shared" si="2"/>
        <v>0</v>
      </c>
      <c r="S61" s="11">
        <f t="shared" si="2"/>
        <v>0</v>
      </c>
      <c r="T61" s="11">
        <f t="shared" si="2"/>
        <v>0</v>
      </c>
      <c r="U61" s="11">
        <f t="shared" si="2"/>
        <v>0</v>
      </c>
      <c r="V61" s="11">
        <f t="shared" si="2"/>
        <v>0</v>
      </c>
      <c r="W61" s="11">
        <f t="shared" si="2"/>
        <v>0</v>
      </c>
      <c r="X61" s="11">
        <f t="shared" si="2"/>
        <v>0</v>
      </c>
      <c r="Y61" s="11">
        <f t="shared" si="2"/>
        <v>0</v>
      </c>
      <c r="Z61" s="11">
        <f t="shared" si="2"/>
        <v>0</v>
      </c>
    </row>
    <row r="62" spans="1:26" x14ac:dyDescent="0.25">
      <c r="A62" t="s">
        <v>0</v>
      </c>
      <c r="B62" s="11">
        <f t="shared" ref="B62:Z62" si="3">B5-B34</f>
        <v>0</v>
      </c>
      <c r="C62" s="11">
        <f t="shared" si="3"/>
        <v>0</v>
      </c>
      <c r="D62" s="11">
        <f t="shared" si="3"/>
        <v>8.5576923076924015E-3</v>
      </c>
      <c r="E62" s="11">
        <f t="shared" si="3"/>
        <v>0</v>
      </c>
      <c r="F62" s="11">
        <f t="shared" si="3"/>
        <v>0</v>
      </c>
      <c r="G62" s="11">
        <f t="shared" si="3"/>
        <v>4.7069597069597097E-2</v>
      </c>
      <c r="H62" s="11">
        <f t="shared" si="3"/>
        <v>0</v>
      </c>
      <c r="I62" s="11">
        <f t="shared" si="3"/>
        <v>0</v>
      </c>
      <c r="J62" s="11">
        <f t="shared" si="3"/>
        <v>0</v>
      </c>
      <c r="K62" s="11">
        <f t="shared" si="3"/>
        <v>0</v>
      </c>
      <c r="L62" s="11">
        <f t="shared" si="3"/>
        <v>0</v>
      </c>
      <c r="M62" s="11">
        <f t="shared" si="3"/>
        <v>0</v>
      </c>
      <c r="N62" s="11">
        <f t="shared" si="3"/>
        <v>0</v>
      </c>
      <c r="O62" s="11">
        <f t="shared" si="3"/>
        <v>0</v>
      </c>
      <c r="P62" s="11">
        <f t="shared" si="3"/>
        <v>0</v>
      </c>
      <c r="Q62" s="11">
        <f t="shared" si="3"/>
        <v>1.6483516483516498E-2</v>
      </c>
      <c r="R62" s="11">
        <f t="shared" si="3"/>
        <v>0</v>
      </c>
      <c r="S62" s="11">
        <f t="shared" si="3"/>
        <v>0</v>
      </c>
      <c r="T62" s="11">
        <f t="shared" si="3"/>
        <v>0</v>
      </c>
      <c r="U62" s="11">
        <f t="shared" si="3"/>
        <v>0</v>
      </c>
      <c r="V62" s="11">
        <f t="shared" si="3"/>
        <v>0</v>
      </c>
      <c r="W62" s="11">
        <f t="shared" si="3"/>
        <v>0</v>
      </c>
      <c r="X62" s="11">
        <f t="shared" si="3"/>
        <v>2.4038461538462008E-3</v>
      </c>
      <c r="Y62" s="11">
        <f t="shared" si="3"/>
        <v>0</v>
      </c>
      <c r="Z62" s="11">
        <f t="shared" si="3"/>
        <v>0</v>
      </c>
    </row>
    <row r="63" spans="1:26" x14ac:dyDescent="0.25">
      <c r="A63" t="s">
        <v>34</v>
      </c>
      <c r="B63" s="11">
        <f t="shared" ref="B63:Z63" si="4">B6-B35</f>
        <v>0</v>
      </c>
      <c r="C63" s="11">
        <f t="shared" si="4"/>
        <v>0</v>
      </c>
      <c r="D63" s="11">
        <f t="shared" si="4"/>
        <v>0</v>
      </c>
      <c r="E63" s="11">
        <f t="shared" si="4"/>
        <v>0</v>
      </c>
      <c r="F63" s="11">
        <f t="shared" si="4"/>
        <v>0</v>
      </c>
      <c r="G63" s="11">
        <f t="shared" si="4"/>
        <v>0</v>
      </c>
      <c r="H63" s="11">
        <f t="shared" si="4"/>
        <v>0</v>
      </c>
      <c r="I63" s="11">
        <f t="shared" si="4"/>
        <v>0</v>
      </c>
      <c r="J63" s="11">
        <f t="shared" si="4"/>
        <v>0</v>
      </c>
      <c r="K63" s="11">
        <f t="shared" si="4"/>
        <v>0</v>
      </c>
      <c r="L63" s="11">
        <f t="shared" si="4"/>
        <v>0</v>
      </c>
      <c r="M63" s="11">
        <f t="shared" si="4"/>
        <v>0</v>
      </c>
      <c r="N63" s="11">
        <f t="shared" si="4"/>
        <v>0</v>
      </c>
      <c r="O63" s="11">
        <f t="shared" si="4"/>
        <v>0</v>
      </c>
      <c r="P63" s="11">
        <f t="shared" si="4"/>
        <v>0</v>
      </c>
      <c r="Q63" s="11">
        <f t="shared" si="4"/>
        <v>0</v>
      </c>
      <c r="R63" s="11">
        <f t="shared" si="4"/>
        <v>0</v>
      </c>
      <c r="S63" s="11">
        <f t="shared" si="4"/>
        <v>0</v>
      </c>
      <c r="T63" s="11">
        <f t="shared" si="4"/>
        <v>0</v>
      </c>
      <c r="U63" s="11">
        <f t="shared" si="4"/>
        <v>0</v>
      </c>
      <c r="V63" s="11">
        <f t="shared" si="4"/>
        <v>0</v>
      </c>
      <c r="W63" s="11">
        <f t="shared" si="4"/>
        <v>0</v>
      </c>
      <c r="X63" s="11">
        <f t="shared" si="4"/>
        <v>0</v>
      </c>
      <c r="Y63" s="11">
        <f t="shared" si="4"/>
        <v>0</v>
      </c>
      <c r="Z63" s="11">
        <f t="shared" si="4"/>
        <v>0</v>
      </c>
    </row>
    <row r="64" spans="1:26" x14ac:dyDescent="0.25">
      <c r="A64" t="s">
        <v>1</v>
      </c>
      <c r="B64" s="11">
        <f t="shared" ref="B64:Z64" si="5">B7-B36</f>
        <v>0</v>
      </c>
      <c r="C64" s="11">
        <f t="shared" si="5"/>
        <v>0</v>
      </c>
      <c r="D64" s="11">
        <f t="shared" si="5"/>
        <v>0</v>
      </c>
      <c r="E64" s="11">
        <f t="shared" si="5"/>
        <v>4.7069597069597097E-2</v>
      </c>
      <c r="F64" s="11">
        <f t="shared" si="5"/>
        <v>0</v>
      </c>
      <c r="G64" s="11">
        <f t="shared" si="5"/>
        <v>0</v>
      </c>
      <c r="H64" s="11">
        <f t="shared" si="5"/>
        <v>0</v>
      </c>
      <c r="I64" s="11">
        <f t="shared" si="5"/>
        <v>0</v>
      </c>
      <c r="J64" s="11">
        <f t="shared" si="5"/>
        <v>0</v>
      </c>
      <c r="K64" s="11">
        <f t="shared" si="5"/>
        <v>0</v>
      </c>
      <c r="L64" s="11">
        <f t="shared" si="5"/>
        <v>0</v>
      </c>
      <c r="M64" s="11">
        <f t="shared" si="5"/>
        <v>0</v>
      </c>
      <c r="N64" s="11">
        <f t="shared" si="5"/>
        <v>0</v>
      </c>
      <c r="O64" s="11">
        <f t="shared" si="5"/>
        <v>0</v>
      </c>
      <c r="P64" s="11">
        <f t="shared" si="5"/>
        <v>0</v>
      </c>
      <c r="Q64" s="11">
        <f t="shared" si="5"/>
        <v>0</v>
      </c>
      <c r="R64" s="11">
        <f t="shared" si="5"/>
        <v>0</v>
      </c>
      <c r="S64" s="11">
        <f t="shared" si="5"/>
        <v>0</v>
      </c>
      <c r="T64" s="11">
        <f t="shared" si="5"/>
        <v>0</v>
      </c>
      <c r="U64" s="11">
        <f t="shared" si="5"/>
        <v>0</v>
      </c>
      <c r="V64" s="11">
        <f t="shared" si="5"/>
        <v>0</v>
      </c>
      <c r="W64" s="11">
        <f t="shared" si="5"/>
        <v>0</v>
      </c>
      <c r="X64" s="11">
        <f t="shared" si="5"/>
        <v>0</v>
      </c>
      <c r="Y64" s="11">
        <f t="shared" si="5"/>
        <v>0</v>
      </c>
      <c r="Z64" s="11">
        <f t="shared" si="5"/>
        <v>0</v>
      </c>
    </row>
    <row r="65" spans="1:26" x14ac:dyDescent="0.25">
      <c r="A65" t="s">
        <v>2</v>
      </c>
      <c r="B65" s="11">
        <f t="shared" ref="B65:Z65" si="6">B8-B37</f>
        <v>0</v>
      </c>
      <c r="C65" s="11">
        <f t="shared" si="6"/>
        <v>0</v>
      </c>
      <c r="D65" s="11">
        <f t="shared" si="6"/>
        <v>0</v>
      </c>
      <c r="E65" s="11">
        <f t="shared" si="6"/>
        <v>0</v>
      </c>
      <c r="F65" s="11">
        <f t="shared" si="6"/>
        <v>0</v>
      </c>
      <c r="G65" s="11">
        <f t="shared" si="6"/>
        <v>0</v>
      </c>
      <c r="H65" s="11">
        <f t="shared" si="6"/>
        <v>0</v>
      </c>
      <c r="I65" s="11">
        <f t="shared" si="6"/>
        <v>0</v>
      </c>
      <c r="J65" s="11">
        <f t="shared" si="6"/>
        <v>0</v>
      </c>
      <c r="K65" s="11">
        <f t="shared" si="6"/>
        <v>0</v>
      </c>
      <c r="L65" s="11">
        <f t="shared" si="6"/>
        <v>0</v>
      </c>
      <c r="M65" s="11">
        <f t="shared" si="6"/>
        <v>0</v>
      </c>
      <c r="N65" s="11">
        <f t="shared" si="6"/>
        <v>0</v>
      </c>
      <c r="O65" s="11">
        <f t="shared" si="6"/>
        <v>0</v>
      </c>
      <c r="P65" s="11">
        <f t="shared" si="6"/>
        <v>0</v>
      </c>
      <c r="Q65" s="11">
        <f t="shared" si="6"/>
        <v>0</v>
      </c>
      <c r="R65" s="11">
        <f t="shared" si="6"/>
        <v>0</v>
      </c>
      <c r="S65" s="11">
        <f t="shared" si="6"/>
        <v>0</v>
      </c>
      <c r="T65" s="11">
        <f t="shared" si="6"/>
        <v>0</v>
      </c>
      <c r="U65" s="11">
        <f t="shared" si="6"/>
        <v>0</v>
      </c>
      <c r="V65" s="11">
        <f t="shared" si="6"/>
        <v>0</v>
      </c>
      <c r="W65" s="11">
        <f t="shared" si="6"/>
        <v>0</v>
      </c>
      <c r="X65" s="11">
        <f t="shared" si="6"/>
        <v>0</v>
      </c>
      <c r="Y65" s="11">
        <f t="shared" si="6"/>
        <v>0</v>
      </c>
      <c r="Z65" s="11">
        <f t="shared" si="6"/>
        <v>0</v>
      </c>
    </row>
    <row r="66" spans="1:26" x14ac:dyDescent="0.25">
      <c r="A66" t="s">
        <v>35</v>
      </c>
      <c r="B66" s="11">
        <f t="shared" ref="B66:Z66" si="7">B9-B38</f>
        <v>0</v>
      </c>
      <c r="C66" s="11">
        <f t="shared" si="7"/>
        <v>0</v>
      </c>
      <c r="D66" s="11">
        <f t="shared" si="7"/>
        <v>0</v>
      </c>
      <c r="E66" s="11">
        <f t="shared" si="7"/>
        <v>0</v>
      </c>
      <c r="F66" s="11">
        <f t="shared" si="7"/>
        <v>0</v>
      </c>
      <c r="G66" s="11">
        <f t="shared" si="7"/>
        <v>0</v>
      </c>
      <c r="H66" s="11">
        <f t="shared" si="7"/>
        <v>0</v>
      </c>
      <c r="I66" s="11">
        <f t="shared" si="7"/>
        <v>0</v>
      </c>
      <c r="J66" s="11">
        <f t="shared" si="7"/>
        <v>0</v>
      </c>
      <c r="K66" s="11">
        <f t="shared" si="7"/>
        <v>0</v>
      </c>
      <c r="L66" s="11">
        <f t="shared" si="7"/>
        <v>0</v>
      </c>
      <c r="M66" s="11">
        <f t="shared" si="7"/>
        <v>0</v>
      </c>
      <c r="N66" s="11">
        <f t="shared" si="7"/>
        <v>0</v>
      </c>
      <c r="O66" s="11">
        <f t="shared" si="7"/>
        <v>0</v>
      </c>
      <c r="P66" s="11">
        <f t="shared" si="7"/>
        <v>0</v>
      </c>
      <c r="Q66" s="11">
        <f t="shared" si="7"/>
        <v>0</v>
      </c>
      <c r="R66" s="11">
        <f t="shared" si="7"/>
        <v>0</v>
      </c>
      <c r="S66" s="11">
        <f t="shared" si="7"/>
        <v>0</v>
      </c>
      <c r="T66" s="11">
        <f t="shared" si="7"/>
        <v>0</v>
      </c>
      <c r="U66" s="11">
        <f t="shared" si="7"/>
        <v>0</v>
      </c>
      <c r="V66" s="11">
        <f t="shared" si="7"/>
        <v>0</v>
      </c>
      <c r="W66" s="11">
        <f t="shared" si="7"/>
        <v>0</v>
      </c>
      <c r="X66" s="11">
        <f t="shared" si="7"/>
        <v>0</v>
      </c>
      <c r="Y66" s="11">
        <f t="shared" si="7"/>
        <v>0</v>
      </c>
      <c r="Z66" s="11">
        <f t="shared" si="7"/>
        <v>0</v>
      </c>
    </row>
    <row r="67" spans="1:26" x14ac:dyDescent="0.25">
      <c r="A67" t="s">
        <v>36</v>
      </c>
      <c r="B67" s="11">
        <f t="shared" ref="B67:Z67" si="8">B10-B39</f>
        <v>0</v>
      </c>
      <c r="C67" s="11">
        <f t="shared" si="8"/>
        <v>0</v>
      </c>
      <c r="D67" s="11">
        <f t="shared" si="8"/>
        <v>0</v>
      </c>
      <c r="E67" s="11">
        <f t="shared" si="8"/>
        <v>0</v>
      </c>
      <c r="F67" s="11">
        <f t="shared" si="8"/>
        <v>0</v>
      </c>
      <c r="G67" s="11">
        <f t="shared" si="8"/>
        <v>0</v>
      </c>
      <c r="H67" s="11">
        <f t="shared" si="8"/>
        <v>0</v>
      </c>
      <c r="I67" s="11">
        <f t="shared" si="8"/>
        <v>0</v>
      </c>
      <c r="J67" s="11">
        <f t="shared" si="8"/>
        <v>0</v>
      </c>
      <c r="K67" s="11">
        <f t="shared" si="8"/>
        <v>0</v>
      </c>
      <c r="L67" s="11">
        <f t="shared" si="8"/>
        <v>0</v>
      </c>
      <c r="M67" s="11">
        <f t="shared" si="8"/>
        <v>0</v>
      </c>
      <c r="N67" s="11">
        <f t="shared" si="8"/>
        <v>0</v>
      </c>
      <c r="O67" s="11">
        <f t="shared" si="8"/>
        <v>0</v>
      </c>
      <c r="P67" s="11">
        <f t="shared" si="8"/>
        <v>0</v>
      </c>
      <c r="Q67" s="11">
        <f t="shared" si="8"/>
        <v>0</v>
      </c>
      <c r="R67" s="11">
        <f t="shared" si="8"/>
        <v>0</v>
      </c>
      <c r="S67" s="11">
        <f t="shared" si="8"/>
        <v>0</v>
      </c>
      <c r="T67" s="11">
        <f t="shared" si="8"/>
        <v>0</v>
      </c>
      <c r="U67" s="11">
        <f t="shared" si="8"/>
        <v>0</v>
      </c>
      <c r="V67" s="11">
        <f t="shared" si="8"/>
        <v>0</v>
      </c>
      <c r="W67" s="11">
        <f t="shared" si="8"/>
        <v>0</v>
      </c>
      <c r="X67" s="11">
        <f t="shared" si="8"/>
        <v>0</v>
      </c>
      <c r="Y67" s="11">
        <f t="shared" si="8"/>
        <v>0</v>
      </c>
      <c r="Z67" s="11">
        <f t="shared" si="8"/>
        <v>0</v>
      </c>
    </row>
    <row r="68" spans="1:26" x14ac:dyDescent="0.25">
      <c r="A68" t="s">
        <v>37</v>
      </c>
      <c r="B68" s="11">
        <f t="shared" ref="B68:Z68" si="9">B11-B40</f>
        <v>0</v>
      </c>
      <c r="C68" s="11">
        <f t="shared" si="9"/>
        <v>0</v>
      </c>
      <c r="D68" s="11">
        <f t="shared" si="9"/>
        <v>0</v>
      </c>
      <c r="E68" s="11">
        <f t="shared" si="9"/>
        <v>0</v>
      </c>
      <c r="F68" s="11">
        <f t="shared" si="9"/>
        <v>0</v>
      </c>
      <c r="G68" s="11">
        <f t="shared" si="9"/>
        <v>0</v>
      </c>
      <c r="H68" s="11">
        <f t="shared" si="9"/>
        <v>0</v>
      </c>
      <c r="I68" s="11">
        <f t="shared" si="9"/>
        <v>0</v>
      </c>
      <c r="J68" s="11">
        <f t="shared" si="9"/>
        <v>0</v>
      </c>
      <c r="K68" s="11">
        <f t="shared" si="9"/>
        <v>0</v>
      </c>
      <c r="L68" s="11">
        <f t="shared" si="9"/>
        <v>0</v>
      </c>
      <c r="M68" s="11">
        <f t="shared" si="9"/>
        <v>0</v>
      </c>
      <c r="N68" s="11">
        <f t="shared" si="9"/>
        <v>0</v>
      </c>
      <c r="O68" s="11">
        <f t="shared" si="9"/>
        <v>0</v>
      </c>
      <c r="P68" s="11">
        <f t="shared" si="9"/>
        <v>0</v>
      </c>
      <c r="Q68" s="11">
        <f t="shared" si="9"/>
        <v>0</v>
      </c>
      <c r="R68" s="11">
        <f t="shared" si="9"/>
        <v>0</v>
      </c>
      <c r="S68" s="11">
        <f t="shared" si="9"/>
        <v>0</v>
      </c>
      <c r="T68" s="11">
        <f t="shared" si="9"/>
        <v>0</v>
      </c>
      <c r="U68" s="11">
        <f t="shared" si="9"/>
        <v>0</v>
      </c>
      <c r="V68" s="11">
        <f t="shared" si="9"/>
        <v>0</v>
      </c>
      <c r="W68" s="11">
        <f t="shared" si="9"/>
        <v>0</v>
      </c>
      <c r="X68" s="11">
        <f t="shared" si="9"/>
        <v>0</v>
      </c>
      <c r="Y68" s="11">
        <f t="shared" si="9"/>
        <v>0</v>
      </c>
      <c r="Z68" s="11">
        <f t="shared" si="9"/>
        <v>0</v>
      </c>
    </row>
    <row r="69" spans="1:26" x14ac:dyDescent="0.25">
      <c r="A69" t="s">
        <v>3</v>
      </c>
      <c r="B69" s="11">
        <f t="shared" ref="B69:Z69" si="10">B12-B41</f>
        <v>0</v>
      </c>
      <c r="C69" s="11">
        <f t="shared" si="10"/>
        <v>0</v>
      </c>
      <c r="D69" s="11">
        <f t="shared" si="10"/>
        <v>0</v>
      </c>
      <c r="E69" s="11">
        <f t="shared" si="10"/>
        <v>0</v>
      </c>
      <c r="F69" s="11">
        <f t="shared" si="10"/>
        <v>0</v>
      </c>
      <c r="G69" s="11">
        <f t="shared" si="10"/>
        <v>0</v>
      </c>
      <c r="H69" s="11">
        <f t="shared" si="10"/>
        <v>0</v>
      </c>
      <c r="I69" s="11">
        <f t="shared" si="10"/>
        <v>0</v>
      </c>
      <c r="J69" s="11">
        <f t="shared" si="10"/>
        <v>0</v>
      </c>
      <c r="K69" s="11">
        <f t="shared" si="10"/>
        <v>0</v>
      </c>
      <c r="L69" s="11">
        <f t="shared" si="10"/>
        <v>0</v>
      </c>
      <c r="M69" s="11">
        <f t="shared" si="10"/>
        <v>0</v>
      </c>
      <c r="N69" s="11">
        <f t="shared" si="10"/>
        <v>0</v>
      </c>
      <c r="O69" s="11">
        <f t="shared" si="10"/>
        <v>0</v>
      </c>
      <c r="P69" s="11">
        <f t="shared" si="10"/>
        <v>0</v>
      </c>
      <c r="Q69" s="11">
        <f t="shared" si="10"/>
        <v>9.8096348096348013E-3</v>
      </c>
      <c r="R69" s="11">
        <f t="shared" si="10"/>
        <v>0</v>
      </c>
      <c r="S69" s="11">
        <f t="shared" si="10"/>
        <v>0</v>
      </c>
      <c r="T69" s="11">
        <f t="shared" si="10"/>
        <v>0</v>
      </c>
      <c r="U69" s="11">
        <f t="shared" si="10"/>
        <v>0</v>
      </c>
      <c r="V69" s="11">
        <f t="shared" si="10"/>
        <v>0</v>
      </c>
      <c r="W69" s="11">
        <f t="shared" si="10"/>
        <v>0</v>
      </c>
      <c r="X69" s="11">
        <f t="shared" si="10"/>
        <v>0</v>
      </c>
      <c r="Y69" s="11">
        <f t="shared" si="10"/>
        <v>0</v>
      </c>
      <c r="Z69" s="11">
        <f t="shared" si="10"/>
        <v>0</v>
      </c>
    </row>
    <row r="70" spans="1:26" x14ac:dyDescent="0.25">
      <c r="A70" t="s">
        <v>38</v>
      </c>
      <c r="B70" s="11">
        <f t="shared" ref="B70:Z70" si="11">B13-B42</f>
        <v>0</v>
      </c>
      <c r="C70" s="11">
        <f t="shared" si="11"/>
        <v>0</v>
      </c>
      <c r="D70" s="11">
        <f t="shared" si="11"/>
        <v>0</v>
      </c>
      <c r="E70" s="11">
        <f t="shared" si="11"/>
        <v>0</v>
      </c>
      <c r="F70" s="11">
        <f t="shared" si="11"/>
        <v>0</v>
      </c>
      <c r="G70" s="11">
        <f t="shared" si="11"/>
        <v>0</v>
      </c>
      <c r="H70" s="11">
        <f t="shared" si="11"/>
        <v>0</v>
      </c>
      <c r="I70" s="11">
        <f t="shared" si="11"/>
        <v>0</v>
      </c>
      <c r="J70" s="11">
        <f t="shared" si="11"/>
        <v>0</v>
      </c>
      <c r="K70" s="11">
        <f t="shared" si="11"/>
        <v>0</v>
      </c>
      <c r="L70" s="11">
        <f t="shared" si="11"/>
        <v>0</v>
      </c>
      <c r="M70" s="11">
        <f t="shared" si="11"/>
        <v>0</v>
      </c>
      <c r="N70" s="11">
        <f t="shared" si="11"/>
        <v>0</v>
      </c>
      <c r="O70" s="11">
        <f t="shared" si="11"/>
        <v>0</v>
      </c>
      <c r="P70" s="11">
        <f t="shared" si="11"/>
        <v>0</v>
      </c>
      <c r="Q70" s="11">
        <f t="shared" si="11"/>
        <v>0</v>
      </c>
      <c r="R70" s="11">
        <f t="shared" si="11"/>
        <v>0</v>
      </c>
      <c r="S70" s="11">
        <f t="shared" si="11"/>
        <v>0</v>
      </c>
      <c r="T70" s="11">
        <f t="shared" si="11"/>
        <v>0</v>
      </c>
      <c r="U70" s="11">
        <f t="shared" si="11"/>
        <v>0</v>
      </c>
      <c r="V70" s="11">
        <f t="shared" si="11"/>
        <v>0</v>
      </c>
      <c r="W70" s="11">
        <f t="shared" si="11"/>
        <v>0</v>
      </c>
      <c r="X70" s="11">
        <f t="shared" si="11"/>
        <v>0</v>
      </c>
      <c r="Y70" s="11">
        <f t="shared" si="11"/>
        <v>0</v>
      </c>
      <c r="Z70" s="11">
        <f t="shared" si="11"/>
        <v>0</v>
      </c>
    </row>
    <row r="71" spans="1:26" x14ac:dyDescent="0.25">
      <c r="A71" t="s">
        <v>4</v>
      </c>
      <c r="B71" s="11">
        <f t="shared" ref="B71:Z71" si="12">B14-B43</f>
        <v>0</v>
      </c>
      <c r="C71" s="11">
        <f t="shared" si="12"/>
        <v>0</v>
      </c>
      <c r="D71" s="11">
        <f t="shared" si="12"/>
        <v>0</v>
      </c>
      <c r="E71" s="11">
        <f t="shared" si="12"/>
        <v>0</v>
      </c>
      <c r="F71" s="11">
        <f t="shared" si="12"/>
        <v>0</v>
      </c>
      <c r="G71" s="11">
        <f t="shared" si="12"/>
        <v>0</v>
      </c>
      <c r="H71" s="11">
        <f t="shared" si="12"/>
        <v>0</v>
      </c>
      <c r="I71" s="11">
        <f t="shared" si="12"/>
        <v>0</v>
      </c>
      <c r="J71" s="11">
        <f t="shared" si="12"/>
        <v>0</v>
      </c>
      <c r="K71" s="11">
        <f t="shared" si="12"/>
        <v>0</v>
      </c>
      <c r="L71" s="11">
        <f t="shared" si="12"/>
        <v>0</v>
      </c>
      <c r="M71" s="11">
        <f t="shared" si="12"/>
        <v>0</v>
      </c>
      <c r="N71" s="11">
        <f t="shared" si="12"/>
        <v>0</v>
      </c>
      <c r="O71" s="11">
        <f t="shared" si="12"/>
        <v>7.278554778554297E-3</v>
      </c>
      <c r="P71" s="11">
        <f t="shared" si="12"/>
        <v>0</v>
      </c>
      <c r="Q71" s="11">
        <f t="shared" si="12"/>
        <v>0</v>
      </c>
      <c r="R71" s="11">
        <f t="shared" si="12"/>
        <v>0</v>
      </c>
      <c r="S71" s="11">
        <f t="shared" si="12"/>
        <v>0</v>
      </c>
      <c r="T71" s="11">
        <f t="shared" si="12"/>
        <v>0</v>
      </c>
      <c r="U71" s="11">
        <f t="shared" si="12"/>
        <v>0</v>
      </c>
      <c r="V71" s="11">
        <f t="shared" si="12"/>
        <v>5.0990675990670031E-3</v>
      </c>
      <c r="W71" s="11">
        <f t="shared" si="12"/>
        <v>0</v>
      </c>
      <c r="X71" s="11">
        <f t="shared" si="12"/>
        <v>0</v>
      </c>
      <c r="Y71" s="11">
        <f t="shared" si="12"/>
        <v>0</v>
      </c>
      <c r="Z71" s="11">
        <f t="shared" si="12"/>
        <v>0</v>
      </c>
    </row>
    <row r="72" spans="1:26" x14ac:dyDescent="0.25">
      <c r="A72" t="s">
        <v>5</v>
      </c>
      <c r="B72" s="11">
        <f t="shared" ref="B72:Z72" si="13">B15-B44</f>
        <v>0</v>
      </c>
      <c r="C72" s="11">
        <f t="shared" si="13"/>
        <v>0</v>
      </c>
      <c r="D72" s="11">
        <f t="shared" si="13"/>
        <v>0</v>
      </c>
      <c r="E72" s="11">
        <f t="shared" si="13"/>
        <v>0</v>
      </c>
      <c r="F72" s="11">
        <f t="shared" si="13"/>
        <v>0</v>
      </c>
      <c r="G72" s="11">
        <f t="shared" si="13"/>
        <v>0</v>
      </c>
      <c r="H72" s="11">
        <f t="shared" si="13"/>
        <v>0</v>
      </c>
      <c r="I72" s="11">
        <f t="shared" si="13"/>
        <v>0</v>
      </c>
      <c r="J72" s="11">
        <f t="shared" si="13"/>
        <v>0</v>
      </c>
      <c r="K72" s="11">
        <f t="shared" si="13"/>
        <v>0</v>
      </c>
      <c r="L72" s="11">
        <f t="shared" si="13"/>
        <v>0</v>
      </c>
      <c r="M72" s="11">
        <f t="shared" si="13"/>
        <v>0</v>
      </c>
      <c r="N72" s="11">
        <f t="shared" si="13"/>
        <v>7.278554778554297E-3</v>
      </c>
      <c r="O72" s="11">
        <f t="shared" si="13"/>
        <v>0</v>
      </c>
      <c r="P72" s="11">
        <f t="shared" si="13"/>
        <v>0</v>
      </c>
      <c r="Q72" s="11">
        <f t="shared" si="13"/>
        <v>9.3725718725718027E-3</v>
      </c>
      <c r="R72" s="11">
        <f t="shared" si="13"/>
        <v>0</v>
      </c>
      <c r="S72" s="11">
        <f t="shared" si="13"/>
        <v>0</v>
      </c>
      <c r="T72" s="11">
        <f t="shared" si="13"/>
        <v>0</v>
      </c>
      <c r="U72" s="11">
        <f t="shared" si="13"/>
        <v>1.1263736263736099E-2</v>
      </c>
      <c r="V72" s="11">
        <f t="shared" si="13"/>
        <v>0</v>
      </c>
      <c r="W72" s="11">
        <f t="shared" si="13"/>
        <v>0</v>
      </c>
      <c r="X72" s="11">
        <f t="shared" si="13"/>
        <v>0</v>
      </c>
      <c r="Y72" s="11">
        <f t="shared" si="13"/>
        <v>3.4313353313353404E-2</v>
      </c>
      <c r="Z72" s="11">
        <f t="shared" si="13"/>
        <v>0</v>
      </c>
    </row>
    <row r="73" spans="1:26" x14ac:dyDescent="0.25">
      <c r="A73" t="s">
        <v>39</v>
      </c>
      <c r="B73" s="11">
        <f t="shared" ref="B73:Z73" si="14">B16-B45</f>
        <v>0</v>
      </c>
      <c r="C73" s="11">
        <f t="shared" si="14"/>
        <v>0</v>
      </c>
      <c r="D73" s="11">
        <f t="shared" si="14"/>
        <v>0</v>
      </c>
      <c r="E73" s="11">
        <f t="shared" si="14"/>
        <v>0</v>
      </c>
      <c r="F73" s="11">
        <f t="shared" si="14"/>
        <v>0</v>
      </c>
      <c r="G73" s="11">
        <f t="shared" si="14"/>
        <v>0</v>
      </c>
      <c r="H73" s="11">
        <f t="shared" si="14"/>
        <v>0</v>
      </c>
      <c r="I73" s="11">
        <f t="shared" si="14"/>
        <v>0</v>
      </c>
      <c r="J73" s="11">
        <f t="shared" si="14"/>
        <v>0</v>
      </c>
      <c r="K73" s="11">
        <f t="shared" si="14"/>
        <v>0</v>
      </c>
      <c r="L73" s="11">
        <f t="shared" si="14"/>
        <v>0</v>
      </c>
      <c r="M73" s="11">
        <f t="shared" si="14"/>
        <v>0</v>
      </c>
      <c r="N73" s="11">
        <f t="shared" si="14"/>
        <v>0</v>
      </c>
      <c r="O73" s="11">
        <f t="shared" si="14"/>
        <v>0</v>
      </c>
      <c r="P73" s="11">
        <f t="shared" si="14"/>
        <v>0</v>
      </c>
      <c r="Q73" s="11">
        <f t="shared" si="14"/>
        <v>0</v>
      </c>
      <c r="R73" s="11">
        <f t="shared" si="14"/>
        <v>0</v>
      </c>
      <c r="S73" s="11">
        <f t="shared" si="14"/>
        <v>0</v>
      </c>
      <c r="T73" s="11">
        <f t="shared" si="14"/>
        <v>0</v>
      </c>
      <c r="U73" s="11">
        <f t="shared" si="14"/>
        <v>0</v>
      </c>
      <c r="V73" s="11">
        <f t="shared" si="14"/>
        <v>0</v>
      </c>
      <c r="W73" s="11">
        <f t="shared" si="14"/>
        <v>0</v>
      </c>
      <c r="X73" s="11">
        <f t="shared" si="14"/>
        <v>0</v>
      </c>
      <c r="Y73" s="11">
        <f t="shared" si="14"/>
        <v>0</v>
      </c>
      <c r="Z73" s="11">
        <f t="shared" si="14"/>
        <v>0</v>
      </c>
    </row>
    <row r="74" spans="1:26" x14ac:dyDescent="0.25">
      <c r="A74" t="s">
        <v>6</v>
      </c>
      <c r="B74" s="11">
        <f t="shared" ref="B74:Z74" si="15">B17-B46</f>
        <v>0</v>
      </c>
      <c r="C74" s="11">
        <f t="shared" si="15"/>
        <v>0</v>
      </c>
      <c r="D74" s="11">
        <f t="shared" si="15"/>
        <v>0</v>
      </c>
      <c r="E74" s="11">
        <f t="shared" si="15"/>
        <v>1.6483516483516498E-2</v>
      </c>
      <c r="F74" s="11">
        <f t="shared" si="15"/>
        <v>0</v>
      </c>
      <c r="G74" s="11">
        <f t="shared" si="15"/>
        <v>0</v>
      </c>
      <c r="H74" s="11">
        <f t="shared" si="15"/>
        <v>0</v>
      </c>
      <c r="I74" s="11">
        <f t="shared" si="15"/>
        <v>0</v>
      </c>
      <c r="J74" s="11">
        <f t="shared" si="15"/>
        <v>0</v>
      </c>
      <c r="K74" s="11">
        <f t="shared" si="15"/>
        <v>0</v>
      </c>
      <c r="L74" s="11">
        <f t="shared" si="15"/>
        <v>9.8096348096348013E-3</v>
      </c>
      <c r="M74" s="11">
        <f t="shared" si="15"/>
        <v>0</v>
      </c>
      <c r="N74" s="11">
        <f t="shared" si="15"/>
        <v>0</v>
      </c>
      <c r="O74" s="11">
        <f t="shared" si="15"/>
        <v>9.3725718725718027E-3</v>
      </c>
      <c r="P74" s="11">
        <f t="shared" si="15"/>
        <v>0</v>
      </c>
      <c r="Q74" s="11">
        <f t="shared" si="15"/>
        <v>0</v>
      </c>
      <c r="R74" s="11">
        <f t="shared" si="15"/>
        <v>0</v>
      </c>
      <c r="S74" s="11">
        <f t="shared" si="15"/>
        <v>0</v>
      </c>
      <c r="T74" s="11">
        <f t="shared" si="15"/>
        <v>0</v>
      </c>
      <c r="U74" s="11">
        <f t="shared" si="15"/>
        <v>0</v>
      </c>
      <c r="V74" s="11">
        <f t="shared" si="15"/>
        <v>9.372571872571997E-3</v>
      </c>
      <c r="W74" s="11">
        <f t="shared" si="15"/>
        <v>0</v>
      </c>
      <c r="X74" s="11">
        <f t="shared" si="15"/>
        <v>0</v>
      </c>
      <c r="Y74" s="11">
        <f t="shared" si="15"/>
        <v>0</v>
      </c>
      <c r="Z74" s="11">
        <f t="shared" si="15"/>
        <v>0</v>
      </c>
    </row>
    <row r="75" spans="1:26" x14ac:dyDescent="0.25">
      <c r="A75" t="s">
        <v>7</v>
      </c>
      <c r="B75" s="11">
        <f t="shared" ref="B75:Z75" si="16">B18-B47</f>
        <v>0</v>
      </c>
      <c r="C75" s="11">
        <f t="shared" si="16"/>
        <v>0</v>
      </c>
      <c r="D75" s="11">
        <f t="shared" si="16"/>
        <v>0</v>
      </c>
      <c r="E75" s="11">
        <f t="shared" si="16"/>
        <v>0</v>
      </c>
      <c r="F75" s="11">
        <f t="shared" si="16"/>
        <v>0</v>
      </c>
      <c r="G75" s="11">
        <f t="shared" si="16"/>
        <v>0</v>
      </c>
      <c r="H75" s="11">
        <f t="shared" si="16"/>
        <v>0</v>
      </c>
      <c r="I75" s="11">
        <f t="shared" si="16"/>
        <v>0</v>
      </c>
      <c r="J75" s="11">
        <f t="shared" si="16"/>
        <v>0</v>
      </c>
      <c r="K75" s="11">
        <f t="shared" si="16"/>
        <v>0</v>
      </c>
      <c r="L75" s="11">
        <f t="shared" si="16"/>
        <v>0</v>
      </c>
      <c r="M75" s="11">
        <f t="shared" si="16"/>
        <v>0</v>
      </c>
      <c r="N75" s="11">
        <f t="shared" si="16"/>
        <v>0</v>
      </c>
      <c r="O75" s="11">
        <f t="shared" si="16"/>
        <v>0</v>
      </c>
      <c r="P75" s="11">
        <f t="shared" si="16"/>
        <v>0</v>
      </c>
      <c r="Q75" s="11">
        <f t="shared" si="16"/>
        <v>0</v>
      </c>
      <c r="R75" s="11">
        <f t="shared" si="16"/>
        <v>0</v>
      </c>
      <c r="S75" s="11">
        <f t="shared" si="16"/>
        <v>0</v>
      </c>
      <c r="T75" s="11">
        <f t="shared" si="16"/>
        <v>0</v>
      </c>
      <c r="U75" s="11">
        <f t="shared" si="16"/>
        <v>0</v>
      </c>
      <c r="V75" s="11">
        <f t="shared" si="16"/>
        <v>0</v>
      </c>
      <c r="W75" s="11">
        <f t="shared" si="16"/>
        <v>0</v>
      </c>
      <c r="X75" s="11">
        <f t="shared" si="16"/>
        <v>0</v>
      </c>
      <c r="Y75" s="11">
        <f t="shared" si="16"/>
        <v>2.1603396603396607E-2</v>
      </c>
      <c r="Z75" s="11">
        <f t="shared" si="16"/>
        <v>0</v>
      </c>
    </row>
    <row r="76" spans="1:26" x14ac:dyDescent="0.25">
      <c r="A76" t="s">
        <v>16</v>
      </c>
      <c r="B76" s="11">
        <f t="shared" ref="B76:Z76" si="17">B19-B48</f>
        <v>0</v>
      </c>
      <c r="C76" s="11">
        <f t="shared" si="17"/>
        <v>0</v>
      </c>
      <c r="D76" s="11">
        <f t="shared" si="17"/>
        <v>0</v>
      </c>
      <c r="E76" s="11">
        <f t="shared" si="17"/>
        <v>0</v>
      </c>
      <c r="F76" s="11">
        <f t="shared" si="17"/>
        <v>0</v>
      </c>
      <c r="G76" s="11">
        <f t="shared" si="17"/>
        <v>0</v>
      </c>
      <c r="H76" s="11">
        <f t="shared" si="17"/>
        <v>0</v>
      </c>
      <c r="I76" s="11">
        <f t="shared" si="17"/>
        <v>0</v>
      </c>
      <c r="J76" s="11">
        <f t="shared" si="17"/>
        <v>0</v>
      </c>
      <c r="K76" s="11">
        <f t="shared" si="17"/>
        <v>0</v>
      </c>
      <c r="L76" s="11">
        <f t="shared" si="17"/>
        <v>0</v>
      </c>
      <c r="M76" s="11">
        <f t="shared" si="17"/>
        <v>0</v>
      </c>
      <c r="N76" s="11">
        <f t="shared" si="17"/>
        <v>0</v>
      </c>
      <c r="O76" s="11">
        <f t="shared" si="17"/>
        <v>0</v>
      </c>
      <c r="P76" s="11">
        <f t="shared" si="17"/>
        <v>0</v>
      </c>
      <c r="Q76" s="11">
        <f t="shared" si="17"/>
        <v>0</v>
      </c>
      <c r="R76" s="11">
        <f t="shared" si="17"/>
        <v>0</v>
      </c>
      <c r="S76" s="11">
        <f t="shared" si="17"/>
        <v>0</v>
      </c>
      <c r="T76" s="11">
        <f t="shared" si="17"/>
        <v>0</v>
      </c>
      <c r="U76" s="11">
        <f t="shared" si="17"/>
        <v>0</v>
      </c>
      <c r="V76" s="11">
        <f t="shared" si="17"/>
        <v>0</v>
      </c>
      <c r="W76" s="11">
        <f t="shared" si="17"/>
        <v>0</v>
      </c>
      <c r="X76" s="11">
        <f t="shared" si="17"/>
        <v>0</v>
      </c>
      <c r="Y76" s="11">
        <f t="shared" si="17"/>
        <v>0</v>
      </c>
      <c r="Z76" s="11">
        <f t="shared" si="17"/>
        <v>0</v>
      </c>
    </row>
    <row r="77" spans="1:26" x14ac:dyDescent="0.25">
      <c r="A77" t="s">
        <v>40</v>
      </c>
      <c r="B77" s="11">
        <f t="shared" ref="B77:Z77" si="18">B20-B49</f>
        <v>0</v>
      </c>
      <c r="C77" s="11">
        <f t="shared" si="18"/>
        <v>0</v>
      </c>
      <c r="D77" s="11">
        <f t="shared" si="18"/>
        <v>0</v>
      </c>
      <c r="E77" s="11">
        <f t="shared" si="18"/>
        <v>0</v>
      </c>
      <c r="F77" s="11">
        <f t="shared" si="18"/>
        <v>0</v>
      </c>
      <c r="G77" s="11">
        <f t="shared" si="18"/>
        <v>0</v>
      </c>
      <c r="H77" s="11">
        <f t="shared" si="18"/>
        <v>0</v>
      </c>
      <c r="I77" s="11">
        <f t="shared" si="18"/>
        <v>0</v>
      </c>
      <c r="J77" s="11">
        <f t="shared" si="18"/>
        <v>0</v>
      </c>
      <c r="K77" s="11">
        <f t="shared" si="18"/>
        <v>0</v>
      </c>
      <c r="L77" s="11">
        <f t="shared" si="18"/>
        <v>0</v>
      </c>
      <c r="M77" s="11">
        <f t="shared" si="18"/>
        <v>0</v>
      </c>
      <c r="N77" s="11">
        <f t="shared" si="18"/>
        <v>0</v>
      </c>
      <c r="O77" s="11">
        <f t="shared" si="18"/>
        <v>0</v>
      </c>
      <c r="P77" s="11">
        <f t="shared" si="18"/>
        <v>0</v>
      </c>
      <c r="Q77" s="11">
        <f t="shared" si="18"/>
        <v>0</v>
      </c>
      <c r="R77" s="11">
        <f t="shared" si="18"/>
        <v>0</v>
      </c>
      <c r="S77" s="11">
        <f t="shared" si="18"/>
        <v>0</v>
      </c>
      <c r="T77" s="11">
        <f t="shared" si="18"/>
        <v>0</v>
      </c>
      <c r="U77" s="11">
        <f t="shared" si="18"/>
        <v>0</v>
      </c>
      <c r="V77" s="11">
        <f t="shared" si="18"/>
        <v>0</v>
      </c>
      <c r="W77" s="11">
        <f t="shared" si="18"/>
        <v>0</v>
      </c>
      <c r="X77" s="11">
        <f t="shared" si="18"/>
        <v>0</v>
      </c>
      <c r="Y77" s="11">
        <f t="shared" si="18"/>
        <v>0</v>
      </c>
      <c r="Z77" s="11">
        <f t="shared" si="18"/>
        <v>0</v>
      </c>
    </row>
    <row r="78" spans="1:26" x14ac:dyDescent="0.25">
      <c r="A78" t="s">
        <v>8</v>
      </c>
      <c r="B78" s="11">
        <f t="shared" ref="B78:Z78" si="19">B21-B50</f>
        <v>0</v>
      </c>
      <c r="C78" s="11">
        <f t="shared" si="19"/>
        <v>0</v>
      </c>
      <c r="D78" s="11">
        <f t="shared" si="19"/>
        <v>0</v>
      </c>
      <c r="E78" s="11">
        <f t="shared" si="19"/>
        <v>0</v>
      </c>
      <c r="F78" s="11">
        <f t="shared" si="19"/>
        <v>0</v>
      </c>
      <c r="G78" s="11">
        <f t="shared" si="19"/>
        <v>0</v>
      </c>
      <c r="H78" s="11">
        <f t="shared" si="19"/>
        <v>0</v>
      </c>
      <c r="I78" s="11">
        <f t="shared" si="19"/>
        <v>0</v>
      </c>
      <c r="J78" s="11">
        <f t="shared" si="19"/>
        <v>0</v>
      </c>
      <c r="K78" s="11">
        <f t="shared" si="19"/>
        <v>0</v>
      </c>
      <c r="L78" s="11">
        <f t="shared" si="19"/>
        <v>0</v>
      </c>
      <c r="M78" s="11">
        <f t="shared" si="19"/>
        <v>0</v>
      </c>
      <c r="N78" s="11">
        <f t="shared" si="19"/>
        <v>0</v>
      </c>
      <c r="O78" s="11">
        <f t="shared" si="19"/>
        <v>1.1263736263736099E-2</v>
      </c>
      <c r="P78" s="11">
        <f t="shared" si="19"/>
        <v>0</v>
      </c>
      <c r="Q78" s="11">
        <f t="shared" si="19"/>
        <v>0</v>
      </c>
      <c r="R78" s="11">
        <f t="shared" si="19"/>
        <v>0</v>
      </c>
      <c r="S78" s="11">
        <f t="shared" si="19"/>
        <v>0</v>
      </c>
      <c r="T78" s="11">
        <f t="shared" si="19"/>
        <v>0</v>
      </c>
      <c r="U78" s="11">
        <f t="shared" si="19"/>
        <v>0</v>
      </c>
      <c r="V78" s="11">
        <f t="shared" si="19"/>
        <v>0</v>
      </c>
      <c r="W78" s="11">
        <f t="shared" si="19"/>
        <v>0</v>
      </c>
      <c r="X78" s="11">
        <f t="shared" si="19"/>
        <v>0</v>
      </c>
      <c r="Y78" s="11">
        <f t="shared" si="19"/>
        <v>0</v>
      </c>
      <c r="Z78" s="11">
        <f t="shared" si="19"/>
        <v>0</v>
      </c>
    </row>
    <row r="79" spans="1:26" x14ac:dyDescent="0.25">
      <c r="A79" t="s">
        <v>9</v>
      </c>
      <c r="B79" s="11">
        <f t="shared" ref="B79:Z79" si="20">B22-B51</f>
        <v>0</v>
      </c>
      <c r="C79" s="11">
        <f t="shared" si="20"/>
        <v>0</v>
      </c>
      <c r="D79" s="11">
        <f t="shared" si="20"/>
        <v>0</v>
      </c>
      <c r="E79" s="11">
        <f t="shared" si="20"/>
        <v>0</v>
      </c>
      <c r="F79" s="11">
        <f t="shared" si="20"/>
        <v>0</v>
      </c>
      <c r="G79" s="11">
        <f t="shared" si="20"/>
        <v>0</v>
      </c>
      <c r="H79" s="11">
        <f t="shared" si="20"/>
        <v>0</v>
      </c>
      <c r="I79" s="11">
        <f t="shared" si="20"/>
        <v>0</v>
      </c>
      <c r="J79" s="11">
        <f t="shared" si="20"/>
        <v>0</v>
      </c>
      <c r="K79" s="11">
        <f t="shared" si="20"/>
        <v>0</v>
      </c>
      <c r="L79" s="11">
        <f t="shared" si="20"/>
        <v>0</v>
      </c>
      <c r="M79" s="11">
        <f t="shared" si="20"/>
        <v>0</v>
      </c>
      <c r="N79" s="11">
        <f t="shared" si="20"/>
        <v>5.0990675990670031E-3</v>
      </c>
      <c r="O79" s="11">
        <f t="shared" si="20"/>
        <v>0</v>
      </c>
      <c r="P79" s="11">
        <f t="shared" si="20"/>
        <v>0</v>
      </c>
      <c r="Q79" s="11">
        <f t="shared" si="20"/>
        <v>9.372571872571997E-3</v>
      </c>
      <c r="R79" s="11">
        <f t="shared" si="20"/>
        <v>0</v>
      </c>
      <c r="S79" s="11">
        <f t="shared" si="20"/>
        <v>0</v>
      </c>
      <c r="T79" s="11">
        <f t="shared" si="20"/>
        <v>0</v>
      </c>
      <c r="U79" s="11">
        <f t="shared" si="20"/>
        <v>0</v>
      </c>
      <c r="V79" s="11">
        <f t="shared" si="20"/>
        <v>0</v>
      </c>
      <c r="W79" s="11">
        <f t="shared" si="20"/>
        <v>0</v>
      </c>
      <c r="X79" s="11">
        <f t="shared" si="20"/>
        <v>0</v>
      </c>
      <c r="Y79" s="11">
        <f t="shared" si="20"/>
        <v>2.4650349650349998E-2</v>
      </c>
      <c r="Z79" s="11">
        <f t="shared" si="20"/>
        <v>0</v>
      </c>
    </row>
    <row r="80" spans="1:26" x14ac:dyDescent="0.25">
      <c r="A80" t="s">
        <v>10</v>
      </c>
      <c r="B80" s="11">
        <f t="shared" ref="B80:Z80" si="21">B23-B52</f>
        <v>0</v>
      </c>
      <c r="C80" s="11">
        <f t="shared" si="21"/>
        <v>0</v>
      </c>
      <c r="D80" s="11">
        <f t="shared" si="21"/>
        <v>0</v>
      </c>
      <c r="E80" s="11">
        <f t="shared" si="21"/>
        <v>0</v>
      </c>
      <c r="F80" s="11">
        <f t="shared" si="21"/>
        <v>0</v>
      </c>
      <c r="G80" s="11">
        <f t="shared" si="21"/>
        <v>0</v>
      </c>
      <c r="H80" s="11">
        <f t="shared" si="21"/>
        <v>0</v>
      </c>
      <c r="I80" s="11">
        <f t="shared" si="21"/>
        <v>0</v>
      </c>
      <c r="J80" s="11">
        <f t="shared" si="21"/>
        <v>0</v>
      </c>
      <c r="K80" s="11">
        <f t="shared" si="21"/>
        <v>0</v>
      </c>
      <c r="L80" s="11">
        <f t="shared" si="21"/>
        <v>0</v>
      </c>
      <c r="M80" s="11">
        <f t="shared" si="21"/>
        <v>0</v>
      </c>
      <c r="N80" s="11">
        <f t="shared" si="21"/>
        <v>0</v>
      </c>
      <c r="O80" s="11">
        <f t="shared" si="21"/>
        <v>0</v>
      </c>
      <c r="P80" s="11">
        <f t="shared" si="21"/>
        <v>0</v>
      </c>
      <c r="Q80" s="11">
        <f t="shared" si="21"/>
        <v>0</v>
      </c>
      <c r="R80" s="11">
        <f t="shared" si="21"/>
        <v>0</v>
      </c>
      <c r="S80" s="11">
        <f t="shared" si="21"/>
        <v>0</v>
      </c>
      <c r="T80" s="11">
        <f t="shared" si="21"/>
        <v>0</v>
      </c>
      <c r="U80" s="11">
        <f t="shared" si="21"/>
        <v>0</v>
      </c>
      <c r="V80" s="11">
        <f t="shared" si="21"/>
        <v>0</v>
      </c>
      <c r="W80" s="11">
        <f t="shared" si="21"/>
        <v>0</v>
      </c>
      <c r="X80" s="11">
        <f t="shared" si="21"/>
        <v>0</v>
      </c>
      <c r="Y80" s="11">
        <f t="shared" si="21"/>
        <v>0</v>
      </c>
      <c r="Z80" s="11">
        <f t="shared" si="21"/>
        <v>0</v>
      </c>
    </row>
    <row r="81" spans="1:26" x14ac:dyDescent="0.25">
      <c r="A81" t="s">
        <v>11</v>
      </c>
      <c r="B81" s="11">
        <f t="shared" ref="B81:Z81" si="22">B24-B53</f>
        <v>0</v>
      </c>
      <c r="C81" s="11">
        <f t="shared" si="22"/>
        <v>0</v>
      </c>
      <c r="D81" s="11">
        <f t="shared" si="22"/>
        <v>0</v>
      </c>
      <c r="E81" s="11">
        <f t="shared" si="22"/>
        <v>2.4038461538462008E-3</v>
      </c>
      <c r="F81" s="11">
        <f t="shared" si="22"/>
        <v>0</v>
      </c>
      <c r="G81" s="11">
        <f t="shared" si="22"/>
        <v>0</v>
      </c>
      <c r="H81" s="11">
        <f t="shared" si="22"/>
        <v>0</v>
      </c>
      <c r="I81" s="11">
        <f t="shared" si="22"/>
        <v>0</v>
      </c>
      <c r="J81" s="11">
        <f t="shared" si="22"/>
        <v>0</v>
      </c>
      <c r="K81" s="11">
        <f t="shared" si="22"/>
        <v>0</v>
      </c>
      <c r="L81" s="11">
        <f t="shared" si="22"/>
        <v>0</v>
      </c>
      <c r="M81" s="11">
        <f t="shared" si="22"/>
        <v>0</v>
      </c>
      <c r="N81" s="11">
        <f t="shared" si="22"/>
        <v>0</v>
      </c>
      <c r="O81" s="11">
        <f t="shared" si="22"/>
        <v>0</v>
      </c>
      <c r="P81" s="11">
        <f t="shared" si="22"/>
        <v>0</v>
      </c>
      <c r="Q81" s="11">
        <f t="shared" si="22"/>
        <v>0</v>
      </c>
      <c r="R81" s="11">
        <f t="shared" si="22"/>
        <v>0</v>
      </c>
      <c r="S81" s="11">
        <f t="shared" si="22"/>
        <v>0</v>
      </c>
      <c r="T81" s="11">
        <f t="shared" si="22"/>
        <v>0</v>
      </c>
      <c r="U81" s="11">
        <f t="shared" si="22"/>
        <v>0</v>
      </c>
      <c r="V81" s="11">
        <f t="shared" si="22"/>
        <v>0</v>
      </c>
      <c r="W81" s="11">
        <f t="shared" si="22"/>
        <v>0</v>
      </c>
      <c r="X81" s="11">
        <f t="shared" si="22"/>
        <v>0</v>
      </c>
      <c r="Y81" s="11">
        <f t="shared" si="22"/>
        <v>0</v>
      </c>
      <c r="Z81" s="11">
        <f t="shared" si="22"/>
        <v>0</v>
      </c>
    </row>
    <row r="82" spans="1:26" x14ac:dyDescent="0.25">
      <c r="A82" t="s">
        <v>12</v>
      </c>
      <c r="B82" s="11">
        <f t="shared" ref="B82:Z82" si="23">B25-B54</f>
        <v>0</v>
      </c>
      <c r="C82" s="11">
        <f t="shared" si="23"/>
        <v>0</v>
      </c>
      <c r="D82" s="11">
        <f t="shared" si="23"/>
        <v>0</v>
      </c>
      <c r="E82" s="11">
        <f t="shared" si="23"/>
        <v>0</v>
      </c>
      <c r="F82" s="11">
        <f t="shared" si="23"/>
        <v>0</v>
      </c>
      <c r="G82" s="11">
        <f t="shared" si="23"/>
        <v>0</v>
      </c>
      <c r="H82" s="11">
        <f t="shared" si="23"/>
        <v>0</v>
      </c>
      <c r="I82" s="11">
        <f t="shared" si="23"/>
        <v>0</v>
      </c>
      <c r="J82" s="11">
        <f t="shared" si="23"/>
        <v>0</v>
      </c>
      <c r="K82" s="11">
        <f t="shared" si="23"/>
        <v>0</v>
      </c>
      <c r="L82" s="11">
        <f t="shared" si="23"/>
        <v>0</v>
      </c>
      <c r="M82" s="11">
        <f t="shared" si="23"/>
        <v>0</v>
      </c>
      <c r="N82" s="11">
        <f t="shared" si="23"/>
        <v>0</v>
      </c>
      <c r="O82" s="11">
        <f t="shared" si="23"/>
        <v>3.4313353313353404E-2</v>
      </c>
      <c r="P82" s="11">
        <f t="shared" si="23"/>
        <v>0</v>
      </c>
      <c r="Q82" s="11">
        <f t="shared" si="23"/>
        <v>0</v>
      </c>
      <c r="R82" s="11">
        <f t="shared" si="23"/>
        <v>2.1603396603396607E-2</v>
      </c>
      <c r="S82" s="11">
        <f t="shared" si="23"/>
        <v>0</v>
      </c>
      <c r="T82" s="11">
        <f t="shared" si="23"/>
        <v>0</v>
      </c>
      <c r="U82" s="11">
        <f t="shared" si="23"/>
        <v>0</v>
      </c>
      <c r="V82" s="11">
        <f t="shared" si="23"/>
        <v>2.4650349650349998E-2</v>
      </c>
      <c r="W82" s="11">
        <f t="shared" si="23"/>
        <v>0</v>
      </c>
      <c r="X82" s="11">
        <f t="shared" si="23"/>
        <v>0</v>
      </c>
      <c r="Y82" s="11">
        <f t="shared" si="23"/>
        <v>0</v>
      </c>
      <c r="Z82" s="11">
        <f t="shared" si="23"/>
        <v>0</v>
      </c>
    </row>
    <row r="83" spans="1:26" x14ac:dyDescent="0.25">
      <c r="A83" t="s">
        <v>41</v>
      </c>
      <c r="B83" s="11">
        <f t="shared" ref="B83:Z83" si="24">B26-B55</f>
        <v>0</v>
      </c>
      <c r="C83" s="11">
        <f t="shared" si="24"/>
        <v>0</v>
      </c>
      <c r="D83" s="11">
        <f t="shared" si="24"/>
        <v>0</v>
      </c>
      <c r="E83" s="11">
        <f t="shared" si="24"/>
        <v>0</v>
      </c>
      <c r="F83" s="11">
        <f t="shared" si="24"/>
        <v>0</v>
      </c>
      <c r="G83" s="11">
        <f t="shared" si="24"/>
        <v>0</v>
      </c>
      <c r="H83" s="11">
        <f t="shared" si="24"/>
        <v>0</v>
      </c>
      <c r="I83" s="11">
        <f t="shared" si="24"/>
        <v>0</v>
      </c>
      <c r="J83" s="11">
        <f t="shared" si="24"/>
        <v>0</v>
      </c>
      <c r="K83" s="11">
        <f t="shared" si="24"/>
        <v>0</v>
      </c>
      <c r="L83" s="11">
        <f t="shared" si="24"/>
        <v>0</v>
      </c>
      <c r="M83" s="11">
        <f t="shared" si="24"/>
        <v>0</v>
      </c>
      <c r="N83" s="11">
        <f t="shared" si="24"/>
        <v>0</v>
      </c>
      <c r="O83" s="11">
        <f t="shared" si="24"/>
        <v>0</v>
      </c>
      <c r="P83" s="11">
        <f t="shared" si="24"/>
        <v>0</v>
      </c>
      <c r="Q83" s="11">
        <f t="shared" si="24"/>
        <v>0</v>
      </c>
      <c r="R83" s="11">
        <f t="shared" si="24"/>
        <v>0</v>
      </c>
      <c r="S83" s="11">
        <f t="shared" si="24"/>
        <v>0</v>
      </c>
      <c r="T83" s="11">
        <f t="shared" si="24"/>
        <v>0</v>
      </c>
      <c r="U83" s="11">
        <f t="shared" si="24"/>
        <v>0</v>
      </c>
      <c r="V83" s="11">
        <f t="shared" si="24"/>
        <v>0</v>
      </c>
      <c r="W83" s="11">
        <f t="shared" si="24"/>
        <v>0</v>
      </c>
      <c r="X83" s="11">
        <f t="shared" si="24"/>
        <v>0</v>
      </c>
      <c r="Y83" s="11">
        <f t="shared" si="24"/>
        <v>0</v>
      </c>
      <c r="Z83" s="11">
        <f t="shared" si="24"/>
        <v>0</v>
      </c>
    </row>
  </sheetData>
  <conditionalFormatting sqref="B59:Z83">
    <cfRule type="cellIs" dxfId="1" priority="1"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tabSelected="1" topLeftCell="J1" zoomScale="70" zoomScaleNormal="70" workbookViewId="0">
      <selection activeCell="T49" sqref="T49"/>
    </sheetView>
  </sheetViews>
  <sheetFormatPr defaultColWidth="8.140625" defaultRowHeight="15" x14ac:dyDescent="0.25"/>
  <cols>
    <col min="1" max="1" width="10.42578125" bestFit="1" customWidth="1"/>
    <col min="2" max="2" width="12.7109375" bestFit="1" customWidth="1"/>
    <col min="3" max="3" width="12" bestFit="1" customWidth="1"/>
    <col min="4" max="4" width="12.7109375" bestFit="1" customWidth="1"/>
    <col min="5" max="30" width="12" bestFit="1" customWidth="1"/>
    <col min="31" max="31" width="12.7109375" bestFit="1" customWidth="1"/>
    <col min="32" max="32" width="12" bestFit="1" customWidth="1"/>
    <col min="33" max="33" width="12.7109375" bestFit="1" customWidth="1"/>
    <col min="34" max="40" width="12" bestFit="1" customWidth="1"/>
  </cols>
  <sheetData>
    <row r="1" spans="1:40" x14ac:dyDescent="0.25">
      <c r="B1" t="s">
        <v>13</v>
      </c>
      <c r="C1" t="s">
        <v>32</v>
      </c>
      <c r="D1" t="s">
        <v>33</v>
      </c>
      <c r="E1" t="s">
        <v>0</v>
      </c>
      <c r="F1" t="s">
        <v>34</v>
      </c>
      <c r="G1" t="s">
        <v>1</v>
      </c>
      <c r="H1" t="s">
        <v>2</v>
      </c>
      <c r="I1" t="s">
        <v>3</v>
      </c>
      <c r="J1" t="s">
        <v>4</v>
      </c>
      <c r="K1" t="s">
        <v>63</v>
      </c>
      <c r="L1" t="s">
        <v>38</v>
      </c>
      <c r="M1" t="s">
        <v>64</v>
      </c>
      <c r="N1" t="s">
        <v>47</v>
      </c>
      <c r="O1" t="s">
        <v>48</v>
      </c>
      <c r="P1" t="s">
        <v>5</v>
      </c>
      <c r="Q1" t="s">
        <v>39</v>
      </c>
      <c r="R1" t="s">
        <v>50</v>
      </c>
      <c r="S1" t="s">
        <v>65</v>
      </c>
      <c r="T1" t="s">
        <v>52</v>
      </c>
      <c r="U1" t="s">
        <v>54</v>
      </c>
      <c r="V1" t="s">
        <v>6</v>
      </c>
      <c r="W1" t="s">
        <v>7</v>
      </c>
      <c r="X1" t="s">
        <v>16</v>
      </c>
      <c r="Y1" t="s">
        <v>66</v>
      </c>
      <c r="Z1" t="s">
        <v>8</v>
      </c>
      <c r="AA1" t="s">
        <v>9</v>
      </c>
      <c r="AB1" t="s">
        <v>55</v>
      </c>
      <c r="AC1" t="s">
        <v>67</v>
      </c>
      <c r="AD1" t="s">
        <v>57</v>
      </c>
      <c r="AE1" t="s">
        <v>58</v>
      </c>
      <c r="AF1" t="s">
        <v>10</v>
      </c>
      <c r="AG1" t="s">
        <v>68</v>
      </c>
      <c r="AH1" t="s">
        <v>59</v>
      </c>
      <c r="AI1" t="s">
        <v>60</v>
      </c>
      <c r="AJ1" t="s">
        <v>12</v>
      </c>
      <c r="AK1" t="s">
        <v>41</v>
      </c>
      <c r="AL1" t="s">
        <v>62</v>
      </c>
      <c r="AM1" t="s">
        <v>35</v>
      </c>
      <c r="AN1" t="s">
        <v>36</v>
      </c>
    </row>
    <row r="2" spans="1:40" x14ac:dyDescent="0.25">
      <c r="A2" t="s">
        <v>13</v>
      </c>
      <c r="B2" s="11">
        <v>0</v>
      </c>
      <c r="C2" s="11">
        <v>1.38777878078145E-17</v>
      </c>
      <c r="D2" s="11">
        <v>0</v>
      </c>
      <c r="E2" s="11">
        <v>-6.9388939039072299E-18</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-2.7755575615628901E-17</v>
      </c>
      <c r="Y2" s="11">
        <v>0</v>
      </c>
      <c r="Z2" s="11">
        <v>0</v>
      </c>
      <c r="AA2" s="11">
        <v>0</v>
      </c>
      <c r="AB2" s="11">
        <v>0</v>
      </c>
      <c r="AC2" s="11">
        <v>0</v>
      </c>
      <c r="AD2" s="11">
        <v>0</v>
      </c>
      <c r="AE2" s="11">
        <v>-6.41025641025641E-3</v>
      </c>
      <c r="AF2" s="11">
        <v>0</v>
      </c>
      <c r="AG2" s="11">
        <v>-6.41025641025641E-3</v>
      </c>
      <c r="AH2" s="11">
        <v>0</v>
      </c>
      <c r="AI2" s="11">
        <v>0</v>
      </c>
      <c r="AJ2" s="11">
        <v>0</v>
      </c>
      <c r="AK2" s="11">
        <v>0</v>
      </c>
      <c r="AL2" s="11">
        <v>0</v>
      </c>
      <c r="AM2" s="11">
        <v>0</v>
      </c>
      <c r="AN2" s="11">
        <v>0</v>
      </c>
    </row>
    <row r="3" spans="1:40" x14ac:dyDescent="0.25">
      <c r="A3" t="s">
        <v>32</v>
      </c>
      <c r="B3" s="11">
        <v>1.38777878078145E-17</v>
      </c>
      <c r="C3" s="11">
        <v>0</v>
      </c>
      <c r="D3" s="11">
        <v>0</v>
      </c>
      <c r="E3" s="11">
        <v>1.00732600732601E-2</v>
      </c>
      <c r="F3" s="11">
        <v>4.1341713841713798E-2</v>
      </c>
      <c r="G3" s="11">
        <v>1.0622710622710601E-2</v>
      </c>
      <c r="H3" s="11">
        <v>1.38777878078145E-17</v>
      </c>
      <c r="I3" s="11">
        <v>0</v>
      </c>
      <c r="J3" s="11">
        <v>0</v>
      </c>
      <c r="K3" s="11">
        <v>0</v>
      </c>
      <c r="L3" s="11">
        <v>0</v>
      </c>
      <c r="M3" s="11">
        <v>0</v>
      </c>
      <c r="N3" s="11">
        <v>2.8159340659340702E-2</v>
      </c>
      <c r="O3" s="11">
        <v>1.0622710622710601E-2</v>
      </c>
      <c r="P3" s="11">
        <v>1.38777878078145E-17</v>
      </c>
      <c r="Q3" s="11">
        <v>7.3805361305361297E-3</v>
      </c>
      <c r="R3" s="11">
        <v>0</v>
      </c>
      <c r="S3" s="11">
        <v>1.38777878078145E-17</v>
      </c>
      <c r="T3" s="11">
        <v>0</v>
      </c>
      <c r="U3" s="11">
        <v>1.00732600732601E-2</v>
      </c>
      <c r="V3" s="11">
        <v>1.0622710622710601E-2</v>
      </c>
      <c r="W3" s="11">
        <v>1.33109945609945E-2</v>
      </c>
      <c r="X3" s="11">
        <v>0</v>
      </c>
      <c r="Y3" s="11">
        <v>1.60256410256415E-3</v>
      </c>
      <c r="Z3" s="11">
        <v>0</v>
      </c>
      <c r="AA3" s="11">
        <v>1.94638694638695E-2</v>
      </c>
      <c r="AB3" s="11">
        <v>0</v>
      </c>
      <c r="AC3" s="11">
        <v>0</v>
      </c>
      <c r="AD3" s="11">
        <v>0</v>
      </c>
      <c r="AE3" s="11">
        <v>1.38777878078145E-17</v>
      </c>
      <c r="AF3" s="11">
        <v>0</v>
      </c>
      <c r="AG3" s="11">
        <v>0</v>
      </c>
      <c r="AH3" s="11">
        <v>0</v>
      </c>
      <c r="AI3" s="11">
        <v>0</v>
      </c>
      <c r="AJ3" s="11">
        <v>2.0745920745920701E-2</v>
      </c>
      <c r="AK3" s="11">
        <v>2.06915306915307E-2</v>
      </c>
      <c r="AL3" s="11">
        <v>0</v>
      </c>
      <c r="AM3" s="11">
        <v>-1.38777878078145E-17</v>
      </c>
      <c r="AN3" s="11">
        <v>1.38777878078145E-17</v>
      </c>
    </row>
    <row r="4" spans="1:40" x14ac:dyDescent="0.25">
      <c r="A4" t="s">
        <v>33</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row>
    <row r="5" spans="1:40" x14ac:dyDescent="0.25">
      <c r="A5" t="s">
        <v>0</v>
      </c>
      <c r="B5" s="11">
        <v>-6.9388939039072299E-18</v>
      </c>
      <c r="C5" s="11">
        <v>1.00732600732601E-2</v>
      </c>
      <c r="D5" s="11">
        <v>0</v>
      </c>
      <c r="E5" s="11">
        <v>0</v>
      </c>
      <c r="F5" s="11">
        <v>0</v>
      </c>
      <c r="G5" s="11">
        <v>1.7673992673992701E-2</v>
      </c>
      <c r="H5" s="11">
        <v>6.9388939039072299E-18</v>
      </c>
      <c r="I5" s="11">
        <v>0</v>
      </c>
      <c r="J5" s="11">
        <v>5.1282051282051204E-3</v>
      </c>
      <c r="K5" s="11">
        <v>1.1474358974359E-2</v>
      </c>
      <c r="L5" s="11">
        <v>0</v>
      </c>
      <c r="M5" s="11">
        <v>0</v>
      </c>
      <c r="N5" s="11">
        <v>0</v>
      </c>
      <c r="O5" s="11">
        <v>3.1501831501831501E-2</v>
      </c>
      <c r="P5" s="11">
        <v>2.13675213675213E-3</v>
      </c>
      <c r="Q5" s="11">
        <v>0</v>
      </c>
      <c r="R5" s="11">
        <v>0</v>
      </c>
      <c r="S5" s="11">
        <v>0</v>
      </c>
      <c r="T5" s="11">
        <v>0</v>
      </c>
      <c r="U5" s="11">
        <v>0</v>
      </c>
      <c r="V5" s="11">
        <v>1.0622710622710601E-2</v>
      </c>
      <c r="W5" s="11">
        <v>0</v>
      </c>
      <c r="X5" s="11">
        <v>3.02655677655678E-2</v>
      </c>
      <c r="Y5" s="11">
        <v>2.51373626373626E-2</v>
      </c>
      <c r="Z5" s="11">
        <v>0</v>
      </c>
      <c r="AA5" s="11">
        <v>0</v>
      </c>
      <c r="AB5" s="11">
        <v>0</v>
      </c>
      <c r="AC5" s="11">
        <v>0</v>
      </c>
      <c r="AD5" s="11">
        <v>5.1282051282051403E-3</v>
      </c>
      <c r="AE5" s="11">
        <v>0</v>
      </c>
      <c r="AF5" s="11">
        <v>0</v>
      </c>
      <c r="AG5" s="11">
        <v>0</v>
      </c>
      <c r="AH5" s="11">
        <v>6.9388939039072299E-18</v>
      </c>
      <c r="AI5" s="11">
        <v>0</v>
      </c>
      <c r="AJ5" s="11">
        <v>0</v>
      </c>
      <c r="AK5" s="11">
        <v>0</v>
      </c>
      <c r="AL5" s="11">
        <v>0</v>
      </c>
      <c r="AM5" s="11">
        <v>0</v>
      </c>
      <c r="AN5" s="11">
        <v>0</v>
      </c>
    </row>
    <row r="6" spans="1:40" x14ac:dyDescent="0.25">
      <c r="A6" t="s">
        <v>34</v>
      </c>
      <c r="B6" s="11">
        <v>0</v>
      </c>
      <c r="C6" s="11">
        <v>4.1341713841713798E-2</v>
      </c>
      <c r="D6" s="11">
        <v>0</v>
      </c>
      <c r="E6" s="11">
        <v>0</v>
      </c>
      <c r="F6" s="11">
        <v>0</v>
      </c>
      <c r="G6" s="11">
        <v>0</v>
      </c>
      <c r="H6" s="11">
        <v>0</v>
      </c>
      <c r="I6" s="11">
        <v>0</v>
      </c>
      <c r="J6" s="11">
        <v>0</v>
      </c>
      <c r="K6" s="11">
        <v>0</v>
      </c>
      <c r="L6" s="11">
        <v>0</v>
      </c>
      <c r="M6" s="11">
        <v>0</v>
      </c>
      <c r="N6" s="11">
        <v>0</v>
      </c>
      <c r="O6" s="11">
        <v>0</v>
      </c>
      <c r="P6" s="11">
        <v>2.10955710955711E-2</v>
      </c>
      <c r="Q6" s="11">
        <v>0</v>
      </c>
      <c r="R6" s="11">
        <v>0</v>
      </c>
      <c r="S6" s="11">
        <v>0</v>
      </c>
      <c r="T6" s="11">
        <v>0</v>
      </c>
      <c r="U6" s="11">
        <v>0</v>
      </c>
      <c r="V6" s="11">
        <v>8.6247086247086303E-3</v>
      </c>
      <c r="W6" s="11">
        <v>3.5256410256410101E-3</v>
      </c>
      <c r="X6" s="11">
        <v>2.3065268065267999E-2</v>
      </c>
      <c r="Y6" s="11">
        <v>2.30652680652681E-2</v>
      </c>
      <c r="Z6" s="11">
        <v>0</v>
      </c>
      <c r="AA6" s="11">
        <v>0</v>
      </c>
      <c r="AB6" s="11">
        <v>0</v>
      </c>
      <c r="AC6" s="11">
        <v>6.3422688422688396E-3</v>
      </c>
      <c r="AD6" s="11">
        <v>5.2738927738927603E-3</v>
      </c>
      <c r="AE6" s="11">
        <v>0</v>
      </c>
      <c r="AF6" s="11">
        <v>5.2738927738927898E-3</v>
      </c>
      <c r="AG6" s="11">
        <v>0</v>
      </c>
      <c r="AH6" s="11">
        <v>0</v>
      </c>
      <c r="AI6" s="11">
        <v>0</v>
      </c>
      <c r="AJ6" s="11">
        <v>3.2179972804972798E-2</v>
      </c>
      <c r="AK6" s="11">
        <v>0</v>
      </c>
      <c r="AL6" s="11">
        <v>0</v>
      </c>
      <c r="AM6" s="11">
        <v>0</v>
      </c>
      <c r="AN6" s="11">
        <v>0</v>
      </c>
    </row>
    <row r="7" spans="1:40" x14ac:dyDescent="0.25">
      <c r="A7" t="s">
        <v>1</v>
      </c>
      <c r="B7" s="11">
        <v>0</v>
      </c>
      <c r="C7" s="11">
        <v>1.0622710622710601E-2</v>
      </c>
      <c r="D7" s="11">
        <v>0</v>
      </c>
      <c r="E7" s="11">
        <v>1.7673992673992701E-2</v>
      </c>
      <c r="F7" s="11">
        <v>0</v>
      </c>
      <c r="G7" s="11">
        <v>0</v>
      </c>
      <c r="H7" s="11">
        <v>0</v>
      </c>
      <c r="I7" s="11">
        <v>0</v>
      </c>
      <c r="J7" s="11">
        <v>0</v>
      </c>
      <c r="K7" s="11">
        <v>0</v>
      </c>
      <c r="L7" s="11">
        <v>0</v>
      </c>
      <c r="M7" s="11">
        <v>0</v>
      </c>
      <c r="N7" s="11">
        <v>1.7673992673992701E-2</v>
      </c>
      <c r="O7" s="11">
        <v>0</v>
      </c>
      <c r="P7" s="11">
        <v>0</v>
      </c>
      <c r="Q7" s="11">
        <v>0</v>
      </c>
      <c r="R7" s="11">
        <v>0</v>
      </c>
      <c r="S7" s="11">
        <v>0</v>
      </c>
      <c r="T7" s="11">
        <v>0</v>
      </c>
      <c r="U7" s="11">
        <v>2.8819097569097601E-2</v>
      </c>
      <c r="V7" s="11">
        <v>0</v>
      </c>
      <c r="W7" s="11">
        <v>0</v>
      </c>
      <c r="X7" s="11">
        <v>0</v>
      </c>
      <c r="Y7" s="11">
        <v>0</v>
      </c>
      <c r="Z7" s="11">
        <v>1.38777878078145E-17</v>
      </c>
      <c r="AA7" s="11">
        <v>0</v>
      </c>
      <c r="AB7" s="11">
        <v>0</v>
      </c>
      <c r="AC7" s="11">
        <v>0</v>
      </c>
      <c r="AD7" s="11">
        <v>1.5384615384615399E-2</v>
      </c>
      <c r="AE7" s="11">
        <v>0</v>
      </c>
      <c r="AF7" s="11">
        <v>0</v>
      </c>
      <c r="AG7" s="11">
        <v>0</v>
      </c>
      <c r="AH7" s="11">
        <v>0</v>
      </c>
      <c r="AI7" s="11">
        <v>0</v>
      </c>
      <c r="AJ7" s="11">
        <v>0</v>
      </c>
      <c r="AK7" s="11">
        <v>0</v>
      </c>
      <c r="AL7" s="11">
        <v>0</v>
      </c>
      <c r="AM7" s="11">
        <v>0</v>
      </c>
      <c r="AN7" s="11">
        <v>0</v>
      </c>
    </row>
    <row r="8" spans="1:40" x14ac:dyDescent="0.25">
      <c r="A8" t="s">
        <v>2</v>
      </c>
      <c r="B8" s="11">
        <v>0</v>
      </c>
      <c r="C8" s="11">
        <v>1.38777878078145E-17</v>
      </c>
      <c r="D8" s="11">
        <v>0</v>
      </c>
      <c r="E8" s="11">
        <v>6.9388939039072299E-18</v>
      </c>
      <c r="F8" s="11">
        <v>0</v>
      </c>
      <c r="G8" s="11">
        <v>0</v>
      </c>
      <c r="H8" s="11">
        <v>0</v>
      </c>
      <c r="I8" s="11">
        <v>0</v>
      </c>
      <c r="J8" s="11">
        <v>0</v>
      </c>
      <c r="K8" s="11">
        <v>0</v>
      </c>
      <c r="L8" s="11">
        <v>0</v>
      </c>
      <c r="M8" s="11">
        <v>0</v>
      </c>
      <c r="N8" s="11">
        <v>0</v>
      </c>
      <c r="O8" s="11">
        <v>0</v>
      </c>
      <c r="P8" s="11">
        <v>0</v>
      </c>
      <c r="Q8" s="11">
        <v>0</v>
      </c>
      <c r="R8" s="11">
        <v>0</v>
      </c>
      <c r="S8" s="11">
        <v>0</v>
      </c>
      <c r="T8" s="11">
        <v>0</v>
      </c>
      <c r="U8" s="11">
        <v>-6.9388939039072299E-18</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row>
    <row r="9" spans="1:40" x14ac:dyDescent="0.25">
      <c r="A9" t="s">
        <v>3</v>
      </c>
      <c r="B9" s="11">
        <v>0</v>
      </c>
      <c r="C9" s="11">
        <v>0</v>
      </c>
      <c r="D9" s="11">
        <v>0</v>
      </c>
      <c r="E9" s="11">
        <v>0</v>
      </c>
      <c r="F9" s="11">
        <v>0</v>
      </c>
      <c r="G9" s="11">
        <v>0</v>
      </c>
      <c r="H9" s="11">
        <v>0</v>
      </c>
      <c r="I9" s="11">
        <v>0</v>
      </c>
      <c r="J9" s="11">
        <v>5.0990675990675999E-3</v>
      </c>
      <c r="K9" s="11">
        <v>5.0990675990675999E-3</v>
      </c>
      <c r="L9" s="11">
        <v>0</v>
      </c>
      <c r="M9" s="11">
        <v>0</v>
      </c>
      <c r="N9" s="11">
        <v>0</v>
      </c>
      <c r="O9" s="11">
        <v>0</v>
      </c>
      <c r="P9" s="11">
        <v>7.3076923076923102E-3</v>
      </c>
      <c r="Q9" s="11">
        <v>6.9388939039072299E-18</v>
      </c>
      <c r="R9" s="11">
        <v>0</v>
      </c>
      <c r="S9" s="11">
        <v>0</v>
      </c>
      <c r="T9" s="11">
        <v>0</v>
      </c>
      <c r="U9" s="11">
        <v>0</v>
      </c>
      <c r="V9" s="11">
        <v>1.4908702408702399E-2</v>
      </c>
      <c r="W9" s="11">
        <v>1.0897435897435899E-3</v>
      </c>
      <c r="X9" s="11">
        <v>0</v>
      </c>
      <c r="Y9" s="11">
        <v>-2.7755575615628901E-17</v>
      </c>
      <c r="Z9" s="11">
        <v>0</v>
      </c>
      <c r="AA9" s="11">
        <v>0</v>
      </c>
      <c r="AB9" s="11">
        <v>0</v>
      </c>
      <c r="AC9" s="11">
        <v>7.3076923076923102E-3</v>
      </c>
      <c r="AD9" s="11">
        <v>-2.7755575615628901E-17</v>
      </c>
      <c r="AE9" s="11">
        <v>0</v>
      </c>
      <c r="AF9" s="11">
        <v>0</v>
      </c>
      <c r="AG9" s="11">
        <v>0</v>
      </c>
      <c r="AH9" s="11">
        <v>0</v>
      </c>
      <c r="AI9" s="11">
        <v>0</v>
      </c>
      <c r="AJ9" s="11">
        <v>0</v>
      </c>
      <c r="AK9" s="11">
        <v>0</v>
      </c>
      <c r="AL9" s="11">
        <v>0</v>
      </c>
      <c r="AM9" s="11">
        <v>0</v>
      </c>
      <c r="AN9" s="11">
        <v>0</v>
      </c>
    </row>
    <row r="10" spans="1:40" x14ac:dyDescent="0.25">
      <c r="A10" t="s">
        <v>4</v>
      </c>
      <c r="B10" s="11">
        <v>0</v>
      </c>
      <c r="C10" s="11">
        <v>0</v>
      </c>
      <c r="D10" s="11">
        <v>0</v>
      </c>
      <c r="E10" s="11">
        <v>5.1282051282051204E-3</v>
      </c>
      <c r="F10" s="11">
        <v>0</v>
      </c>
      <c r="G10" s="11">
        <v>0</v>
      </c>
      <c r="H10" s="11">
        <v>0</v>
      </c>
      <c r="I10" s="11">
        <v>5.0990675990675999E-3</v>
      </c>
      <c r="J10" s="11">
        <v>0</v>
      </c>
      <c r="K10" s="11">
        <v>0</v>
      </c>
      <c r="L10" s="11">
        <v>0</v>
      </c>
      <c r="M10" s="11">
        <v>0</v>
      </c>
      <c r="N10" s="11">
        <v>0</v>
      </c>
      <c r="O10" s="11">
        <v>0</v>
      </c>
      <c r="P10" s="11">
        <v>0</v>
      </c>
      <c r="Q10" s="11">
        <v>0</v>
      </c>
      <c r="R10" s="11">
        <v>0</v>
      </c>
      <c r="S10" s="11">
        <v>0</v>
      </c>
      <c r="T10" s="11">
        <v>0</v>
      </c>
      <c r="U10" s="11">
        <v>5.1282051282051299E-3</v>
      </c>
      <c r="V10" s="11">
        <v>0</v>
      </c>
      <c r="W10" s="11">
        <v>0</v>
      </c>
      <c r="X10" s="11">
        <v>5.0990675990675903E-3</v>
      </c>
      <c r="Y10" s="11">
        <v>5.0990675990675903E-3</v>
      </c>
      <c r="Z10" s="11">
        <v>0</v>
      </c>
      <c r="AA10" s="11">
        <v>-1.38777878078145E-17</v>
      </c>
      <c r="AB10" s="11">
        <v>0</v>
      </c>
      <c r="AC10" s="11">
        <v>0</v>
      </c>
      <c r="AD10" s="11">
        <v>0</v>
      </c>
      <c r="AE10" s="11">
        <v>0</v>
      </c>
      <c r="AF10" s="11">
        <v>0</v>
      </c>
      <c r="AG10" s="11">
        <v>0</v>
      </c>
      <c r="AH10" s="11">
        <v>0</v>
      </c>
      <c r="AI10" s="11">
        <v>0</v>
      </c>
      <c r="AJ10" s="11">
        <v>0</v>
      </c>
      <c r="AK10" s="11">
        <v>0</v>
      </c>
      <c r="AL10" s="11">
        <v>0</v>
      </c>
      <c r="AM10" s="11">
        <v>0</v>
      </c>
      <c r="AN10" s="11">
        <v>0</v>
      </c>
    </row>
    <row r="11" spans="1:40" x14ac:dyDescent="0.25">
      <c r="A11" t="s">
        <v>63</v>
      </c>
      <c r="B11" s="11">
        <v>0</v>
      </c>
      <c r="C11" s="11">
        <v>0</v>
      </c>
      <c r="D11" s="11">
        <v>0</v>
      </c>
      <c r="E11" s="11">
        <v>1.1474358974359E-2</v>
      </c>
      <c r="F11" s="11">
        <v>0</v>
      </c>
      <c r="G11" s="11">
        <v>0</v>
      </c>
      <c r="H11" s="11">
        <v>0</v>
      </c>
      <c r="I11" s="11">
        <v>5.0990675990675999E-3</v>
      </c>
      <c r="J11" s="11">
        <v>0</v>
      </c>
      <c r="K11" s="11">
        <v>0</v>
      </c>
      <c r="L11" s="11">
        <v>0</v>
      </c>
      <c r="M11" s="11">
        <v>0</v>
      </c>
      <c r="N11" s="11">
        <v>6.3461538461538503E-3</v>
      </c>
      <c r="O11" s="11">
        <v>0</v>
      </c>
      <c r="P11" s="11">
        <v>0</v>
      </c>
      <c r="Q11" s="11">
        <v>0</v>
      </c>
      <c r="R11" s="11">
        <v>0</v>
      </c>
      <c r="S11" s="11">
        <v>0</v>
      </c>
      <c r="T11" s="11">
        <v>0</v>
      </c>
      <c r="U11" s="11">
        <v>1.1474358974359E-2</v>
      </c>
      <c r="V11" s="11">
        <v>0</v>
      </c>
      <c r="W11" s="11">
        <v>0</v>
      </c>
      <c r="X11" s="11">
        <v>0</v>
      </c>
      <c r="Y11" s="11">
        <v>0</v>
      </c>
      <c r="Z11" s="11">
        <v>0</v>
      </c>
      <c r="AA11" s="11">
        <v>0</v>
      </c>
      <c r="AB11" s="11">
        <v>0</v>
      </c>
      <c r="AC11" s="11">
        <v>-1.38777878078145E-17</v>
      </c>
      <c r="AD11" s="11">
        <v>0</v>
      </c>
      <c r="AE11" s="11">
        <v>0</v>
      </c>
      <c r="AF11" s="11">
        <v>0</v>
      </c>
      <c r="AG11" s="11">
        <v>0</v>
      </c>
      <c r="AH11" s="11">
        <v>0</v>
      </c>
      <c r="AI11" s="11">
        <v>0</v>
      </c>
      <c r="AJ11" s="11">
        <v>0</v>
      </c>
      <c r="AK11" s="11">
        <v>0</v>
      </c>
      <c r="AL11" s="11">
        <v>0</v>
      </c>
      <c r="AM11" s="11">
        <v>0</v>
      </c>
      <c r="AN11" s="11">
        <v>0</v>
      </c>
    </row>
    <row r="12" spans="1:40" x14ac:dyDescent="0.25">
      <c r="A12" t="s">
        <v>38</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row>
    <row r="13" spans="1:40" x14ac:dyDescent="0.25">
      <c r="A13" t="s">
        <v>64</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row>
    <row r="14" spans="1:40" x14ac:dyDescent="0.25">
      <c r="A14" t="s">
        <v>47</v>
      </c>
      <c r="B14" s="11">
        <v>0</v>
      </c>
      <c r="C14" s="11">
        <v>2.8159340659340702E-2</v>
      </c>
      <c r="D14" s="11">
        <v>0</v>
      </c>
      <c r="E14" s="11">
        <v>0</v>
      </c>
      <c r="F14" s="11">
        <v>0</v>
      </c>
      <c r="G14" s="11">
        <v>1.7673992673992701E-2</v>
      </c>
      <c r="H14" s="11">
        <v>0</v>
      </c>
      <c r="I14" s="11">
        <v>0</v>
      </c>
      <c r="J14" s="11">
        <v>0</v>
      </c>
      <c r="K14" s="11">
        <v>6.3461538461538503E-3</v>
      </c>
      <c r="L14" s="11">
        <v>0</v>
      </c>
      <c r="M14" s="11">
        <v>0</v>
      </c>
      <c r="N14" s="11">
        <v>0</v>
      </c>
      <c r="O14" s="11">
        <v>2.6373626373626401E-2</v>
      </c>
      <c r="P14" s="11">
        <v>2.13675213675213E-3</v>
      </c>
      <c r="Q14" s="11">
        <v>0</v>
      </c>
      <c r="R14" s="11">
        <v>0</v>
      </c>
      <c r="S14" s="11">
        <v>0</v>
      </c>
      <c r="T14" s="11">
        <v>0</v>
      </c>
      <c r="U14" s="11">
        <v>0</v>
      </c>
      <c r="V14" s="11">
        <v>1.0622710622710601E-2</v>
      </c>
      <c r="W14" s="11">
        <v>0</v>
      </c>
      <c r="X14" s="11">
        <v>2.5137362637362701E-2</v>
      </c>
      <c r="Y14" s="11">
        <v>2.5137362637362701E-2</v>
      </c>
      <c r="Z14" s="11">
        <v>0</v>
      </c>
      <c r="AA14" s="11">
        <v>0</v>
      </c>
      <c r="AB14" s="11">
        <v>0</v>
      </c>
      <c r="AC14" s="11">
        <v>0</v>
      </c>
      <c r="AD14" s="11">
        <v>0</v>
      </c>
      <c r="AE14" s="11">
        <v>0</v>
      </c>
      <c r="AF14" s="11">
        <v>0</v>
      </c>
      <c r="AG14" s="11">
        <v>0</v>
      </c>
      <c r="AH14" s="11">
        <v>0</v>
      </c>
      <c r="AI14" s="11">
        <v>0</v>
      </c>
      <c r="AJ14" s="11">
        <v>0</v>
      </c>
      <c r="AK14" s="11">
        <v>0</v>
      </c>
      <c r="AL14" s="11">
        <v>0</v>
      </c>
      <c r="AM14" s="11">
        <v>0</v>
      </c>
      <c r="AN14" s="11">
        <v>0</v>
      </c>
    </row>
    <row r="15" spans="1:40" x14ac:dyDescent="0.25">
      <c r="A15" t="s">
        <v>48</v>
      </c>
      <c r="B15" s="11">
        <v>0</v>
      </c>
      <c r="C15" s="11">
        <v>1.0622710622710601E-2</v>
      </c>
      <c r="D15" s="11">
        <v>0</v>
      </c>
      <c r="E15" s="11">
        <v>3.1501831501831501E-2</v>
      </c>
      <c r="F15" s="11">
        <v>0</v>
      </c>
      <c r="G15" s="11">
        <v>0</v>
      </c>
      <c r="H15" s="11">
        <v>0</v>
      </c>
      <c r="I15" s="11">
        <v>0</v>
      </c>
      <c r="J15" s="11">
        <v>0</v>
      </c>
      <c r="K15" s="11">
        <v>0</v>
      </c>
      <c r="L15" s="11">
        <v>0</v>
      </c>
      <c r="M15" s="11">
        <v>0</v>
      </c>
      <c r="N15" s="11">
        <v>2.6373626373626401E-2</v>
      </c>
      <c r="O15" s="11">
        <v>0</v>
      </c>
      <c r="P15" s="11">
        <v>0</v>
      </c>
      <c r="Q15" s="11">
        <v>0</v>
      </c>
      <c r="R15" s="11">
        <v>0</v>
      </c>
      <c r="S15" s="11">
        <v>0</v>
      </c>
      <c r="T15" s="11">
        <v>0</v>
      </c>
      <c r="U15" s="11">
        <v>4.2646936396936397E-2</v>
      </c>
      <c r="V15" s="11">
        <v>0</v>
      </c>
      <c r="W15" s="11">
        <v>0</v>
      </c>
      <c r="X15" s="11">
        <v>0</v>
      </c>
      <c r="Y15" s="11">
        <v>2.7755575615628901E-17</v>
      </c>
      <c r="Z15" s="11">
        <v>0</v>
      </c>
      <c r="AA15" s="11">
        <v>0</v>
      </c>
      <c r="AB15" s="11">
        <v>0</v>
      </c>
      <c r="AC15" s="11">
        <v>-6.9388939039072299E-18</v>
      </c>
      <c r="AD15" s="11">
        <v>0</v>
      </c>
      <c r="AE15" s="11">
        <v>0</v>
      </c>
      <c r="AF15" s="11">
        <v>2.70879120879121E-2</v>
      </c>
      <c r="AG15" s="11">
        <v>0</v>
      </c>
      <c r="AH15" s="11">
        <v>0</v>
      </c>
      <c r="AI15" s="11">
        <v>0</v>
      </c>
      <c r="AJ15" s="11">
        <v>0</v>
      </c>
      <c r="AK15" s="11">
        <v>0</v>
      </c>
      <c r="AL15" s="11">
        <v>0</v>
      </c>
      <c r="AM15" s="11">
        <v>0</v>
      </c>
      <c r="AN15" s="11">
        <v>0</v>
      </c>
    </row>
    <row r="16" spans="1:40" x14ac:dyDescent="0.25">
      <c r="A16" t="s">
        <v>5</v>
      </c>
      <c r="B16" s="11">
        <v>0</v>
      </c>
      <c r="C16" s="11">
        <v>1.38777878078145E-17</v>
      </c>
      <c r="D16" s="11">
        <v>0</v>
      </c>
      <c r="E16" s="11">
        <v>2.13675213675213E-3</v>
      </c>
      <c r="F16" s="11">
        <v>2.10955710955711E-2</v>
      </c>
      <c r="G16" s="11">
        <v>0</v>
      </c>
      <c r="H16" s="11">
        <v>0</v>
      </c>
      <c r="I16" s="11">
        <v>7.3076923076923102E-3</v>
      </c>
      <c r="J16" s="11">
        <v>0</v>
      </c>
      <c r="K16" s="11">
        <v>0</v>
      </c>
      <c r="L16" s="11">
        <v>0</v>
      </c>
      <c r="M16" s="11">
        <v>0</v>
      </c>
      <c r="N16" s="11">
        <v>2.13675213675213E-3</v>
      </c>
      <c r="O16" s="11">
        <v>0</v>
      </c>
      <c r="P16" s="11">
        <v>0</v>
      </c>
      <c r="Q16" s="11">
        <v>0</v>
      </c>
      <c r="R16" s="11">
        <v>0</v>
      </c>
      <c r="S16" s="11">
        <v>0</v>
      </c>
      <c r="T16" s="11">
        <v>0</v>
      </c>
      <c r="U16" s="11">
        <v>2.13675213675213E-3</v>
      </c>
      <c r="V16" s="11">
        <v>0</v>
      </c>
      <c r="W16" s="11">
        <v>8.7703962703962798E-3</v>
      </c>
      <c r="X16" s="11">
        <v>3.3336829836829798E-2</v>
      </c>
      <c r="Y16" s="11">
        <v>1.7336829836829899E-2</v>
      </c>
      <c r="Z16" s="11">
        <v>8.5897435897435807E-3</v>
      </c>
      <c r="AA16" s="11">
        <v>9.9627039627039598E-3</v>
      </c>
      <c r="AB16" s="11">
        <v>0</v>
      </c>
      <c r="AC16" s="11">
        <v>0</v>
      </c>
      <c r="AD16" s="11">
        <v>0</v>
      </c>
      <c r="AE16" s="11">
        <v>0</v>
      </c>
      <c r="AF16" s="11">
        <v>0</v>
      </c>
      <c r="AG16" s="11">
        <v>0</v>
      </c>
      <c r="AH16" s="11">
        <v>0</v>
      </c>
      <c r="AI16" s="11">
        <v>0</v>
      </c>
      <c r="AJ16" s="11">
        <v>3.60616050616051E-2</v>
      </c>
      <c r="AK16" s="11">
        <v>1.74825174825174E-3</v>
      </c>
      <c r="AL16" s="11">
        <v>0</v>
      </c>
      <c r="AM16" s="11">
        <v>0</v>
      </c>
      <c r="AN16" s="11">
        <v>0</v>
      </c>
    </row>
    <row r="17" spans="1:40" x14ac:dyDescent="0.25">
      <c r="A17" t="s">
        <v>39</v>
      </c>
      <c r="B17" s="11">
        <v>0</v>
      </c>
      <c r="C17" s="11">
        <v>7.3805361305361297E-3</v>
      </c>
      <c r="D17" s="11">
        <v>0</v>
      </c>
      <c r="E17" s="11">
        <v>0</v>
      </c>
      <c r="F17" s="11">
        <v>0</v>
      </c>
      <c r="G17" s="11">
        <v>0</v>
      </c>
      <c r="H17" s="11">
        <v>0</v>
      </c>
      <c r="I17" s="11">
        <v>6.9388939039072299E-18</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-2.7755575615628901E-17</v>
      </c>
      <c r="AE17" s="11">
        <v>0</v>
      </c>
      <c r="AF17" s="11">
        <v>0</v>
      </c>
      <c r="AG17" s="11">
        <v>0</v>
      </c>
      <c r="AH17" s="11">
        <v>-6.9388939039072299E-18</v>
      </c>
      <c r="AI17" s="11">
        <v>0</v>
      </c>
      <c r="AJ17" s="11">
        <v>0</v>
      </c>
      <c r="AK17" s="11">
        <v>0</v>
      </c>
      <c r="AL17" s="11">
        <v>0</v>
      </c>
      <c r="AM17" s="11">
        <v>0</v>
      </c>
      <c r="AN17" s="11">
        <v>0</v>
      </c>
    </row>
    <row r="18" spans="1:40" x14ac:dyDescent="0.25">
      <c r="A18" t="s">
        <v>50</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row>
    <row r="19" spans="1:40" x14ac:dyDescent="0.25">
      <c r="A19" t="s">
        <v>65</v>
      </c>
      <c r="B19" s="11">
        <v>0</v>
      </c>
      <c r="C19" s="11">
        <v>1.38777878078145E-17</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1.74825174825175E-3</v>
      </c>
      <c r="W19" s="11">
        <v>1.38777878078145E-17</v>
      </c>
      <c r="X19" s="11">
        <v>2.7755575615628901E-17</v>
      </c>
      <c r="Y19" s="11">
        <v>0</v>
      </c>
      <c r="Z19" s="11">
        <v>0</v>
      </c>
      <c r="AA19" s="11">
        <v>0</v>
      </c>
      <c r="AB19" s="11">
        <v>0</v>
      </c>
      <c r="AC19" s="11">
        <v>0</v>
      </c>
      <c r="AD19" s="11">
        <v>0</v>
      </c>
      <c r="AE19" s="11">
        <v>0</v>
      </c>
      <c r="AF19" s="11">
        <v>0</v>
      </c>
      <c r="AG19" s="11">
        <v>0</v>
      </c>
      <c r="AH19" s="11">
        <v>0</v>
      </c>
      <c r="AI19" s="11">
        <v>2.13675213675214E-3</v>
      </c>
      <c r="AJ19" s="11">
        <v>0</v>
      </c>
      <c r="AK19" s="11">
        <v>0</v>
      </c>
      <c r="AL19" s="11">
        <v>0</v>
      </c>
      <c r="AM19" s="11">
        <v>0</v>
      </c>
      <c r="AN19" s="11">
        <v>0</v>
      </c>
    </row>
    <row r="20" spans="1:40" x14ac:dyDescent="0.25">
      <c r="A20" t="s">
        <v>52</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row>
    <row r="21" spans="1:40" x14ac:dyDescent="0.25">
      <c r="A21" t="s">
        <v>54</v>
      </c>
      <c r="B21" s="11">
        <v>0</v>
      </c>
      <c r="C21" s="11">
        <v>1.00732600732601E-2</v>
      </c>
      <c r="D21" s="11">
        <v>0</v>
      </c>
      <c r="E21" s="11">
        <v>0</v>
      </c>
      <c r="F21" s="11">
        <v>0</v>
      </c>
      <c r="G21" s="11">
        <v>2.8819097569097601E-2</v>
      </c>
      <c r="H21" s="11">
        <v>-6.9388939039072299E-18</v>
      </c>
      <c r="I21" s="11">
        <v>0</v>
      </c>
      <c r="J21" s="11">
        <v>5.1282051282051299E-3</v>
      </c>
      <c r="K21" s="11">
        <v>1.1474358974359E-2</v>
      </c>
      <c r="L21" s="11">
        <v>0</v>
      </c>
      <c r="M21" s="11">
        <v>0</v>
      </c>
      <c r="N21" s="11">
        <v>0</v>
      </c>
      <c r="O21" s="11">
        <v>4.2646936396936397E-2</v>
      </c>
      <c r="P21" s="11">
        <v>2.13675213675213E-3</v>
      </c>
      <c r="Q21" s="11">
        <v>0</v>
      </c>
      <c r="R21" s="11">
        <v>0</v>
      </c>
      <c r="S21" s="11">
        <v>0</v>
      </c>
      <c r="T21" s="11">
        <v>0</v>
      </c>
      <c r="U21" s="11">
        <v>0</v>
      </c>
      <c r="V21" s="11">
        <v>2.1767815517815502E-2</v>
      </c>
      <c r="W21" s="11">
        <v>0</v>
      </c>
      <c r="X21" s="11">
        <v>3.02655677655678E-2</v>
      </c>
      <c r="Y21" s="11">
        <v>3.1090159840159799E-2</v>
      </c>
      <c r="Z21" s="11">
        <v>0</v>
      </c>
      <c r="AA21" s="11">
        <v>0</v>
      </c>
      <c r="AB21" s="11">
        <v>0</v>
      </c>
      <c r="AC21" s="11">
        <v>0</v>
      </c>
      <c r="AD21" s="11">
        <v>5.1282051282051403E-3</v>
      </c>
      <c r="AE21" s="11">
        <v>0</v>
      </c>
      <c r="AF21" s="11">
        <v>0</v>
      </c>
      <c r="AG21" s="11">
        <v>0</v>
      </c>
      <c r="AH21" s="11">
        <v>0</v>
      </c>
      <c r="AI21" s="11">
        <v>0</v>
      </c>
      <c r="AJ21" s="11">
        <v>0</v>
      </c>
      <c r="AK21" s="11">
        <v>0</v>
      </c>
      <c r="AL21" s="11">
        <v>0</v>
      </c>
      <c r="AM21" s="11">
        <v>0</v>
      </c>
      <c r="AN21" s="11">
        <v>0</v>
      </c>
    </row>
    <row r="22" spans="1:40" x14ac:dyDescent="0.25">
      <c r="A22" t="s">
        <v>6</v>
      </c>
      <c r="B22" s="11">
        <v>0</v>
      </c>
      <c r="C22" s="11">
        <v>1.0622710622710601E-2</v>
      </c>
      <c r="D22" s="11">
        <v>0</v>
      </c>
      <c r="E22" s="11">
        <v>1.0622710622710601E-2</v>
      </c>
      <c r="F22" s="11">
        <v>8.6247086247086303E-3</v>
      </c>
      <c r="G22" s="11">
        <v>0</v>
      </c>
      <c r="H22" s="11">
        <v>0</v>
      </c>
      <c r="I22" s="11">
        <v>1.4908702408702399E-2</v>
      </c>
      <c r="J22" s="11">
        <v>0</v>
      </c>
      <c r="K22" s="11">
        <v>0</v>
      </c>
      <c r="L22" s="11">
        <v>0</v>
      </c>
      <c r="M22" s="11">
        <v>0</v>
      </c>
      <c r="N22" s="11">
        <v>1.0622710622710601E-2</v>
      </c>
      <c r="O22" s="11">
        <v>0</v>
      </c>
      <c r="P22" s="11">
        <v>0</v>
      </c>
      <c r="Q22" s="11">
        <v>0</v>
      </c>
      <c r="R22" s="11">
        <v>0</v>
      </c>
      <c r="S22" s="11">
        <v>1.74825174825175E-3</v>
      </c>
      <c r="T22" s="11">
        <v>0</v>
      </c>
      <c r="U22" s="11">
        <v>2.1767815517815502E-2</v>
      </c>
      <c r="V22" s="11">
        <v>0</v>
      </c>
      <c r="W22" s="11">
        <v>2.7755575615628901E-17</v>
      </c>
      <c r="X22" s="11">
        <v>7.8255078255078901E-3</v>
      </c>
      <c r="Y22" s="11">
        <v>7.8255078255078398E-3</v>
      </c>
      <c r="Z22" s="11">
        <v>0</v>
      </c>
      <c r="AA22" s="11">
        <v>1.0975135975136E-2</v>
      </c>
      <c r="AB22" s="11">
        <v>-3.46944695195361E-18</v>
      </c>
      <c r="AC22" s="11">
        <v>4.2735042735042696E-3</v>
      </c>
      <c r="AD22" s="11">
        <v>0</v>
      </c>
      <c r="AE22" s="11">
        <v>0</v>
      </c>
      <c r="AF22" s="11">
        <v>0</v>
      </c>
      <c r="AG22" s="11">
        <v>0</v>
      </c>
      <c r="AH22" s="11">
        <v>0</v>
      </c>
      <c r="AI22" s="11">
        <v>0</v>
      </c>
      <c r="AJ22" s="11">
        <v>0</v>
      </c>
      <c r="AK22" s="11">
        <v>0</v>
      </c>
      <c r="AL22" s="11">
        <v>0</v>
      </c>
      <c r="AM22" s="11">
        <v>0</v>
      </c>
      <c r="AN22" s="11">
        <v>0</v>
      </c>
    </row>
    <row r="23" spans="1:40" x14ac:dyDescent="0.25">
      <c r="A23" t="s">
        <v>7</v>
      </c>
      <c r="B23" s="11">
        <v>0</v>
      </c>
      <c r="C23" s="11">
        <v>1.33109945609945E-2</v>
      </c>
      <c r="D23" s="11">
        <v>0</v>
      </c>
      <c r="E23" s="11">
        <v>0</v>
      </c>
      <c r="F23" s="11">
        <v>3.5256410256410101E-3</v>
      </c>
      <c r="G23" s="11">
        <v>0</v>
      </c>
      <c r="H23" s="11">
        <v>0</v>
      </c>
      <c r="I23" s="11">
        <v>1.0897435897435899E-3</v>
      </c>
      <c r="J23" s="11">
        <v>0</v>
      </c>
      <c r="K23" s="11">
        <v>0</v>
      </c>
      <c r="L23" s="11">
        <v>0</v>
      </c>
      <c r="M23" s="11">
        <v>0</v>
      </c>
      <c r="N23" s="11">
        <v>0</v>
      </c>
      <c r="O23" s="11">
        <v>0</v>
      </c>
      <c r="P23" s="11">
        <v>8.7703962703962798E-3</v>
      </c>
      <c r="Q23" s="11">
        <v>0</v>
      </c>
      <c r="R23" s="11">
        <v>0</v>
      </c>
      <c r="S23" s="11">
        <v>1.38777878078145E-17</v>
      </c>
      <c r="T23" s="11">
        <v>0</v>
      </c>
      <c r="U23" s="11">
        <v>0</v>
      </c>
      <c r="V23" s="11">
        <v>2.7755575615628901E-17</v>
      </c>
      <c r="W23" s="11">
        <v>0</v>
      </c>
      <c r="X23" s="11">
        <v>2.7306582306582301E-2</v>
      </c>
      <c r="Y23" s="11">
        <v>9.86013986013984E-3</v>
      </c>
      <c r="Z23" s="11">
        <v>0</v>
      </c>
      <c r="AA23" s="11">
        <v>1.1655011655011699E-2</v>
      </c>
      <c r="AB23" s="11">
        <v>0</v>
      </c>
      <c r="AC23" s="11">
        <v>0</v>
      </c>
      <c r="AD23" s="11">
        <v>0</v>
      </c>
      <c r="AE23" s="11">
        <v>0</v>
      </c>
      <c r="AF23" s="11">
        <v>0</v>
      </c>
      <c r="AG23" s="11">
        <v>0</v>
      </c>
      <c r="AH23" s="11">
        <v>0</v>
      </c>
      <c r="AI23" s="11">
        <v>0</v>
      </c>
      <c r="AJ23" s="11">
        <v>5.95529470529471E-2</v>
      </c>
      <c r="AK23" s="11">
        <v>0</v>
      </c>
      <c r="AL23" s="11">
        <v>0</v>
      </c>
      <c r="AM23" s="11">
        <v>0</v>
      </c>
      <c r="AN23" s="11">
        <v>1.38777878078145E-17</v>
      </c>
    </row>
    <row r="24" spans="1:40" x14ac:dyDescent="0.25">
      <c r="A24" t="s">
        <v>16</v>
      </c>
      <c r="B24" s="11">
        <v>-2.7755575615628901E-17</v>
      </c>
      <c r="C24" s="11">
        <v>0</v>
      </c>
      <c r="D24" s="11">
        <v>0</v>
      </c>
      <c r="E24" s="11">
        <v>3.02655677655678E-2</v>
      </c>
      <c r="F24" s="11">
        <v>2.3065268065267999E-2</v>
      </c>
      <c r="G24" s="11">
        <v>0</v>
      </c>
      <c r="H24" s="11">
        <v>0</v>
      </c>
      <c r="I24" s="11">
        <v>0</v>
      </c>
      <c r="J24" s="11">
        <v>5.0990675990675903E-3</v>
      </c>
      <c r="K24" s="11">
        <v>0</v>
      </c>
      <c r="L24" s="11">
        <v>0</v>
      </c>
      <c r="M24" s="11">
        <v>0</v>
      </c>
      <c r="N24" s="11">
        <v>2.5137362637362701E-2</v>
      </c>
      <c r="O24" s="11">
        <v>0</v>
      </c>
      <c r="P24" s="11">
        <v>3.3336829836829798E-2</v>
      </c>
      <c r="Q24" s="11">
        <v>0</v>
      </c>
      <c r="R24" s="11">
        <v>0</v>
      </c>
      <c r="S24" s="11">
        <v>2.7755575615628901E-17</v>
      </c>
      <c r="T24" s="11">
        <v>0</v>
      </c>
      <c r="U24" s="11">
        <v>3.02655677655678E-2</v>
      </c>
      <c r="V24" s="11">
        <v>7.8255078255078901E-3</v>
      </c>
      <c r="W24" s="11">
        <v>2.7306582306582301E-2</v>
      </c>
      <c r="X24" s="11">
        <v>0</v>
      </c>
      <c r="Y24" s="11">
        <v>0</v>
      </c>
      <c r="Z24" s="11">
        <v>0</v>
      </c>
      <c r="AA24" s="11">
        <v>4.7785547785547102E-3</v>
      </c>
      <c r="AB24" s="11">
        <v>0</v>
      </c>
      <c r="AC24" s="11">
        <v>1.96658896658897E-2</v>
      </c>
      <c r="AD24" s="11">
        <v>0</v>
      </c>
      <c r="AE24" s="11">
        <v>0</v>
      </c>
      <c r="AF24" s="11">
        <v>0</v>
      </c>
      <c r="AG24" s="11">
        <v>2.7755575615628901E-17</v>
      </c>
      <c r="AH24" s="11">
        <v>0</v>
      </c>
      <c r="AI24" s="11">
        <v>6.3076923076922902E-3</v>
      </c>
      <c r="AJ24" s="11">
        <v>2.7755575615628901E-17</v>
      </c>
      <c r="AK24" s="11">
        <v>8.7703962703962798E-3</v>
      </c>
      <c r="AL24" s="11">
        <v>0</v>
      </c>
      <c r="AM24" s="11">
        <v>0</v>
      </c>
      <c r="AN24" s="11">
        <v>0</v>
      </c>
    </row>
    <row r="25" spans="1:40" x14ac:dyDescent="0.25">
      <c r="A25" t="s">
        <v>66</v>
      </c>
      <c r="B25" s="11">
        <v>0</v>
      </c>
      <c r="C25" s="11">
        <v>1.60256410256415E-3</v>
      </c>
      <c r="D25" s="11">
        <v>0</v>
      </c>
      <c r="E25" s="11">
        <v>2.51373626373626E-2</v>
      </c>
      <c r="F25" s="11">
        <v>2.30652680652681E-2</v>
      </c>
      <c r="G25" s="11">
        <v>0</v>
      </c>
      <c r="H25" s="11">
        <v>0</v>
      </c>
      <c r="I25" s="11">
        <v>-2.7755575615628901E-17</v>
      </c>
      <c r="J25" s="11">
        <v>5.0990675990675903E-3</v>
      </c>
      <c r="K25" s="11">
        <v>0</v>
      </c>
      <c r="L25" s="11">
        <v>0</v>
      </c>
      <c r="M25" s="11">
        <v>0</v>
      </c>
      <c r="N25" s="11">
        <v>2.5137362637362701E-2</v>
      </c>
      <c r="O25" s="11">
        <v>2.7755575615628901E-17</v>
      </c>
      <c r="P25" s="11">
        <v>1.7336829836829899E-2</v>
      </c>
      <c r="Q25" s="11">
        <v>0</v>
      </c>
      <c r="R25" s="11">
        <v>0</v>
      </c>
      <c r="S25" s="11">
        <v>0</v>
      </c>
      <c r="T25" s="11">
        <v>0</v>
      </c>
      <c r="U25" s="11">
        <v>3.1090159840159799E-2</v>
      </c>
      <c r="V25" s="11">
        <v>7.8255078255078398E-3</v>
      </c>
      <c r="W25" s="11">
        <v>9.86013986013984E-3</v>
      </c>
      <c r="X25" s="11">
        <v>0</v>
      </c>
      <c r="Y25" s="11">
        <v>0</v>
      </c>
      <c r="Z25" s="11">
        <v>2.7755575615628901E-17</v>
      </c>
      <c r="AA25" s="11">
        <v>0</v>
      </c>
      <c r="AB25" s="11">
        <v>0</v>
      </c>
      <c r="AC25" s="11">
        <v>1.96658896658897E-2</v>
      </c>
      <c r="AD25" s="11">
        <v>0</v>
      </c>
      <c r="AE25" s="11">
        <v>0</v>
      </c>
      <c r="AF25" s="11">
        <v>0</v>
      </c>
      <c r="AG25" s="11">
        <v>0</v>
      </c>
      <c r="AH25" s="11">
        <v>0</v>
      </c>
      <c r="AI25" s="11">
        <v>0</v>
      </c>
      <c r="AJ25" s="11">
        <v>-2.7755575615628901E-17</v>
      </c>
      <c r="AK25" s="11">
        <v>8.7703962703962798E-3</v>
      </c>
      <c r="AL25" s="11">
        <v>0</v>
      </c>
      <c r="AM25" s="11">
        <v>0</v>
      </c>
      <c r="AN25" s="11">
        <v>0</v>
      </c>
    </row>
    <row r="26" spans="1:40" x14ac:dyDescent="0.25">
      <c r="A26" t="s">
        <v>8</v>
      </c>
      <c r="B26" s="11">
        <v>0</v>
      </c>
      <c r="C26" s="11">
        <v>0</v>
      </c>
      <c r="D26" s="11">
        <v>0</v>
      </c>
      <c r="E26" s="11">
        <v>0</v>
      </c>
      <c r="F26" s="11">
        <v>0</v>
      </c>
      <c r="G26" s="11">
        <v>1.38777878078145E-17</v>
      </c>
      <c r="H26" s="11">
        <v>0</v>
      </c>
      <c r="I26" s="11">
        <v>0</v>
      </c>
      <c r="J26" s="11">
        <v>0</v>
      </c>
      <c r="K26" s="11">
        <v>0</v>
      </c>
      <c r="L26" s="11">
        <v>0</v>
      </c>
      <c r="M26" s="11">
        <v>0</v>
      </c>
      <c r="N26" s="11">
        <v>0</v>
      </c>
      <c r="O26" s="11">
        <v>0</v>
      </c>
      <c r="P26" s="11">
        <v>8.5897435897435807E-3</v>
      </c>
      <c r="Q26" s="11">
        <v>0</v>
      </c>
      <c r="R26" s="11">
        <v>0</v>
      </c>
      <c r="S26" s="11">
        <v>0</v>
      </c>
      <c r="T26" s="11">
        <v>0</v>
      </c>
      <c r="U26" s="11">
        <v>0</v>
      </c>
      <c r="V26" s="11">
        <v>0</v>
      </c>
      <c r="W26" s="11">
        <v>0</v>
      </c>
      <c r="X26" s="11">
        <v>0</v>
      </c>
      <c r="Y26" s="11">
        <v>2.7755575615628901E-17</v>
      </c>
      <c r="Z26" s="11">
        <v>0</v>
      </c>
      <c r="AA26" s="11">
        <v>0</v>
      </c>
      <c r="AB26" s="11">
        <v>0</v>
      </c>
      <c r="AC26" s="11">
        <v>0</v>
      </c>
      <c r="AD26" s="11">
        <v>2.7755575615628901E-17</v>
      </c>
      <c r="AE26" s="11">
        <v>0</v>
      </c>
      <c r="AF26" s="11">
        <v>0</v>
      </c>
      <c r="AG26" s="11">
        <v>0</v>
      </c>
      <c r="AH26" s="11">
        <v>0</v>
      </c>
      <c r="AI26" s="11">
        <v>0</v>
      </c>
      <c r="AJ26" s="11">
        <v>0</v>
      </c>
      <c r="AK26" s="11">
        <v>0</v>
      </c>
      <c r="AL26" s="11">
        <v>0</v>
      </c>
      <c r="AM26" s="11">
        <v>0</v>
      </c>
      <c r="AN26" s="11">
        <v>0</v>
      </c>
    </row>
    <row r="27" spans="1:40" x14ac:dyDescent="0.25">
      <c r="A27" t="s">
        <v>9</v>
      </c>
      <c r="B27" s="11">
        <v>0</v>
      </c>
      <c r="C27" s="11">
        <v>1.94638694638695E-2</v>
      </c>
      <c r="D27" s="11">
        <v>0</v>
      </c>
      <c r="E27" s="11">
        <v>0</v>
      </c>
      <c r="F27" s="11">
        <v>0</v>
      </c>
      <c r="G27" s="11">
        <v>0</v>
      </c>
      <c r="H27" s="11">
        <v>0</v>
      </c>
      <c r="I27" s="11">
        <v>0</v>
      </c>
      <c r="J27" s="11">
        <v>-1.38777878078145E-17</v>
      </c>
      <c r="K27" s="11">
        <v>0</v>
      </c>
      <c r="L27" s="11">
        <v>0</v>
      </c>
      <c r="M27" s="11">
        <v>0</v>
      </c>
      <c r="N27" s="11">
        <v>0</v>
      </c>
      <c r="O27" s="11">
        <v>0</v>
      </c>
      <c r="P27" s="11">
        <v>9.9627039627039598E-3</v>
      </c>
      <c r="Q27" s="11">
        <v>0</v>
      </c>
      <c r="R27" s="11">
        <v>0</v>
      </c>
      <c r="S27" s="11">
        <v>0</v>
      </c>
      <c r="T27" s="11">
        <v>0</v>
      </c>
      <c r="U27" s="11">
        <v>0</v>
      </c>
      <c r="V27" s="11">
        <v>1.0975135975136E-2</v>
      </c>
      <c r="W27" s="11">
        <v>1.1655011655011699E-2</v>
      </c>
      <c r="X27" s="11">
        <v>4.7785547785547102E-3</v>
      </c>
      <c r="Y27" s="11">
        <v>0</v>
      </c>
      <c r="Z27" s="11">
        <v>0</v>
      </c>
      <c r="AA27" s="11">
        <v>0</v>
      </c>
      <c r="AB27" s="11">
        <v>1.2820512820512801E-3</v>
      </c>
      <c r="AC27" s="11">
        <v>2.8321678321678301E-2</v>
      </c>
      <c r="AD27" s="11">
        <v>0</v>
      </c>
      <c r="AE27" s="11">
        <v>0</v>
      </c>
      <c r="AF27" s="11">
        <v>0</v>
      </c>
      <c r="AG27" s="11">
        <v>0</v>
      </c>
      <c r="AH27" s="11">
        <v>0</v>
      </c>
      <c r="AI27" s="11">
        <v>1.2820512820512901E-3</v>
      </c>
      <c r="AJ27" s="11">
        <v>2.90559440559441E-2</v>
      </c>
      <c r="AK27" s="11">
        <v>0</v>
      </c>
      <c r="AL27" s="11">
        <v>0</v>
      </c>
      <c r="AM27" s="11">
        <v>0</v>
      </c>
      <c r="AN27" s="11">
        <v>0</v>
      </c>
    </row>
    <row r="28" spans="1:40" x14ac:dyDescent="0.25">
      <c r="A28" t="s">
        <v>55</v>
      </c>
      <c r="B28" s="11">
        <v>0</v>
      </c>
      <c r="C28" s="11">
        <v>0</v>
      </c>
      <c r="D28" s="11">
        <v>0</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-3.46944695195361E-18</v>
      </c>
      <c r="W28" s="11">
        <v>0</v>
      </c>
      <c r="X28" s="11">
        <v>0</v>
      </c>
      <c r="Y28" s="11">
        <v>0</v>
      </c>
      <c r="Z28" s="11">
        <v>0</v>
      </c>
      <c r="AA28" s="11">
        <v>1.2820512820512801E-3</v>
      </c>
      <c r="AB28" s="11">
        <v>0</v>
      </c>
      <c r="AC28" s="11">
        <v>1.4110528360528399E-2</v>
      </c>
      <c r="AD28" s="11">
        <v>0</v>
      </c>
      <c r="AE28" s="11">
        <v>0</v>
      </c>
      <c r="AF28" s="11">
        <v>0</v>
      </c>
      <c r="AG28" s="11">
        <v>0</v>
      </c>
      <c r="AH28" s="11">
        <v>0</v>
      </c>
      <c r="AI28" s="11">
        <v>0</v>
      </c>
      <c r="AJ28" s="11">
        <v>3.1368742368742403E-2</v>
      </c>
      <c r="AK28" s="11">
        <v>1.74825174825175E-3</v>
      </c>
      <c r="AL28" s="11">
        <v>0</v>
      </c>
      <c r="AM28" s="11">
        <v>0</v>
      </c>
      <c r="AN28" s="11">
        <v>0</v>
      </c>
    </row>
    <row r="29" spans="1:40" x14ac:dyDescent="0.25">
      <c r="A29" t="s">
        <v>67</v>
      </c>
      <c r="B29" s="11">
        <v>0</v>
      </c>
      <c r="C29" s="11">
        <v>0</v>
      </c>
      <c r="D29" s="11">
        <v>0</v>
      </c>
      <c r="E29" s="11">
        <v>0</v>
      </c>
      <c r="F29" s="11">
        <v>6.3422688422688396E-3</v>
      </c>
      <c r="G29" s="11">
        <v>0</v>
      </c>
      <c r="H29" s="11">
        <v>0</v>
      </c>
      <c r="I29" s="11">
        <v>7.3076923076923102E-3</v>
      </c>
      <c r="J29" s="11">
        <v>0</v>
      </c>
      <c r="K29" s="11">
        <v>-1.38777878078145E-17</v>
      </c>
      <c r="L29" s="11">
        <v>0</v>
      </c>
      <c r="M29" s="11">
        <v>0</v>
      </c>
      <c r="N29" s="11">
        <v>0</v>
      </c>
      <c r="O29" s="11">
        <v>-6.9388939039072299E-18</v>
      </c>
      <c r="P29" s="11">
        <v>0</v>
      </c>
      <c r="Q29" s="11">
        <v>0</v>
      </c>
      <c r="R29" s="11">
        <v>0</v>
      </c>
      <c r="S29" s="11">
        <v>0</v>
      </c>
      <c r="T29" s="11">
        <v>0</v>
      </c>
      <c r="U29" s="11">
        <v>0</v>
      </c>
      <c r="V29" s="11">
        <v>4.2735042735042696E-3</v>
      </c>
      <c r="W29" s="11">
        <v>0</v>
      </c>
      <c r="X29" s="11">
        <v>1.96658896658897E-2</v>
      </c>
      <c r="Y29" s="11">
        <v>1.96658896658897E-2</v>
      </c>
      <c r="Z29" s="11">
        <v>0</v>
      </c>
      <c r="AA29" s="11">
        <v>2.8321678321678301E-2</v>
      </c>
      <c r="AB29" s="11">
        <v>1.4110528360528399E-2</v>
      </c>
      <c r="AC29" s="11">
        <v>0</v>
      </c>
      <c r="AD29" s="11">
        <v>0</v>
      </c>
      <c r="AE29" s="11">
        <v>0</v>
      </c>
      <c r="AF29" s="11">
        <v>0</v>
      </c>
      <c r="AG29" s="11">
        <v>0</v>
      </c>
      <c r="AH29" s="11">
        <v>0</v>
      </c>
      <c r="AI29" s="11">
        <v>4.9145299145299101E-3</v>
      </c>
      <c r="AJ29" s="11">
        <v>6.8681318681318602E-3</v>
      </c>
      <c r="AK29" s="11">
        <v>0</v>
      </c>
      <c r="AL29" s="11">
        <v>0</v>
      </c>
      <c r="AM29" s="11">
        <v>0</v>
      </c>
      <c r="AN29" s="11">
        <v>0</v>
      </c>
    </row>
    <row r="30" spans="1:40" x14ac:dyDescent="0.25">
      <c r="A30" t="s">
        <v>57</v>
      </c>
      <c r="B30" s="11">
        <v>0</v>
      </c>
      <c r="C30" s="11">
        <v>0</v>
      </c>
      <c r="D30" s="11">
        <v>0</v>
      </c>
      <c r="E30" s="11">
        <v>5.1282051282051403E-3</v>
      </c>
      <c r="F30" s="11">
        <v>5.2738927738927603E-3</v>
      </c>
      <c r="G30" s="11">
        <v>1.5384615384615399E-2</v>
      </c>
      <c r="H30" s="11">
        <v>0</v>
      </c>
      <c r="I30" s="11">
        <v>-2.7755575615628901E-17</v>
      </c>
      <c r="J30" s="11">
        <v>0</v>
      </c>
      <c r="K30" s="11">
        <v>0</v>
      </c>
      <c r="L30" s="11">
        <v>0</v>
      </c>
      <c r="M30" s="11">
        <v>0</v>
      </c>
      <c r="N30" s="11">
        <v>0</v>
      </c>
      <c r="O30" s="11">
        <v>0</v>
      </c>
      <c r="P30" s="11">
        <v>0</v>
      </c>
      <c r="Q30" s="11">
        <v>-2.7755575615628901E-17</v>
      </c>
      <c r="R30" s="11">
        <v>0</v>
      </c>
      <c r="S30" s="11">
        <v>0</v>
      </c>
      <c r="T30" s="11">
        <v>0</v>
      </c>
      <c r="U30" s="11">
        <v>5.1282051282051403E-3</v>
      </c>
      <c r="V30" s="11">
        <v>0</v>
      </c>
      <c r="W30" s="11">
        <v>0</v>
      </c>
      <c r="X30" s="11">
        <v>0</v>
      </c>
      <c r="Y30" s="11">
        <v>0</v>
      </c>
      <c r="Z30" s="11">
        <v>2.7755575615628901E-17</v>
      </c>
      <c r="AA30" s="11">
        <v>0</v>
      </c>
      <c r="AB30" s="11">
        <v>0</v>
      </c>
      <c r="AC30" s="11">
        <v>0</v>
      </c>
      <c r="AD30" s="11">
        <v>0</v>
      </c>
      <c r="AE30" s="11">
        <v>0</v>
      </c>
      <c r="AF30" s="11">
        <v>0</v>
      </c>
      <c r="AG30" s="11">
        <v>0</v>
      </c>
      <c r="AH30" s="11">
        <v>0</v>
      </c>
      <c r="AI30" s="11">
        <v>0</v>
      </c>
      <c r="AJ30" s="11">
        <v>0</v>
      </c>
      <c r="AK30" s="11">
        <v>0</v>
      </c>
      <c r="AL30" s="11">
        <v>0</v>
      </c>
      <c r="AM30" s="11">
        <v>0</v>
      </c>
      <c r="AN30" s="11">
        <v>0</v>
      </c>
    </row>
    <row r="31" spans="1:40" x14ac:dyDescent="0.25">
      <c r="A31" t="s">
        <v>58</v>
      </c>
      <c r="B31" s="11">
        <v>-6.41025641025641E-3</v>
      </c>
      <c r="C31" s="11">
        <v>1.38777878078145E-17</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row>
    <row r="32" spans="1:40" x14ac:dyDescent="0.25">
      <c r="A32" t="s">
        <v>10</v>
      </c>
      <c r="B32" s="11">
        <v>0</v>
      </c>
      <c r="C32" s="11">
        <v>0</v>
      </c>
      <c r="D32" s="11">
        <v>0</v>
      </c>
      <c r="E32" s="11">
        <v>0</v>
      </c>
      <c r="F32" s="11">
        <v>5.2738927738927898E-3</v>
      </c>
      <c r="G32" s="11">
        <v>0</v>
      </c>
      <c r="H32" s="11">
        <v>0</v>
      </c>
      <c r="I32" s="11">
        <v>0</v>
      </c>
      <c r="J32" s="11">
        <v>0</v>
      </c>
      <c r="K32" s="11">
        <v>0</v>
      </c>
      <c r="L32" s="11">
        <v>0</v>
      </c>
      <c r="M32" s="11">
        <v>0</v>
      </c>
      <c r="N32" s="11">
        <v>0</v>
      </c>
      <c r="O32" s="11">
        <v>2.70879120879121E-2</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row>
    <row r="33" spans="1:40" x14ac:dyDescent="0.25">
      <c r="A33" t="s">
        <v>68</v>
      </c>
      <c r="B33" s="11">
        <v>-6.41025641025641E-3</v>
      </c>
      <c r="C33" s="11">
        <v>0</v>
      </c>
      <c r="D33" s="11">
        <v>0</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2.7755575615628901E-17</v>
      </c>
      <c r="Y33" s="11">
        <v>0</v>
      </c>
      <c r="Z33" s="11">
        <v>0</v>
      </c>
      <c r="AA33" s="11">
        <v>0</v>
      </c>
      <c r="AB33" s="11">
        <v>0</v>
      </c>
      <c r="AC33" s="11">
        <v>0</v>
      </c>
      <c r="AD33" s="11">
        <v>0</v>
      </c>
      <c r="AE33" s="11">
        <v>0</v>
      </c>
      <c r="AF33" s="11">
        <v>0</v>
      </c>
      <c r="AG33" s="11">
        <v>0</v>
      </c>
      <c r="AH33" s="11">
        <v>0</v>
      </c>
      <c r="AI33" s="11">
        <v>3.46944695195361E-18</v>
      </c>
      <c r="AJ33" s="11">
        <v>0</v>
      </c>
      <c r="AK33" s="11">
        <v>0</v>
      </c>
      <c r="AL33" s="11">
        <v>0</v>
      </c>
      <c r="AM33" s="11">
        <v>0</v>
      </c>
      <c r="AN33" s="11">
        <v>0</v>
      </c>
    </row>
    <row r="34" spans="1:40" x14ac:dyDescent="0.25">
      <c r="A34" t="s">
        <v>59</v>
      </c>
      <c r="B34" s="11">
        <v>0</v>
      </c>
      <c r="C34" s="11">
        <v>0</v>
      </c>
      <c r="D34" s="11">
        <v>0</v>
      </c>
      <c r="E34" s="11">
        <v>6.9388939039072299E-18</v>
      </c>
      <c r="F34" s="11">
        <v>0</v>
      </c>
      <c r="G34" s="11">
        <v>0</v>
      </c>
      <c r="H34" s="11">
        <v>0</v>
      </c>
      <c r="I34" s="11">
        <v>0</v>
      </c>
      <c r="J34" s="11">
        <v>0</v>
      </c>
      <c r="K34" s="11">
        <v>0</v>
      </c>
      <c r="L34" s="11">
        <v>0</v>
      </c>
      <c r="M34" s="11">
        <v>0</v>
      </c>
      <c r="N34" s="11">
        <v>0</v>
      </c>
      <c r="O34" s="11">
        <v>0</v>
      </c>
      <c r="P34" s="11">
        <v>0</v>
      </c>
      <c r="Q34" s="11">
        <v>-6.9388939039072299E-18</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row>
    <row r="35" spans="1:40" x14ac:dyDescent="0.25">
      <c r="A35" t="s">
        <v>60</v>
      </c>
      <c r="B35" s="11">
        <v>0</v>
      </c>
      <c r="C35" s="11">
        <v>0</v>
      </c>
      <c r="D35" s="11">
        <v>0</v>
      </c>
      <c r="E35" s="11">
        <v>0</v>
      </c>
      <c r="F35" s="11">
        <v>0</v>
      </c>
      <c r="G35" s="11">
        <v>0</v>
      </c>
      <c r="H35" s="11">
        <v>0</v>
      </c>
      <c r="I35" s="11">
        <v>0</v>
      </c>
      <c r="J35" s="11">
        <v>0</v>
      </c>
      <c r="K35" s="11">
        <v>0</v>
      </c>
      <c r="L35" s="11">
        <v>0</v>
      </c>
      <c r="M35" s="11">
        <v>0</v>
      </c>
      <c r="N35" s="11">
        <v>0</v>
      </c>
      <c r="O35" s="11">
        <v>0</v>
      </c>
      <c r="P35" s="11">
        <v>0</v>
      </c>
      <c r="Q35" s="11">
        <v>0</v>
      </c>
      <c r="R35" s="11">
        <v>0</v>
      </c>
      <c r="S35" s="11">
        <v>2.13675213675214E-3</v>
      </c>
      <c r="T35" s="11">
        <v>0</v>
      </c>
      <c r="U35" s="11">
        <v>0</v>
      </c>
      <c r="V35" s="11">
        <v>0</v>
      </c>
      <c r="W35" s="11">
        <v>0</v>
      </c>
      <c r="X35" s="11">
        <v>6.3076923076922902E-3</v>
      </c>
      <c r="Y35" s="11">
        <v>0</v>
      </c>
      <c r="Z35" s="11">
        <v>0</v>
      </c>
      <c r="AA35" s="11">
        <v>1.2820512820512901E-3</v>
      </c>
      <c r="AB35" s="11">
        <v>0</v>
      </c>
      <c r="AC35" s="11">
        <v>4.9145299145299101E-3</v>
      </c>
      <c r="AD35" s="11">
        <v>0</v>
      </c>
      <c r="AE35" s="11">
        <v>0</v>
      </c>
      <c r="AF35" s="11">
        <v>0</v>
      </c>
      <c r="AG35" s="11">
        <v>3.46944695195361E-18</v>
      </c>
      <c r="AH35" s="11">
        <v>0</v>
      </c>
      <c r="AI35" s="11">
        <v>0</v>
      </c>
      <c r="AJ35" s="11">
        <v>3.49028749028749E-2</v>
      </c>
      <c r="AK35" s="11">
        <v>0</v>
      </c>
      <c r="AL35" s="11">
        <v>0</v>
      </c>
      <c r="AM35" s="11">
        <v>0</v>
      </c>
      <c r="AN35" s="11">
        <v>0</v>
      </c>
    </row>
    <row r="36" spans="1:40" x14ac:dyDescent="0.25">
      <c r="A36" t="s">
        <v>12</v>
      </c>
      <c r="B36" s="11">
        <v>0</v>
      </c>
      <c r="C36" s="11">
        <v>2.0745920745920701E-2</v>
      </c>
      <c r="D36" s="11">
        <v>0</v>
      </c>
      <c r="E36" s="11">
        <v>0</v>
      </c>
      <c r="F36" s="11">
        <v>3.2179972804972798E-2</v>
      </c>
      <c r="G36" s="11">
        <v>0</v>
      </c>
      <c r="H36" s="11">
        <v>0</v>
      </c>
      <c r="I36" s="11">
        <v>0</v>
      </c>
      <c r="J36" s="11">
        <v>0</v>
      </c>
      <c r="K36" s="11">
        <v>0</v>
      </c>
      <c r="L36" s="11">
        <v>0</v>
      </c>
      <c r="M36" s="11">
        <v>0</v>
      </c>
      <c r="N36" s="11">
        <v>0</v>
      </c>
      <c r="O36" s="11">
        <v>0</v>
      </c>
      <c r="P36" s="11">
        <v>3.60616050616051E-2</v>
      </c>
      <c r="Q36" s="11">
        <v>0</v>
      </c>
      <c r="R36" s="11">
        <v>0</v>
      </c>
      <c r="S36" s="11">
        <v>0</v>
      </c>
      <c r="T36" s="11">
        <v>0</v>
      </c>
      <c r="U36" s="11">
        <v>0</v>
      </c>
      <c r="V36" s="11">
        <v>0</v>
      </c>
      <c r="W36" s="11">
        <v>5.95529470529471E-2</v>
      </c>
      <c r="X36" s="11">
        <v>2.7755575615628901E-17</v>
      </c>
      <c r="Y36" s="11">
        <v>-2.7755575615628901E-17</v>
      </c>
      <c r="Z36" s="11">
        <v>0</v>
      </c>
      <c r="AA36" s="11">
        <v>2.90559440559441E-2</v>
      </c>
      <c r="AB36" s="11">
        <v>3.1368742368742403E-2</v>
      </c>
      <c r="AC36" s="11">
        <v>6.8681318681318602E-3</v>
      </c>
      <c r="AD36" s="11">
        <v>0</v>
      </c>
      <c r="AE36" s="11">
        <v>0</v>
      </c>
      <c r="AF36" s="11">
        <v>0</v>
      </c>
      <c r="AG36" s="11">
        <v>0</v>
      </c>
      <c r="AH36" s="11">
        <v>0</v>
      </c>
      <c r="AI36" s="11">
        <v>3.49028749028749E-2</v>
      </c>
      <c r="AJ36" s="11">
        <v>0</v>
      </c>
      <c r="AK36" s="11">
        <v>0</v>
      </c>
      <c r="AL36" s="11">
        <v>0</v>
      </c>
      <c r="AM36" s="11">
        <v>0</v>
      </c>
      <c r="AN36" s="11">
        <v>0</v>
      </c>
    </row>
    <row r="37" spans="1:40" x14ac:dyDescent="0.25">
      <c r="A37" t="s">
        <v>41</v>
      </c>
      <c r="B37" s="11">
        <v>0</v>
      </c>
      <c r="C37" s="11">
        <v>2.06915306915307E-2</v>
      </c>
      <c r="D37" s="11">
        <v>0</v>
      </c>
      <c r="E37" s="11">
        <v>0</v>
      </c>
      <c r="F37" s="11">
        <v>0</v>
      </c>
      <c r="G37" s="11">
        <v>0</v>
      </c>
      <c r="H37" s="11">
        <v>0</v>
      </c>
      <c r="I37" s="11">
        <v>0</v>
      </c>
      <c r="J37" s="11">
        <v>0</v>
      </c>
      <c r="K37" s="11">
        <v>0</v>
      </c>
      <c r="L37" s="11">
        <v>0</v>
      </c>
      <c r="M37" s="11">
        <v>0</v>
      </c>
      <c r="N37" s="11">
        <v>0</v>
      </c>
      <c r="O37" s="11">
        <v>0</v>
      </c>
      <c r="P37" s="11">
        <v>1.74825174825174E-3</v>
      </c>
      <c r="Q37" s="11">
        <v>0</v>
      </c>
      <c r="R37" s="11">
        <v>0</v>
      </c>
      <c r="S37" s="11">
        <v>0</v>
      </c>
      <c r="T37" s="11">
        <v>0</v>
      </c>
      <c r="U37" s="11">
        <v>0</v>
      </c>
      <c r="V37" s="11">
        <v>0</v>
      </c>
      <c r="W37" s="11">
        <v>0</v>
      </c>
      <c r="X37" s="11">
        <v>8.7703962703962798E-3</v>
      </c>
      <c r="Y37" s="11">
        <v>8.7703962703962798E-3</v>
      </c>
      <c r="Z37" s="11">
        <v>0</v>
      </c>
      <c r="AA37" s="11">
        <v>0</v>
      </c>
      <c r="AB37" s="11">
        <v>1.74825174825175E-3</v>
      </c>
      <c r="AC37" s="11">
        <v>0</v>
      </c>
      <c r="AD37" s="11">
        <v>0</v>
      </c>
      <c r="AE37" s="11">
        <v>0</v>
      </c>
      <c r="AF37" s="11">
        <v>0</v>
      </c>
      <c r="AG37" s="11">
        <v>0</v>
      </c>
      <c r="AH37" s="11">
        <v>0</v>
      </c>
      <c r="AI37" s="11">
        <v>0</v>
      </c>
      <c r="AJ37" s="11">
        <v>0</v>
      </c>
      <c r="AK37" s="11">
        <v>0</v>
      </c>
      <c r="AL37" s="11">
        <v>0</v>
      </c>
      <c r="AM37" s="11">
        <v>0</v>
      </c>
      <c r="AN37" s="11">
        <v>0</v>
      </c>
    </row>
    <row r="38" spans="1:40" x14ac:dyDescent="0.25">
      <c r="A38" t="s">
        <v>62</v>
      </c>
      <c r="B38" s="11">
        <v>0</v>
      </c>
      <c r="C38" s="11">
        <v>0</v>
      </c>
      <c r="D38" s="11">
        <v>0</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row>
    <row r="39" spans="1:40" x14ac:dyDescent="0.25">
      <c r="A39" t="s">
        <v>35</v>
      </c>
      <c r="B39" s="11">
        <v>0</v>
      </c>
      <c r="C39" s="11">
        <v>-1.38777878078145E-17</v>
      </c>
      <c r="D39" s="11">
        <v>0</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row>
    <row r="40" spans="1:40" x14ac:dyDescent="0.25">
      <c r="A40" t="s">
        <v>36</v>
      </c>
      <c r="B40" s="11">
        <v>0</v>
      </c>
      <c r="C40" s="11">
        <v>1.38777878078145E-17</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1.38777878078145E-17</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row>
  </sheetData>
  <conditionalFormatting sqref="B2:AN40">
    <cfRule type="cellIs" dxfId="0" priority="1"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85" zoomScaleNormal="85" workbookViewId="0">
      <selection activeCell="N39" sqref="N39"/>
    </sheetView>
  </sheetViews>
  <sheetFormatPr defaultRowHeight="15" x14ac:dyDescent="0.25"/>
  <cols>
    <col min="1" max="1" width="10.85546875" style="21" bestFit="1" customWidth="1"/>
    <col min="2" max="2" width="8" style="22" bestFit="1" customWidth="1"/>
    <col min="3" max="3" width="15.7109375" style="22" bestFit="1" customWidth="1"/>
    <col min="4" max="4" width="13.5703125" style="21" bestFit="1" customWidth="1"/>
    <col min="5" max="5" width="13.5703125" style="21" customWidth="1"/>
    <col min="6" max="6" width="12.5703125" style="21" bestFit="1" customWidth="1"/>
    <col min="7" max="13" width="9.140625" style="21"/>
    <col min="14" max="14" width="12.28515625" style="21" bestFit="1" customWidth="1"/>
    <col min="15" max="16384" width="9.140625" style="21"/>
  </cols>
  <sheetData>
    <row r="1" spans="1:15" x14ac:dyDescent="0.25">
      <c r="A1" s="21" t="s">
        <v>95</v>
      </c>
      <c r="B1" s="22" t="s">
        <v>96</v>
      </c>
      <c r="C1" s="22" t="s">
        <v>103</v>
      </c>
      <c r="D1" s="21" t="s">
        <v>102</v>
      </c>
      <c r="E1" s="21" t="s">
        <v>104</v>
      </c>
      <c r="F1" s="21" t="s">
        <v>97</v>
      </c>
    </row>
    <row r="2" spans="1:15" x14ac:dyDescent="0.25">
      <c r="A2" s="21" t="s">
        <v>13</v>
      </c>
      <c r="B2" s="22">
        <v>5.7692307692307704E-3</v>
      </c>
      <c r="C2" s="25">
        <f t="shared" ref="C2:C40" si="0">(B2-smin)/(smax-smin)</f>
        <v>2.6427992529687451E-2</v>
      </c>
      <c r="D2" s="23">
        <v>43.795782157150001</v>
      </c>
      <c r="E2" s="25">
        <f t="shared" ref="E2:E40" si="1">(D2-cmin)/(cmax-cmin)</f>
        <v>0</v>
      </c>
      <c r="F2" s="24">
        <f>B2/D2*1000</f>
        <v>0.13173028280507371</v>
      </c>
      <c r="N2" s="21" t="s">
        <v>98</v>
      </c>
      <c r="O2" s="22">
        <f>MIN(B2:B40)</f>
        <v>0</v>
      </c>
    </row>
    <row r="3" spans="1:15" x14ac:dyDescent="0.25">
      <c r="A3" s="21" t="s">
        <v>32</v>
      </c>
      <c r="B3" s="22">
        <v>9.0035242535242505E-2</v>
      </c>
      <c r="C3" s="25">
        <f t="shared" si="0"/>
        <v>0.41243812430253096</v>
      </c>
      <c r="D3" s="23">
        <v>293.26387390638803</v>
      </c>
      <c r="E3" s="25">
        <f t="shared" si="1"/>
        <v>3.731086930960107E-2</v>
      </c>
      <c r="F3" s="24">
        <f t="shared" ref="F3:F40" si="2">B3/D3*1000</f>
        <v>0.30701102504013983</v>
      </c>
      <c r="N3" s="21" t="s">
        <v>99</v>
      </c>
      <c r="O3" s="22">
        <f>MAX(B2:B40)</f>
        <v>0.21829999999999999</v>
      </c>
    </row>
    <row r="4" spans="1:15" x14ac:dyDescent="0.25">
      <c r="A4" s="21" t="s">
        <v>33</v>
      </c>
      <c r="B4" s="22">
        <v>0</v>
      </c>
      <c r="C4" s="25">
        <f t="shared" si="0"/>
        <v>0</v>
      </c>
      <c r="D4" s="23">
        <v>335.24534267496102</v>
      </c>
      <c r="E4" s="25">
        <f t="shared" si="1"/>
        <v>4.3589688711578201E-2</v>
      </c>
      <c r="F4" s="24">
        <f t="shared" si="2"/>
        <v>0</v>
      </c>
      <c r="N4" s="21" t="s">
        <v>100</v>
      </c>
      <c r="O4" s="23">
        <f>MIN(D2:D40)</f>
        <v>43.795782157150001</v>
      </c>
    </row>
    <row r="5" spans="1:15" x14ac:dyDescent="0.25">
      <c r="A5" s="21" t="s">
        <v>0</v>
      </c>
      <c r="B5" s="22">
        <v>1.6941391941391899E-2</v>
      </c>
      <c r="C5" s="25">
        <f t="shared" si="0"/>
        <v>7.760600980939944E-2</v>
      </c>
      <c r="D5" s="23">
        <v>422.258806392954</v>
      </c>
      <c r="E5" s="25">
        <f t="shared" si="1"/>
        <v>5.6603569365385971E-2</v>
      </c>
      <c r="F5" s="24">
        <f t="shared" si="2"/>
        <v>4.0120872992821001E-2</v>
      </c>
      <c r="N5" s="21" t="s">
        <v>101</v>
      </c>
      <c r="O5" s="23">
        <f>MAX(D2:D40)</f>
        <v>6730</v>
      </c>
    </row>
    <row r="6" spans="1:15" x14ac:dyDescent="0.25">
      <c r="A6" s="21" t="s">
        <v>34</v>
      </c>
      <c r="B6" s="22">
        <v>1.85522810522811E-2</v>
      </c>
      <c r="C6" s="25">
        <f t="shared" si="0"/>
        <v>8.4985254476780125E-2</v>
      </c>
      <c r="D6" s="23">
        <v>149.999492442941</v>
      </c>
      <c r="E6" s="25">
        <f t="shared" si="1"/>
        <v>1.5884006354812654E-2</v>
      </c>
      <c r="F6" s="24">
        <f t="shared" si="2"/>
        <v>0.12368229218734381</v>
      </c>
    </row>
    <row r="7" spans="1:15" x14ac:dyDescent="0.25">
      <c r="A7" s="21" t="s">
        <v>1</v>
      </c>
      <c r="B7" s="22">
        <v>3.4188034188034198E-2</v>
      </c>
      <c r="C7" s="25">
        <f t="shared" si="0"/>
        <v>0.15661032610185158</v>
      </c>
      <c r="D7" s="23">
        <v>625.38108035065602</v>
      </c>
      <c r="E7" s="25">
        <f t="shared" si="1"/>
        <v>8.6982879859021284E-2</v>
      </c>
      <c r="F7" s="24">
        <f t="shared" si="2"/>
        <v>5.4667522351115425E-2</v>
      </c>
    </row>
    <row r="8" spans="1:15" x14ac:dyDescent="0.25">
      <c r="A8" s="21" t="s">
        <v>2</v>
      </c>
      <c r="B8" s="22">
        <v>6.41025641025641E-3</v>
      </c>
      <c r="C8" s="25">
        <f t="shared" si="0"/>
        <v>2.9364436144097162E-2</v>
      </c>
      <c r="D8" s="23">
        <v>167.46444597515699</v>
      </c>
      <c r="E8" s="25">
        <f t="shared" si="1"/>
        <v>1.8496094314317226E-2</v>
      </c>
      <c r="F8" s="24">
        <f t="shared" si="2"/>
        <v>3.8278312587063157E-2</v>
      </c>
    </row>
    <row r="9" spans="1:15" x14ac:dyDescent="0.25">
      <c r="A9" s="21" t="s">
        <v>3</v>
      </c>
      <c r="B9" s="22">
        <v>2.4961149961149998E-2</v>
      </c>
      <c r="C9" s="25">
        <f t="shared" si="0"/>
        <v>0.1143433346823179</v>
      </c>
      <c r="D9" s="23">
        <v>63.130142269191403</v>
      </c>
      <c r="E9" s="25">
        <f t="shared" si="1"/>
        <v>2.891679566179806E-3</v>
      </c>
      <c r="F9" s="24">
        <f t="shared" si="2"/>
        <v>0.39539194850399489</v>
      </c>
    </row>
    <row r="10" spans="1:15" x14ac:dyDescent="0.25">
      <c r="A10" s="21" t="s">
        <v>4</v>
      </c>
      <c r="B10" s="22">
        <v>4.7179487179487202E-2</v>
      </c>
      <c r="C10" s="25">
        <f t="shared" si="0"/>
        <v>0.21612225002055521</v>
      </c>
      <c r="D10" s="23">
        <v>408.23249787170499</v>
      </c>
      <c r="E10" s="25">
        <f t="shared" si="1"/>
        <v>5.4505770963743032E-2</v>
      </c>
      <c r="F10" s="24">
        <f t="shared" si="2"/>
        <v>0.11557014060726316</v>
      </c>
    </row>
    <row r="11" spans="1:15" x14ac:dyDescent="0.25">
      <c r="A11" s="21" t="s">
        <v>63</v>
      </c>
      <c r="B11" s="22">
        <v>4.7179487179487202E-2</v>
      </c>
      <c r="C11" s="25">
        <f t="shared" si="0"/>
        <v>0.21612225002055521</v>
      </c>
      <c r="D11" s="23">
        <v>531.921400152709</v>
      </c>
      <c r="E11" s="25">
        <f t="shared" si="1"/>
        <v>7.3004892176781508E-2</v>
      </c>
      <c r="F11" s="24">
        <f t="shared" si="2"/>
        <v>8.8696350938207172E-2</v>
      </c>
    </row>
    <row r="12" spans="1:15" x14ac:dyDescent="0.25">
      <c r="A12" s="21" t="s">
        <v>38</v>
      </c>
      <c r="B12" s="22">
        <v>0</v>
      </c>
      <c r="C12" s="25">
        <f t="shared" si="0"/>
        <v>0</v>
      </c>
      <c r="D12" s="23">
        <v>85.597459225005494</v>
      </c>
      <c r="E12" s="25">
        <f t="shared" si="1"/>
        <v>6.2519294514372225E-3</v>
      </c>
      <c r="F12" s="24">
        <f t="shared" si="2"/>
        <v>0</v>
      </c>
    </row>
    <row r="13" spans="1:15" x14ac:dyDescent="0.25">
      <c r="A13" s="21" t="s">
        <v>64</v>
      </c>
      <c r="B13" s="22">
        <v>0</v>
      </c>
      <c r="C13" s="25">
        <f t="shared" si="0"/>
        <v>0</v>
      </c>
      <c r="D13" s="23">
        <v>126.89005433511799</v>
      </c>
      <c r="E13" s="25">
        <f t="shared" si="1"/>
        <v>1.2427719745116677E-2</v>
      </c>
      <c r="F13" s="24">
        <f t="shared" si="2"/>
        <v>0</v>
      </c>
    </row>
    <row r="14" spans="1:15" x14ac:dyDescent="0.25">
      <c r="A14" s="21" t="s">
        <v>47</v>
      </c>
      <c r="B14" s="22">
        <v>1.6941391941391899E-2</v>
      </c>
      <c r="C14" s="25">
        <f t="shared" si="0"/>
        <v>7.760600980939944E-2</v>
      </c>
      <c r="D14" s="23">
        <v>314.91436964480403</v>
      </c>
      <c r="E14" s="25">
        <f t="shared" si="1"/>
        <v>4.0548954033462682E-2</v>
      </c>
      <c r="F14" s="24">
        <f t="shared" si="2"/>
        <v>5.3796820896106809E-2</v>
      </c>
    </row>
    <row r="15" spans="1:15" x14ac:dyDescent="0.25">
      <c r="A15" s="21" t="s">
        <v>48</v>
      </c>
      <c r="B15" s="22">
        <v>0</v>
      </c>
      <c r="C15" s="25">
        <f t="shared" si="0"/>
        <v>0</v>
      </c>
      <c r="D15" s="23">
        <v>910.716267940541</v>
      </c>
      <c r="E15" s="25">
        <f t="shared" si="1"/>
        <v>0.12965809262450001</v>
      </c>
      <c r="F15" s="24">
        <f t="shared" si="2"/>
        <v>0</v>
      </c>
    </row>
    <row r="16" spans="1:15" x14ac:dyDescent="0.25">
      <c r="A16" s="21" t="s">
        <v>5</v>
      </c>
      <c r="B16" s="22">
        <v>3.9182595182595203E-2</v>
      </c>
      <c r="C16" s="25">
        <f t="shared" si="0"/>
        <v>0.17948967101509483</v>
      </c>
      <c r="D16" s="23">
        <v>371.83350903783003</v>
      </c>
      <c r="E16" s="25">
        <f t="shared" si="1"/>
        <v>4.9061876693098347E-2</v>
      </c>
      <c r="F16" s="24">
        <f t="shared" si="2"/>
        <v>0.1053767189621654</v>
      </c>
    </row>
    <row r="17" spans="1:6" x14ac:dyDescent="0.25">
      <c r="A17" s="21" t="s">
        <v>39</v>
      </c>
      <c r="B17" s="22">
        <v>2.9761904761904798E-2</v>
      </c>
      <c r="C17" s="25">
        <f t="shared" si="0"/>
        <v>0.13633488209759415</v>
      </c>
      <c r="D17" s="23">
        <v>108.442847966568</v>
      </c>
      <c r="E17" s="25">
        <f t="shared" si="1"/>
        <v>9.6687243917708034E-3</v>
      </c>
      <c r="F17" s="24">
        <f t="shared" si="2"/>
        <v>0.27444783422766744</v>
      </c>
    </row>
    <row r="18" spans="1:6" x14ac:dyDescent="0.25">
      <c r="A18" s="21" t="s">
        <v>50</v>
      </c>
      <c r="B18" s="22">
        <v>0</v>
      </c>
      <c r="C18" s="25">
        <f t="shared" si="0"/>
        <v>0</v>
      </c>
      <c r="D18" s="23">
        <v>44.827475106263897</v>
      </c>
      <c r="E18" s="25">
        <f t="shared" si="1"/>
        <v>1.5430174064392374E-4</v>
      </c>
      <c r="F18" s="24">
        <f t="shared" si="2"/>
        <v>0</v>
      </c>
    </row>
    <row r="19" spans="1:6" x14ac:dyDescent="0.25">
      <c r="A19" s="21" t="s">
        <v>65</v>
      </c>
      <c r="B19" s="22">
        <v>0</v>
      </c>
      <c r="C19" s="25">
        <f t="shared" si="0"/>
        <v>0</v>
      </c>
      <c r="D19" s="23">
        <v>696.63267615017901</v>
      </c>
      <c r="E19" s="25">
        <f t="shared" si="1"/>
        <v>9.763938891529278E-2</v>
      </c>
      <c r="F19" s="24">
        <f t="shared" si="2"/>
        <v>0</v>
      </c>
    </row>
    <row r="20" spans="1:6" x14ac:dyDescent="0.25">
      <c r="A20" s="21" t="s">
        <v>52</v>
      </c>
      <c r="B20" s="22">
        <v>0</v>
      </c>
      <c r="C20" s="25">
        <f t="shared" si="0"/>
        <v>0</v>
      </c>
      <c r="D20" s="23">
        <v>44.879263971477201</v>
      </c>
      <c r="E20" s="25">
        <f t="shared" si="1"/>
        <v>1.6204737082899941E-4</v>
      </c>
      <c r="F20" s="24">
        <f t="shared" si="2"/>
        <v>0</v>
      </c>
    </row>
    <row r="21" spans="1:6" x14ac:dyDescent="0.25">
      <c r="A21" s="21" t="s">
        <v>54</v>
      </c>
      <c r="B21" s="22">
        <v>1.6941391941391899E-2</v>
      </c>
      <c r="C21" s="25">
        <f t="shared" si="0"/>
        <v>7.760600980939944E-2</v>
      </c>
      <c r="D21" s="23">
        <v>267.268151730819</v>
      </c>
      <c r="E21" s="25">
        <f t="shared" si="1"/>
        <v>3.342290517799458E-2</v>
      </c>
      <c r="F21" s="24">
        <f t="shared" si="2"/>
        <v>6.3387245474928647E-2</v>
      </c>
    </row>
    <row r="22" spans="1:6" x14ac:dyDescent="0.25">
      <c r="A22" s="21" t="s">
        <v>6</v>
      </c>
      <c r="B22" s="22">
        <v>1.2432012432012401E-2</v>
      </c>
      <c r="C22" s="25">
        <f t="shared" si="0"/>
        <v>5.6949209491582234E-2</v>
      </c>
      <c r="D22" s="23">
        <v>227.79965610625601</v>
      </c>
      <c r="E22" s="25">
        <f t="shared" si="1"/>
        <v>2.7519930285418447E-2</v>
      </c>
      <c r="F22" s="24">
        <f t="shared" si="2"/>
        <v>5.4574324845396385E-2</v>
      </c>
    </row>
    <row r="23" spans="1:6" x14ac:dyDescent="0.25">
      <c r="A23" s="21" t="s">
        <v>7</v>
      </c>
      <c r="B23" s="22">
        <v>9.3084693084693096E-2</v>
      </c>
      <c r="C23" s="25">
        <f t="shared" si="0"/>
        <v>0.42640720606822308</v>
      </c>
      <c r="D23" s="23">
        <v>576.25031185652904</v>
      </c>
      <c r="E23" s="25">
        <f t="shared" si="1"/>
        <v>7.9634799110453014E-2</v>
      </c>
      <c r="F23" s="24">
        <f t="shared" si="2"/>
        <v>0.16153517172910217</v>
      </c>
    </row>
    <row r="24" spans="1:6" x14ac:dyDescent="0.25">
      <c r="A24" s="21" t="s">
        <v>16</v>
      </c>
      <c r="B24" s="22">
        <v>4.8190698190698197E-2</v>
      </c>
      <c r="C24" s="25">
        <f t="shared" si="0"/>
        <v>0.22075445804259367</v>
      </c>
      <c r="D24" s="23">
        <v>334.14520358265003</v>
      </c>
      <c r="E24" s="25">
        <f t="shared" si="1"/>
        <v>4.3425150050109391E-2</v>
      </c>
      <c r="F24" s="24">
        <f t="shared" si="2"/>
        <v>0.14422082877146056</v>
      </c>
    </row>
    <row r="25" spans="1:6" x14ac:dyDescent="0.25">
      <c r="A25" s="21" t="s">
        <v>66</v>
      </c>
      <c r="B25" s="22">
        <v>0.100773115773116</v>
      </c>
      <c r="C25" s="25">
        <f t="shared" si="0"/>
        <v>0.46162673281317451</v>
      </c>
      <c r="D25" s="23">
        <v>378.04751800288301</v>
      </c>
      <c r="E25" s="25">
        <f t="shared" si="1"/>
        <v>4.9991254373258083E-2</v>
      </c>
      <c r="F25" s="24">
        <f t="shared" si="2"/>
        <v>0.26656203512582644</v>
      </c>
    </row>
    <row r="26" spans="1:6" x14ac:dyDescent="0.25">
      <c r="A26" s="21" t="s">
        <v>8</v>
      </c>
      <c r="B26" s="22">
        <v>2.8598068598068599E-2</v>
      </c>
      <c r="C26" s="25">
        <f t="shared" si="0"/>
        <v>0.1310035208340293</v>
      </c>
      <c r="D26" s="23">
        <v>297.99837391784399</v>
      </c>
      <c r="E26" s="25">
        <f t="shared" si="1"/>
        <v>3.8018969130845154E-2</v>
      </c>
      <c r="F26" s="24">
        <f t="shared" si="2"/>
        <v>9.5967196807432514E-2</v>
      </c>
    </row>
    <row r="27" spans="1:6" x14ac:dyDescent="0.25">
      <c r="A27" s="21" t="s">
        <v>9</v>
      </c>
      <c r="B27" s="22">
        <v>7.1934731934731905E-2</v>
      </c>
      <c r="C27" s="25">
        <f t="shared" si="0"/>
        <v>0.32952236342066837</v>
      </c>
      <c r="D27" s="23">
        <v>129.992995191999</v>
      </c>
      <c r="E27" s="25">
        <f t="shared" si="1"/>
        <v>1.2891800822478998E-2</v>
      </c>
      <c r="F27" s="24">
        <f t="shared" si="2"/>
        <v>0.55337390932861164</v>
      </c>
    </row>
    <row r="28" spans="1:6" x14ac:dyDescent="0.25">
      <c r="A28" s="21" t="s">
        <v>55</v>
      </c>
      <c r="B28" s="22">
        <v>1.71794871794872E-3</v>
      </c>
      <c r="C28" s="25">
        <f t="shared" si="0"/>
        <v>7.8696688866180479E-3</v>
      </c>
      <c r="D28" s="23">
        <v>621.45805929479695</v>
      </c>
      <c r="E28" s="25">
        <f t="shared" si="1"/>
        <v>8.6396146201471596E-2</v>
      </c>
      <c r="F28" s="24">
        <f t="shared" si="2"/>
        <v>2.7643840034807369E-3</v>
      </c>
    </row>
    <row r="29" spans="1:6" x14ac:dyDescent="0.25">
      <c r="A29" s="21" t="s">
        <v>67</v>
      </c>
      <c r="B29" s="22">
        <v>4.2783605283605301E-2</v>
      </c>
      <c r="C29" s="25">
        <f t="shared" si="0"/>
        <v>0.19598536547689099</v>
      </c>
      <c r="D29" s="23">
        <v>243.59306394869299</v>
      </c>
      <c r="E29" s="25">
        <f t="shared" si="1"/>
        <v>2.9882019047273879E-2</v>
      </c>
      <c r="F29" s="24">
        <f t="shared" si="2"/>
        <v>0.17563556445357836</v>
      </c>
    </row>
    <row r="30" spans="1:6" x14ac:dyDescent="0.25">
      <c r="A30" s="21" t="s">
        <v>57</v>
      </c>
      <c r="B30" s="22">
        <v>0.21829999999999999</v>
      </c>
      <c r="C30" s="25">
        <f t="shared" si="0"/>
        <v>1</v>
      </c>
      <c r="D30" s="23">
        <v>6730</v>
      </c>
      <c r="E30" s="25">
        <f t="shared" si="1"/>
        <v>1</v>
      </c>
      <c r="F30" s="24">
        <f t="shared" si="2"/>
        <v>3.2436849925705794E-2</v>
      </c>
    </row>
    <row r="31" spans="1:6" x14ac:dyDescent="0.25">
      <c r="A31" s="21" t="s">
        <v>58</v>
      </c>
      <c r="B31" s="22">
        <v>0</v>
      </c>
      <c r="C31" s="25">
        <f t="shared" si="0"/>
        <v>0</v>
      </c>
      <c r="D31" s="23">
        <v>337.10035025420802</v>
      </c>
      <c r="E31" s="25">
        <f t="shared" si="1"/>
        <v>4.3867126779398004E-2</v>
      </c>
      <c r="F31" s="24">
        <f t="shared" si="2"/>
        <v>0</v>
      </c>
    </row>
    <row r="32" spans="1:6" x14ac:dyDescent="0.25">
      <c r="A32" s="21" t="s">
        <v>10</v>
      </c>
      <c r="B32" s="22">
        <v>5.25824175824176E-2</v>
      </c>
      <c r="C32" s="25">
        <f t="shared" si="0"/>
        <v>0.24087227477057993</v>
      </c>
      <c r="D32" s="23">
        <v>368.88966759980201</v>
      </c>
      <c r="E32" s="25">
        <f t="shared" si="1"/>
        <v>4.8621590793638071E-2</v>
      </c>
      <c r="F32" s="24">
        <f t="shared" si="2"/>
        <v>0.14254239736381769</v>
      </c>
    </row>
    <row r="33" spans="1:6" x14ac:dyDescent="0.25">
      <c r="A33" s="21" t="s">
        <v>68</v>
      </c>
      <c r="B33" s="22">
        <v>1.5384615384615399E-2</v>
      </c>
      <c r="C33" s="25">
        <f t="shared" si="0"/>
        <v>7.0474646745833258E-2</v>
      </c>
      <c r="D33" s="23">
        <v>287.13628248362897</v>
      </c>
      <c r="E33" s="25">
        <f t="shared" si="1"/>
        <v>3.639441638308008E-2</v>
      </c>
      <c r="F33" s="24">
        <f t="shared" si="2"/>
        <v>5.3579489333579949E-2</v>
      </c>
    </row>
    <row r="34" spans="1:6" x14ac:dyDescent="0.25">
      <c r="A34" s="21" t="s">
        <v>59</v>
      </c>
      <c r="B34" s="22">
        <v>5.1282051282051299E-3</v>
      </c>
      <c r="C34" s="25">
        <f t="shared" si="0"/>
        <v>2.3491548915277737E-2</v>
      </c>
      <c r="D34" s="23">
        <v>90.400555071141198</v>
      </c>
      <c r="E34" s="25">
        <f t="shared" si="1"/>
        <v>6.9702885816172629E-3</v>
      </c>
      <c r="F34" s="24">
        <f t="shared" si="2"/>
        <v>5.6727584517257242E-2</v>
      </c>
    </row>
    <row r="35" spans="1:6" x14ac:dyDescent="0.25">
      <c r="A35" s="21" t="s">
        <v>60</v>
      </c>
      <c r="B35" s="22">
        <v>7.3076923076923102E-3</v>
      </c>
      <c r="C35" s="25">
        <f t="shared" si="0"/>
        <v>3.3475457204270774E-2</v>
      </c>
      <c r="D35" s="23">
        <v>447.94611494496399</v>
      </c>
      <c r="E35" s="25">
        <f t="shared" si="1"/>
        <v>6.0445406634349531E-2</v>
      </c>
      <c r="F35" s="24">
        <f t="shared" si="2"/>
        <v>1.6313775393699208E-2</v>
      </c>
    </row>
    <row r="36" spans="1:6" x14ac:dyDescent="0.25">
      <c r="A36" s="21" t="s">
        <v>12</v>
      </c>
      <c r="B36" s="22">
        <v>1.48601398601399E-2</v>
      </c>
      <c r="C36" s="25">
        <f t="shared" si="0"/>
        <v>6.8072101970407237E-2</v>
      </c>
      <c r="D36" s="23">
        <v>108.442847966568</v>
      </c>
      <c r="E36" s="25">
        <f t="shared" si="1"/>
        <v>9.6687243917708034E-3</v>
      </c>
      <c r="F36" s="24">
        <f t="shared" si="2"/>
        <v>0.13703199555143697</v>
      </c>
    </row>
    <row r="37" spans="1:6" x14ac:dyDescent="0.25">
      <c r="A37" s="21" t="s">
        <v>41</v>
      </c>
      <c r="B37" s="22">
        <v>0</v>
      </c>
      <c r="C37" s="25">
        <f t="shared" si="0"/>
        <v>0</v>
      </c>
      <c r="D37" s="23">
        <v>108.589214337222</v>
      </c>
      <c r="E37" s="25">
        <f t="shared" si="1"/>
        <v>9.6906151934701319E-3</v>
      </c>
      <c r="F37" s="24">
        <f t="shared" si="2"/>
        <v>0</v>
      </c>
    </row>
    <row r="38" spans="1:6" x14ac:dyDescent="0.25">
      <c r="A38" s="21" t="s">
        <v>62</v>
      </c>
      <c r="B38" s="22">
        <v>0</v>
      </c>
      <c r="C38" s="25">
        <f t="shared" si="0"/>
        <v>0</v>
      </c>
      <c r="D38" s="23">
        <v>47.022939372593903</v>
      </c>
      <c r="E38" s="25">
        <f t="shared" si="1"/>
        <v>4.82659085828083E-4</v>
      </c>
      <c r="F38" s="24">
        <f t="shared" si="2"/>
        <v>0</v>
      </c>
    </row>
    <row r="39" spans="1:6" x14ac:dyDescent="0.25">
      <c r="A39" s="21" t="s">
        <v>35</v>
      </c>
      <c r="B39" s="22">
        <v>1.2820512820512799E-2</v>
      </c>
      <c r="C39" s="25">
        <f t="shared" si="0"/>
        <v>5.8728872288194227E-2</v>
      </c>
      <c r="D39" s="23">
        <v>164.467284627878</v>
      </c>
      <c r="E39" s="25">
        <f t="shared" si="1"/>
        <v>1.8047833799138713E-2</v>
      </c>
      <c r="F39" s="24">
        <f t="shared" si="2"/>
        <v>7.7951751009450676E-2</v>
      </c>
    </row>
    <row r="40" spans="1:6" x14ac:dyDescent="0.25">
      <c r="A40" s="21" t="s">
        <v>36</v>
      </c>
      <c r="B40" s="22">
        <v>1.2820512820512799E-2</v>
      </c>
      <c r="C40" s="25">
        <f t="shared" si="0"/>
        <v>5.8728872288194227E-2</v>
      </c>
      <c r="D40" s="23">
        <v>167.808308452262</v>
      </c>
      <c r="E40" s="25">
        <f t="shared" si="1"/>
        <v>1.8547522967391771E-2</v>
      </c>
      <c r="F40" s="24">
        <f t="shared" si="2"/>
        <v>7.639975004074348E-2</v>
      </c>
    </row>
    <row r="43" spans="1:6" x14ac:dyDescent="0.25">
      <c r="A43" s="21" t="s">
        <v>95</v>
      </c>
      <c r="B43" s="22" t="s">
        <v>96</v>
      </c>
      <c r="C43" s="22" t="s">
        <v>103</v>
      </c>
      <c r="D43" s="21" t="s">
        <v>102</v>
      </c>
      <c r="E43" s="21" t="s">
        <v>104</v>
      </c>
      <c r="F43" s="21" t="s">
        <v>97</v>
      </c>
    </row>
    <row r="44" spans="1:6" x14ac:dyDescent="0.25">
      <c r="A44" s="21" t="s">
        <v>57</v>
      </c>
      <c r="B44" s="22">
        <v>0.21829999999999999</v>
      </c>
      <c r="C44" s="25">
        <v>1</v>
      </c>
      <c r="D44" s="23">
        <v>6730</v>
      </c>
      <c r="E44" s="25">
        <v>1</v>
      </c>
      <c r="F44" s="24">
        <v>3.2436849925705794E-2</v>
      </c>
    </row>
    <row r="45" spans="1:6" x14ac:dyDescent="0.25">
      <c r="A45" s="21" t="s">
        <v>66</v>
      </c>
      <c r="B45" s="22">
        <v>0.100773115773116</v>
      </c>
      <c r="C45" s="25">
        <v>0.46162673281317451</v>
      </c>
      <c r="D45" s="23">
        <v>378.04751800288301</v>
      </c>
      <c r="E45" s="25">
        <v>4.9991254373258083E-2</v>
      </c>
      <c r="F45" s="24">
        <v>0.26656203512582644</v>
      </c>
    </row>
    <row r="46" spans="1:6" x14ac:dyDescent="0.25">
      <c r="A46" s="21" t="s">
        <v>7</v>
      </c>
      <c r="B46" s="22">
        <v>9.3084693084693096E-2</v>
      </c>
      <c r="C46" s="25">
        <v>0.42640720606822308</v>
      </c>
      <c r="D46" s="23">
        <v>576.25031185652904</v>
      </c>
      <c r="E46" s="25">
        <v>7.9634799110453014E-2</v>
      </c>
      <c r="F46" s="24">
        <v>0.16153517172910217</v>
      </c>
    </row>
    <row r="47" spans="1:6" x14ac:dyDescent="0.25">
      <c r="A47" s="21" t="s">
        <v>32</v>
      </c>
      <c r="B47" s="22">
        <v>9.0035242535242505E-2</v>
      </c>
      <c r="C47" s="25">
        <v>0.41243812430253096</v>
      </c>
      <c r="D47" s="23">
        <v>293.26387390638803</v>
      </c>
      <c r="E47" s="25">
        <v>3.731086930960107E-2</v>
      </c>
      <c r="F47" s="24">
        <v>0.30701102504013983</v>
      </c>
    </row>
    <row r="48" spans="1:6" x14ac:dyDescent="0.25">
      <c r="A48" s="21" t="s">
        <v>9</v>
      </c>
      <c r="B48" s="22">
        <v>7.1934731934731905E-2</v>
      </c>
      <c r="C48" s="25">
        <v>0.32952236342066837</v>
      </c>
      <c r="D48" s="23">
        <v>129.992995191999</v>
      </c>
      <c r="E48" s="25">
        <v>1.2891800822478998E-2</v>
      </c>
      <c r="F48" s="24">
        <v>0.55337390932861164</v>
      </c>
    </row>
    <row r="49" spans="1:6" x14ac:dyDescent="0.25">
      <c r="A49" s="21" t="s">
        <v>10</v>
      </c>
      <c r="B49" s="22">
        <v>5.25824175824176E-2</v>
      </c>
      <c r="C49" s="25">
        <v>0.24087227477057993</v>
      </c>
      <c r="D49" s="23">
        <v>368.88966759980201</v>
      </c>
      <c r="E49" s="25">
        <v>4.8621590793638071E-2</v>
      </c>
      <c r="F49" s="24">
        <v>0.14254239736381769</v>
      </c>
    </row>
    <row r="50" spans="1:6" x14ac:dyDescent="0.25">
      <c r="A50" s="21" t="s">
        <v>16</v>
      </c>
      <c r="B50" s="22">
        <v>4.8190698190698197E-2</v>
      </c>
      <c r="C50" s="25">
        <v>0.22075445804259367</v>
      </c>
      <c r="D50" s="23">
        <v>334.14520358265003</v>
      </c>
      <c r="E50" s="25">
        <v>4.3425150050109391E-2</v>
      </c>
      <c r="F50" s="24">
        <v>0.14422082877146056</v>
      </c>
    </row>
    <row r="51" spans="1:6" x14ac:dyDescent="0.25">
      <c r="A51" s="21" t="s">
        <v>4</v>
      </c>
      <c r="B51" s="22">
        <v>4.7179487179487202E-2</v>
      </c>
      <c r="C51" s="25">
        <v>0.21612225002055521</v>
      </c>
      <c r="D51" s="23">
        <v>408.23249787170499</v>
      </c>
      <c r="E51" s="25">
        <v>5.4505770963743032E-2</v>
      </c>
      <c r="F51" s="24">
        <v>0.11557014060726316</v>
      </c>
    </row>
    <row r="52" spans="1:6" x14ac:dyDescent="0.25">
      <c r="A52" s="21" t="s">
        <v>63</v>
      </c>
      <c r="B52" s="22">
        <v>4.7179487179487202E-2</v>
      </c>
      <c r="C52" s="25">
        <v>0.21612225002055521</v>
      </c>
      <c r="D52" s="23">
        <v>531.921400152709</v>
      </c>
      <c r="E52" s="25">
        <v>7.3004892176781508E-2</v>
      </c>
      <c r="F52" s="24">
        <v>8.8696350938207172E-2</v>
      </c>
    </row>
    <row r="53" spans="1:6" x14ac:dyDescent="0.25">
      <c r="A53" s="21" t="s">
        <v>67</v>
      </c>
      <c r="B53" s="22">
        <v>4.2783605283605301E-2</v>
      </c>
      <c r="C53" s="25">
        <v>0.19598536547689099</v>
      </c>
      <c r="D53" s="23">
        <v>243.59306394869299</v>
      </c>
      <c r="E53" s="25">
        <v>2.9882019047273879E-2</v>
      </c>
      <c r="F53" s="24">
        <v>0.17563556445357836</v>
      </c>
    </row>
    <row r="54" spans="1:6" x14ac:dyDescent="0.25">
      <c r="A54" s="21" t="s">
        <v>5</v>
      </c>
      <c r="B54" s="22">
        <v>3.9182595182595203E-2</v>
      </c>
      <c r="C54" s="25">
        <v>0.17948967101509483</v>
      </c>
      <c r="D54" s="23">
        <v>371.83350903783003</v>
      </c>
      <c r="E54" s="25">
        <v>4.9061876693098347E-2</v>
      </c>
      <c r="F54" s="24">
        <v>0.1053767189621654</v>
      </c>
    </row>
    <row r="55" spans="1:6" x14ac:dyDescent="0.25">
      <c r="A55" s="21" t="s">
        <v>1</v>
      </c>
      <c r="B55" s="22">
        <v>3.4188034188034198E-2</v>
      </c>
      <c r="C55" s="25">
        <v>0.15661032610185158</v>
      </c>
      <c r="D55" s="23">
        <v>625.38108035065602</v>
      </c>
      <c r="E55" s="25">
        <v>8.6982879859021284E-2</v>
      </c>
      <c r="F55" s="24">
        <v>5.4667522351115425E-2</v>
      </c>
    </row>
    <row r="56" spans="1:6" x14ac:dyDescent="0.25">
      <c r="A56" s="21" t="s">
        <v>39</v>
      </c>
      <c r="B56" s="22">
        <v>2.9761904761904798E-2</v>
      </c>
      <c r="C56" s="25">
        <v>0.13633488209759415</v>
      </c>
      <c r="D56" s="23">
        <v>108.442847966568</v>
      </c>
      <c r="E56" s="25">
        <v>9.6687243917708034E-3</v>
      </c>
      <c r="F56" s="24">
        <v>0.27444783422766744</v>
      </c>
    </row>
    <row r="57" spans="1:6" x14ac:dyDescent="0.25">
      <c r="A57" s="21" t="s">
        <v>8</v>
      </c>
      <c r="B57" s="22">
        <v>2.8598068598068599E-2</v>
      </c>
      <c r="C57" s="25">
        <v>0.1310035208340293</v>
      </c>
      <c r="D57" s="23">
        <v>297.99837391784399</v>
      </c>
      <c r="E57" s="25">
        <v>3.8018969130845154E-2</v>
      </c>
      <c r="F57" s="24">
        <v>9.5967196807432514E-2</v>
      </c>
    </row>
    <row r="58" spans="1:6" x14ac:dyDescent="0.25">
      <c r="A58" s="21" t="s">
        <v>3</v>
      </c>
      <c r="B58" s="22">
        <v>2.4961149961149998E-2</v>
      </c>
      <c r="C58" s="25">
        <v>0.1143433346823179</v>
      </c>
      <c r="D58" s="23">
        <v>63.130142269191403</v>
      </c>
      <c r="E58" s="25">
        <v>2.891679566179806E-3</v>
      </c>
      <c r="F58" s="24">
        <v>0.39539194850399489</v>
      </c>
    </row>
    <row r="59" spans="1:6" x14ac:dyDescent="0.25">
      <c r="A59" s="21" t="s">
        <v>34</v>
      </c>
      <c r="B59" s="22">
        <v>1.85522810522811E-2</v>
      </c>
      <c r="C59" s="25">
        <v>8.4985254476780125E-2</v>
      </c>
      <c r="D59" s="23">
        <v>149.999492442941</v>
      </c>
      <c r="E59" s="25">
        <v>1.5884006354812654E-2</v>
      </c>
      <c r="F59" s="24">
        <v>0.12368229218734381</v>
      </c>
    </row>
    <row r="60" spans="1:6" x14ac:dyDescent="0.25">
      <c r="A60" s="21" t="s">
        <v>0</v>
      </c>
      <c r="B60" s="22">
        <v>1.6941391941391899E-2</v>
      </c>
      <c r="C60" s="25">
        <v>7.760600980939944E-2</v>
      </c>
      <c r="D60" s="23">
        <v>422.258806392954</v>
      </c>
      <c r="E60" s="25">
        <v>5.6603569365385971E-2</v>
      </c>
      <c r="F60" s="24">
        <v>4.0120872992821001E-2</v>
      </c>
    </row>
    <row r="61" spans="1:6" x14ac:dyDescent="0.25">
      <c r="A61" s="21" t="s">
        <v>47</v>
      </c>
      <c r="B61" s="22">
        <v>1.6941391941391899E-2</v>
      </c>
      <c r="C61" s="25">
        <v>7.760600980939944E-2</v>
      </c>
      <c r="D61" s="23">
        <v>314.91436964480403</v>
      </c>
      <c r="E61" s="25">
        <v>4.0548954033462682E-2</v>
      </c>
      <c r="F61" s="24">
        <v>5.3796820896106809E-2</v>
      </c>
    </row>
    <row r="62" spans="1:6" x14ac:dyDescent="0.25">
      <c r="A62" s="21" t="s">
        <v>54</v>
      </c>
      <c r="B62" s="22">
        <v>1.6941391941391899E-2</v>
      </c>
      <c r="C62" s="25">
        <v>7.760600980939944E-2</v>
      </c>
      <c r="D62" s="23">
        <v>267.268151730819</v>
      </c>
      <c r="E62" s="25">
        <v>3.342290517799458E-2</v>
      </c>
      <c r="F62" s="24">
        <v>6.3387245474928647E-2</v>
      </c>
    </row>
    <row r="63" spans="1:6" x14ac:dyDescent="0.25">
      <c r="A63" s="21" t="s">
        <v>68</v>
      </c>
      <c r="B63" s="22">
        <v>1.5384615384615399E-2</v>
      </c>
      <c r="C63" s="25">
        <v>7.0474646745833258E-2</v>
      </c>
      <c r="D63" s="23">
        <v>287.13628248362897</v>
      </c>
      <c r="E63" s="25">
        <v>3.639441638308008E-2</v>
      </c>
      <c r="F63" s="24">
        <v>5.3579489333579949E-2</v>
      </c>
    </row>
    <row r="64" spans="1:6" x14ac:dyDescent="0.25">
      <c r="A64" s="21" t="s">
        <v>12</v>
      </c>
      <c r="B64" s="22">
        <v>1.48601398601399E-2</v>
      </c>
      <c r="C64" s="25">
        <v>6.8072101970407237E-2</v>
      </c>
      <c r="D64" s="23">
        <v>108.442847966568</v>
      </c>
      <c r="E64" s="25">
        <v>9.6687243917708034E-3</v>
      </c>
      <c r="F64" s="24">
        <v>0.13703199555143697</v>
      </c>
    </row>
    <row r="65" spans="1:6" x14ac:dyDescent="0.25">
      <c r="A65" s="21" t="s">
        <v>35</v>
      </c>
      <c r="B65" s="22">
        <v>1.2820512820512799E-2</v>
      </c>
      <c r="C65" s="25">
        <v>5.8728872288194227E-2</v>
      </c>
      <c r="D65" s="23">
        <v>164.467284627878</v>
      </c>
      <c r="E65" s="25">
        <v>1.8047833799138713E-2</v>
      </c>
      <c r="F65" s="24">
        <v>7.7951751009450676E-2</v>
      </c>
    </row>
    <row r="66" spans="1:6" x14ac:dyDescent="0.25">
      <c r="A66" s="21" t="s">
        <v>36</v>
      </c>
      <c r="B66" s="22">
        <v>1.2820512820512799E-2</v>
      </c>
      <c r="C66" s="25">
        <v>5.8728872288194227E-2</v>
      </c>
      <c r="D66" s="23">
        <v>167.808308452262</v>
      </c>
      <c r="E66" s="25">
        <v>1.8547522967391771E-2</v>
      </c>
      <c r="F66" s="24">
        <v>7.639975004074348E-2</v>
      </c>
    </row>
    <row r="67" spans="1:6" x14ac:dyDescent="0.25">
      <c r="A67" s="21" t="s">
        <v>6</v>
      </c>
      <c r="B67" s="22">
        <v>1.2432012432012401E-2</v>
      </c>
      <c r="C67" s="25">
        <v>5.6949209491582234E-2</v>
      </c>
      <c r="D67" s="23">
        <v>227.79965610625601</v>
      </c>
      <c r="E67" s="25">
        <v>2.7519930285418447E-2</v>
      </c>
      <c r="F67" s="24">
        <v>5.4574324845396385E-2</v>
      </c>
    </row>
    <row r="68" spans="1:6" x14ac:dyDescent="0.25">
      <c r="A68" s="21" t="s">
        <v>60</v>
      </c>
      <c r="B68" s="22">
        <v>7.3076923076923102E-3</v>
      </c>
      <c r="C68" s="25">
        <v>3.3475457204270774E-2</v>
      </c>
      <c r="D68" s="23">
        <v>447.94611494496399</v>
      </c>
      <c r="E68" s="25">
        <v>6.0445406634349531E-2</v>
      </c>
      <c r="F68" s="24">
        <v>1.6313775393699208E-2</v>
      </c>
    </row>
    <row r="69" spans="1:6" x14ac:dyDescent="0.25">
      <c r="A69" s="21" t="s">
        <v>2</v>
      </c>
      <c r="B69" s="22">
        <v>6.41025641025641E-3</v>
      </c>
      <c r="C69" s="25">
        <v>2.9364436144097162E-2</v>
      </c>
      <c r="D69" s="23">
        <v>167.46444597515699</v>
      </c>
      <c r="E69" s="25">
        <v>1.8496094314317226E-2</v>
      </c>
      <c r="F69" s="24">
        <v>3.8278312587063157E-2</v>
      </c>
    </row>
    <row r="70" spans="1:6" x14ac:dyDescent="0.25">
      <c r="A70" s="21" t="s">
        <v>13</v>
      </c>
      <c r="B70" s="22">
        <v>5.7692307692307704E-3</v>
      </c>
      <c r="C70" s="25">
        <v>2.6427992529687451E-2</v>
      </c>
      <c r="D70" s="23">
        <v>43.795782157150001</v>
      </c>
      <c r="E70" s="25">
        <v>0</v>
      </c>
      <c r="F70" s="24">
        <v>0.13173028280507371</v>
      </c>
    </row>
    <row r="71" spans="1:6" x14ac:dyDescent="0.25">
      <c r="A71" s="21" t="s">
        <v>59</v>
      </c>
      <c r="B71" s="22">
        <v>5.1282051282051299E-3</v>
      </c>
      <c r="C71" s="25">
        <v>2.3491548915277737E-2</v>
      </c>
      <c r="D71" s="23">
        <v>90.400555071141198</v>
      </c>
      <c r="E71" s="25">
        <v>6.9702885816172629E-3</v>
      </c>
      <c r="F71" s="24">
        <v>5.6727584517257242E-2</v>
      </c>
    </row>
    <row r="72" spans="1:6" x14ac:dyDescent="0.25">
      <c r="A72" s="21" t="s">
        <v>55</v>
      </c>
      <c r="B72" s="22">
        <v>1.71794871794872E-3</v>
      </c>
      <c r="C72" s="25">
        <v>7.8696688866180479E-3</v>
      </c>
      <c r="D72" s="23">
        <v>621.45805929479695</v>
      </c>
      <c r="E72" s="25">
        <v>8.6396146201471596E-2</v>
      </c>
      <c r="F72" s="24">
        <v>2.7643840034807369E-3</v>
      </c>
    </row>
    <row r="73" spans="1:6" x14ac:dyDescent="0.25">
      <c r="A73" s="21" t="s">
        <v>33</v>
      </c>
      <c r="B73" s="22">
        <v>0</v>
      </c>
      <c r="C73" s="25">
        <v>0</v>
      </c>
      <c r="D73" s="23">
        <v>335.24534267496102</v>
      </c>
      <c r="E73" s="25">
        <v>4.3589688711578201E-2</v>
      </c>
      <c r="F73" s="24">
        <v>0</v>
      </c>
    </row>
    <row r="74" spans="1:6" x14ac:dyDescent="0.25">
      <c r="A74" s="21" t="s">
        <v>38</v>
      </c>
      <c r="B74" s="22">
        <v>0</v>
      </c>
      <c r="C74" s="25">
        <v>0</v>
      </c>
      <c r="D74" s="23">
        <v>85.597459225005494</v>
      </c>
      <c r="E74" s="25">
        <v>6.2519294514372225E-3</v>
      </c>
      <c r="F74" s="24">
        <v>0</v>
      </c>
    </row>
    <row r="75" spans="1:6" x14ac:dyDescent="0.25">
      <c r="A75" s="21" t="s">
        <v>64</v>
      </c>
      <c r="B75" s="22">
        <v>0</v>
      </c>
      <c r="C75" s="25">
        <v>0</v>
      </c>
      <c r="D75" s="23">
        <v>126.89005433511799</v>
      </c>
      <c r="E75" s="25">
        <v>1.2427719745116677E-2</v>
      </c>
      <c r="F75" s="24">
        <v>0</v>
      </c>
    </row>
    <row r="76" spans="1:6" x14ac:dyDescent="0.25">
      <c r="A76" s="21" t="s">
        <v>48</v>
      </c>
      <c r="B76" s="22">
        <v>0</v>
      </c>
      <c r="C76" s="25">
        <v>0</v>
      </c>
      <c r="D76" s="23">
        <v>910.716267940541</v>
      </c>
      <c r="E76" s="25">
        <v>0.12965809262450001</v>
      </c>
      <c r="F76" s="24">
        <v>0</v>
      </c>
    </row>
    <row r="77" spans="1:6" x14ac:dyDescent="0.25">
      <c r="A77" s="21" t="s">
        <v>50</v>
      </c>
      <c r="B77" s="22">
        <v>0</v>
      </c>
      <c r="C77" s="25">
        <v>0</v>
      </c>
      <c r="D77" s="23">
        <v>44.827475106263897</v>
      </c>
      <c r="E77" s="25">
        <v>1.5430174064392374E-4</v>
      </c>
      <c r="F77" s="24">
        <v>0</v>
      </c>
    </row>
    <row r="78" spans="1:6" x14ac:dyDescent="0.25">
      <c r="A78" s="21" t="s">
        <v>65</v>
      </c>
      <c r="B78" s="22">
        <v>0</v>
      </c>
      <c r="C78" s="25">
        <v>0</v>
      </c>
      <c r="D78" s="23">
        <v>696.63267615017901</v>
      </c>
      <c r="E78" s="25">
        <v>9.763938891529278E-2</v>
      </c>
      <c r="F78" s="24">
        <v>0</v>
      </c>
    </row>
    <row r="79" spans="1:6" x14ac:dyDescent="0.25">
      <c r="A79" s="21" t="s">
        <v>52</v>
      </c>
      <c r="B79" s="22">
        <v>0</v>
      </c>
      <c r="C79" s="25">
        <v>0</v>
      </c>
      <c r="D79" s="23">
        <v>44.879263971477201</v>
      </c>
      <c r="E79" s="25">
        <v>1.6204737082899941E-4</v>
      </c>
      <c r="F79" s="24">
        <v>0</v>
      </c>
    </row>
    <row r="80" spans="1:6" x14ac:dyDescent="0.25">
      <c r="A80" s="21" t="s">
        <v>58</v>
      </c>
      <c r="B80" s="22">
        <v>0</v>
      </c>
      <c r="C80" s="25">
        <v>0</v>
      </c>
      <c r="D80" s="23">
        <v>337.10035025420802</v>
      </c>
      <c r="E80" s="25">
        <v>4.3867126779398004E-2</v>
      </c>
      <c r="F80" s="24">
        <v>0</v>
      </c>
    </row>
    <row r="81" spans="1:6" x14ac:dyDescent="0.25">
      <c r="A81" s="21" t="s">
        <v>41</v>
      </c>
      <c r="B81" s="22">
        <v>0</v>
      </c>
      <c r="C81" s="25">
        <v>0</v>
      </c>
      <c r="D81" s="23">
        <v>108.589214337222</v>
      </c>
      <c r="E81" s="25">
        <v>9.6906151934701319E-3</v>
      </c>
      <c r="F81" s="24">
        <v>0</v>
      </c>
    </row>
    <row r="82" spans="1:6" x14ac:dyDescent="0.25">
      <c r="A82" s="21" t="s">
        <v>62</v>
      </c>
      <c r="B82" s="22">
        <v>0</v>
      </c>
      <c r="C82" s="25">
        <v>0</v>
      </c>
      <c r="D82" s="23">
        <v>47.022939372593903</v>
      </c>
      <c r="E82" s="25">
        <v>4.82659085828083E-4</v>
      </c>
      <c r="F82" s="24">
        <v>0</v>
      </c>
    </row>
  </sheetData>
  <sortState ref="A44:F82">
    <sortCondition descending="1" ref="C44:C82"/>
  </sortState>
  <conditionalFormatting sqref="B2:B40">
    <cfRule type="colorScale" priority="3">
      <colorScale>
        <cfvo type="min"/>
        <cfvo type="percentile" val="50"/>
        <cfvo type="max"/>
        <color rgb="FFF8696B"/>
        <color rgb="FFFCFCFF"/>
        <color rgb="FF5A8AC6"/>
      </colorScale>
    </cfRule>
  </conditionalFormatting>
  <conditionalFormatting sqref="B44:B82">
    <cfRule type="colorScale" priority="2">
      <colorScale>
        <cfvo type="min"/>
        <cfvo type="percentile" val="50"/>
        <cfvo type="max"/>
        <color rgb="FFF8696B"/>
        <color rgb="FFFCFCFF"/>
        <color rgb="FF5A8AC6"/>
      </colorScale>
    </cfRule>
  </conditionalFormatting>
  <conditionalFormatting sqref="D2:D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selection activeCell="K11" sqref="K11"/>
    </sheetView>
  </sheetViews>
  <sheetFormatPr defaultRowHeight="15" x14ac:dyDescent="0.25"/>
  <cols>
    <col min="1" max="1" width="10.85546875" bestFit="1" customWidth="1"/>
  </cols>
  <sheetData>
    <row r="1" spans="1:4" x14ac:dyDescent="0.25">
      <c r="A1" t="s">
        <v>42</v>
      </c>
      <c r="B1" t="s">
        <v>106</v>
      </c>
      <c r="C1" t="s">
        <v>107</v>
      </c>
    </row>
    <row r="2" spans="1:4" x14ac:dyDescent="0.25">
      <c r="A2" t="s">
        <v>13</v>
      </c>
      <c r="B2" s="27">
        <v>6.41025641025641E-3</v>
      </c>
      <c r="C2" s="10">
        <v>43.795782157150001</v>
      </c>
      <c r="D2" s="9">
        <f>B2/C2*1000</f>
        <v>0.14636698089452629</v>
      </c>
    </row>
    <row r="3" spans="1:4" x14ac:dyDescent="0.25">
      <c r="A3" t="s">
        <v>32</v>
      </c>
      <c r="B3" s="27">
        <v>9.0035242535242505E-2</v>
      </c>
      <c r="C3" s="10">
        <v>293.26387390638803</v>
      </c>
      <c r="D3" s="9">
        <f t="shared" ref="D3:D40" si="0">B3/C3*1000</f>
        <v>0.30701102504013983</v>
      </c>
    </row>
    <row r="4" spans="1:4" x14ac:dyDescent="0.25">
      <c r="A4" t="s">
        <v>33</v>
      </c>
      <c r="B4" s="27">
        <v>0</v>
      </c>
      <c r="C4" s="10">
        <v>335.24534267496102</v>
      </c>
      <c r="D4" s="9">
        <f t="shared" si="0"/>
        <v>0</v>
      </c>
    </row>
    <row r="5" spans="1:4" x14ac:dyDescent="0.25">
      <c r="A5" t="s">
        <v>0</v>
      </c>
      <c r="B5" s="27">
        <v>3.85760073260073E-2</v>
      </c>
      <c r="C5" s="10">
        <v>422.258806392954</v>
      </c>
      <c r="D5" s="9">
        <f t="shared" si="0"/>
        <v>9.1356312152572297E-2</v>
      </c>
    </row>
    <row r="6" spans="1:4" x14ac:dyDescent="0.25">
      <c r="A6" t="s">
        <v>34</v>
      </c>
      <c r="B6" s="27">
        <v>2.01548451548452E-2</v>
      </c>
      <c r="C6" s="10">
        <v>149.999492442941</v>
      </c>
      <c r="D6" s="9">
        <f t="shared" si="0"/>
        <v>0.1343660890220145</v>
      </c>
    </row>
    <row r="7" spans="1:4" x14ac:dyDescent="0.25">
      <c r="A7" t="s">
        <v>1</v>
      </c>
      <c r="B7" s="27">
        <v>3.8583638583638599E-2</v>
      </c>
      <c r="C7" s="10">
        <v>625.38108035065602</v>
      </c>
      <c r="D7" s="9">
        <f t="shared" si="0"/>
        <v>6.1696203796258842E-2</v>
      </c>
    </row>
    <row r="8" spans="1:4" x14ac:dyDescent="0.25">
      <c r="A8" t="s">
        <v>2</v>
      </c>
      <c r="B8" s="27">
        <v>6.41025641025641E-3</v>
      </c>
      <c r="C8" s="10">
        <v>167.46444597515699</v>
      </c>
      <c r="D8" s="9">
        <f t="shared" si="0"/>
        <v>3.8278312587063157E-2</v>
      </c>
    </row>
    <row r="9" spans="1:4" x14ac:dyDescent="0.25">
      <c r="A9" t="s">
        <v>3</v>
      </c>
      <c r="B9" s="27">
        <v>2.4961149961149998E-2</v>
      </c>
      <c r="C9" s="10">
        <v>63.130142269191403</v>
      </c>
      <c r="D9" s="9">
        <f t="shared" si="0"/>
        <v>0.39539194850399489</v>
      </c>
    </row>
    <row r="10" spans="1:4" x14ac:dyDescent="0.25">
      <c r="A10" t="s">
        <v>4</v>
      </c>
      <c r="B10" s="27">
        <v>1.2820512820512799E-2</v>
      </c>
      <c r="C10" s="10">
        <v>408.23249787170499</v>
      </c>
      <c r="D10" s="9">
        <f t="shared" si="0"/>
        <v>3.1404929512843183E-2</v>
      </c>
    </row>
    <row r="11" spans="1:4" x14ac:dyDescent="0.25">
      <c r="A11" t="s">
        <v>63</v>
      </c>
      <c r="B11" s="27">
        <v>2.5641025641025599E-2</v>
      </c>
      <c r="C11" s="10">
        <v>531.921400152709</v>
      </c>
      <c r="D11" s="9">
        <f t="shared" si="0"/>
        <v>4.8204538553373359E-2</v>
      </c>
    </row>
    <row r="12" spans="1:4" x14ac:dyDescent="0.25">
      <c r="A12" t="s">
        <v>38</v>
      </c>
      <c r="B12" s="27">
        <v>0</v>
      </c>
      <c r="C12" s="10">
        <v>85.597459225005494</v>
      </c>
      <c r="D12" s="9">
        <f t="shared" si="0"/>
        <v>0</v>
      </c>
    </row>
    <row r="13" spans="1:4" x14ac:dyDescent="0.25">
      <c r="A13" t="s">
        <v>64</v>
      </c>
      <c r="B13" s="27">
        <v>0</v>
      </c>
      <c r="C13" s="10">
        <v>114.601955931988</v>
      </c>
      <c r="D13" s="9">
        <f t="shared" si="0"/>
        <v>0</v>
      </c>
    </row>
    <row r="14" spans="1:4" x14ac:dyDescent="0.25">
      <c r="A14" t="s">
        <v>47</v>
      </c>
      <c r="B14" s="27">
        <v>2.07875457875458E-2</v>
      </c>
      <c r="C14" s="10">
        <v>284.19412363698001</v>
      </c>
      <c r="D14" s="9">
        <f t="shared" si="0"/>
        <v>7.3145586268698187E-2</v>
      </c>
    </row>
    <row r="15" spans="1:4" x14ac:dyDescent="0.25">
      <c r="A15" t="s">
        <v>48</v>
      </c>
      <c r="B15" s="27">
        <v>8.5164835164835192E-3</v>
      </c>
      <c r="C15" s="10">
        <v>910.716267940541</v>
      </c>
      <c r="D15" s="9">
        <f t="shared" si="0"/>
        <v>9.3514125269139742E-3</v>
      </c>
    </row>
    <row r="16" spans="1:4" x14ac:dyDescent="0.25">
      <c r="A16" t="s">
        <v>5</v>
      </c>
      <c r="B16" s="27">
        <v>4.2387723387723397E-2</v>
      </c>
      <c r="C16" s="10">
        <v>371.83350903783003</v>
      </c>
      <c r="D16" s="9">
        <f t="shared" si="0"/>
        <v>0.11399651284094169</v>
      </c>
    </row>
    <row r="17" spans="1:4" x14ac:dyDescent="0.25">
      <c r="A17" t="s">
        <v>39</v>
      </c>
      <c r="B17" s="27">
        <v>2.9761904761904798E-2</v>
      </c>
      <c r="C17" s="10">
        <v>108.442847966568</v>
      </c>
      <c r="D17" s="9">
        <f t="shared" si="0"/>
        <v>0.27444783422766744</v>
      </c>
    </row>
    <row r="18" spans="1:4" x14ac:dyDescent="0.25">
      <c r="A18" t="s">
        <v>50</v>
      </c>
      <c r="B18" s="27">
        <v>0</v>
      </c>
      <c r="C18" s="10">
        <v>44.827475106263897</v>
      </c>
      <c r="D18" s="9">
        <f t="shared" si="0"/>
        <v>0</v>
      </c>
    </row>
    <row r="19" spans="1:4" x14ac:dyDescent="0.25">
      <c r="A19" t="s">
        <v>65</v>
      </c>
      <c r="B19" s="27">
        <v>4.8076923076923097E-3</v>
      </c>
      <c r="C19" s="10">
        <v>696.63267615017901</v>
      </c>
      <c r="D19" s="9">
        <f t="shared" si="0"/>
        <v>6.9013304604963362E-3</v>
      </c>
    </row>
    <row r="20" spans="1:4" x14ac:dyDescent="0.25">
      <c r="A20" t="s">
        <v>52</v>
      </c>
      <c r="B20" s="27">
        <v>0</v>
      </c>
      <c r="C20" s="10">
        <v>44.879263971477201</v>
      </c>
      <c r="D20" s="9">
        <f t="shared" si="0"/>
        <v>0</v>
      </c>
    </row>
    <row r="21" spans="1:4" x14ac:dyDescent="0.25">
      <c r="A21" t="s">
        <v>54</v>
      </c>
      <c r="B21" s="27">
        <v>3.85760073260073E-2</v>
      </c>
      <c r="C21" s="10">
        <v>240.11541995090801</v>
      </c>
      <c r="D21" s="9">
        <f t="shared" si="0"/>
        <v>0.16065610169431946</v>
      </c>
    </row>
    <row r="22" spans="1:4" x14ac:dyDescent="0.25">
      <c r="A22" t="s">
        <v>6</v>
      </c>
      <c r="B22" s="27">
        <v>1.9391719391719402E-2</v>
      </c>
      <c r="C22" s="10">
        <v>227.79965610625601</v>
      </c>
      <c r="D22" s="9">
        <f t="shared" si="0"/>
        <v>8.5126201343667662E-2</v>
      </c>
    </row>
    <row r="23" spans="1:4" x14ac:dyDescent="0.25">
      <c r="A23" t="s">
        <v>7</v>
      </c>
      <c r="B23" s="27">
        <v>9.8618881118881105E-2</v>
      </c>
      <c r="C23" s="10">
        <v>576.25031185652904</v>
      </c>
      <c r="D23" s="9">
        <f t="shared" si="0"/>
        <v>0.17113896355414829</v>
      </c>
    </row>
    <row r="24" spans="1:4" x14ac:dyDescent="0.25">
      <c r="A24" t="s">
        <v>16</v>
      </c>
      <c r="B24" s="27">
        <v>0.21694832944832901</v>
      </c>
      <c r="C24" s="10">
        <v>334.14520358265003</v>
      </c>
      <c r="D24" s="9">
        <f t="shared" si="0"/>
        <v>0.64926363485767458</v>
      </c>
    </row>
    <row r="25" spans="1:4" x14ac:dyDescent="0.25">
      <c r="A25" t="s">
        <v>66</v>
      </c>
      <c r="B25" s="27">
        <v>0.18276334776334799</v>
      </c>
      <c r="C25" s="10">
        <v>378.04751800288301</v>
      </c>
      <c r="D25" s="9">
        <f t="shared" si="0"/>
        <v>0.48344014723025963</v>
      </c>
    </row>
    <row r="26" spans="1:4" x14ac:dyDescent="0.25">
      <c r="A26" t="s">
        <v>8</v>
      </c>
      <c r="B26" s="27">
        <v>3.3213453213453203E-2</v>
      </c>
      <c r="C26" s="10">
        <v>297.99837391784399</v>
      </c>
      <c r="D26" s="9">
        <f t="shared" si="0"/>
        <v>0.11145514915665249</v>
      </c>
    </row>
    <row r="27" spans="1:4" x14ac:dyDescent="0.25">
      <c r="A27" t="s">
        <v>9</v>
      </c>
      <c r="B27" s="27">
        <v>7.8216783216783201E-2</v>
      </c>
      <c r="C27" s="10">
        <v>129.992995191999</v>
      </c>
      <c r="D27" s="9">
        <f t="shared" si="0"/>
        <v>0.6016999846896165</v>
      </c>
    </row>
    <row r="28" spans="1:4" x14ac:dyDescent="0.25">
      <c r="A28" t="s">
        <v>55</v>
      </c>
      <c r="B28" s="27">
        <v>1.71794871794872E-3</v>
      </c>
      <c r="C28" s="10">
        <v>621.45805929479695</v>
      </c>
      <c r="D28" s="9">
        <f t="shared" si="0"/>
        <v>2.7643840034807369E-3</v>
      </c>
    </row>
    <row r="29" spans="1:4" x14ac:dyDescent="0.25">
      <c r="A29" t="s">
        <v>67</v>
      </c>
      <c r="B29" s="27">
        <v>4.2783605283605301E-2</v>
      </c>
      <c r="C29" s="10">
        <v>243.59306394869299</v>
      </c>
      <c r="D29" s="9">
        <f t="shared" si="0"/>
        <v>0.17563556445357836</v>
      </c>
    </row>
    <row r="30" spans="1:4" x14ac:dyDescent="0.25">
      <c r="A30" t="s">
        <v>57</v>
      </c>
      <c r="B30" s="27">
        <v>0.14893856143856099</v>
      </c>
      <c r="C30" s="10">
        <v>6643.1065877150604</v>
      </c>
      <c r="D30" s="9">
        <f t="shared" si="0"/>
        <v>2.2420016820743106E-2</v>
      </c>
    </row>
    <row r="31" spans="1:4" x14ac:dyDescent="0.25">
      <c r="A31" t="s">
        <v>58</v>
      </c>
      <c r="B31" s="27">
        <v>2.01923076923077E-2</v>
      </c>
      <c r="C31" s="10">
        <v>337.10035025420802</v>
      </c>
      <c r="D31" s="9">
        <f t="shared" si="0"/>
        <v>5.989999024646709E-2</v>
      </c>
    </row>
    <row r="32" spans="1:4" x14ac:dyDescent="0.25">
      <c r="A32" t="s">
        <v>10</v>
      </c>
      <c r="B32" s="27">
        <v>5.25824175824176E-2</v>
      </c>
      <c r="C32" s="10">
        <v>368.88966759980201</v>
      </c>
      <c r="D32" s="9">
        <f t="shared" si="0"/>
        <v>0.14254239736381769</v>
      </c>
    </row>
    <row r="33" spans="1:4" x14ac:dyDescent="0.25">
      <c r="A33" t="s">
        <v>68</v>
      </c>
      <c r="B33" s="27">
        <v>2.01923076923077E-2</v>
      </c>
      <c r="C33" s="10">
        <v>287.13628248362897</v>
      </c>
      <c r="D33" s="9">
        <f t="shared" si="0"/>
        <v>7.0323079750323647E-2</v>
      </c>
    </row>
    <row r="34" spans="1:4" x14ac:dyDescent="0.25">
      <c r="A34" t="s">
        <v>59</v>
      </c>
      <c r="B34" s="27">
        <v>5.1282051282051299E-3</v>
      </c>
      <c r="C34" s="10">
        <v>90.400555071141198</v>
      </c>
      <c r="D34" s="9">
        <f t="shared" si="0"/>
        <v>5.6727584517257242E-2</v>
      </c>
    </row>
    <row r="35" spans="1:4" x14ac:dyDescent="0.25">
      <c r="A35" t="s">
        <v>60</v>
      </c>
      <c r="B35" s="27">
        <v>9.4444444444444497E-3</v>
      </c>
      <c r="C35" s="10">
        <v>417.22586893713998</v>
      </c>
      <c r="D35" s="9">
        <f t="shared" si="0"/>
        <v>2.263628683548231E-2</v>
      </c>
    </row>
    <row r="36" spans="1:4" x14ac:dyDescent="0.25">
      <c r="A36" t="s">
        <v>12</v>
      </c>
      <c r="B36" s="27">
        <v>1.48601398601399E-2</v>
      </c>
      <c r="C36" s="10">
        <v>108.442847966568</v>
      </c>
      <c r="D36" s="9">
        <f t="shared" si="0"/>
        <v>0.13703199555143697</v>
      </c>
    </row>
    <row r="37" spans="1:4" x14ac:dyDescent="0.25">
      <c r="A37" t="s">
        <v>41</v>
      </c>
      <c r="B37" s="27">
        <v>0</v>
      </c>
      <c r="C37" s="10">
        <v>97.7281216252576</v>
      </c>
      <c r="D37" s="9">
        <f t="shared" si="0"/>
        <v>0</v>
      </c>
    </row>
    <row r="38" spans="1:4" x14ac:dyDescent="0.25">
      <c r="A38" t="s">
        <v>62</v>
      </c>
      <c r="B38" s="27">
        <v>0</v>
      </c>
      <c r="C38" s="10">
        <v>47.022939372593903</v>
      </c>
      <c r="D38" s="9">
        <f t="shared" si="0"/>
        <v>0</v>
      </c>
    </row>
    <row r="39" spans="1:4" x14ac:dyDescent="0.25">
      <c r="A39" t="s">
        <v>35</v>
      </c>
      <c r="B39" s="27">
        <v>1.2820512820512799E-2</v>
      </c>
      <c r="C39" s="10">
        <v>164.467284627878</v>
      </c>
      <c r="D39" s="9">
        <f t="shared" si="0"/>
        <v>7.7951751009450676E-2</v>
      </c>
    </row>
    <row r="40" spans="1:4" x14ac:dyDescent="0.25">
      <c r="A40" t="s">
        <v>36</v>
      </c>
      <c r="B40" s="27">
        <v>1.2820512820512799E-2</v>
      </c>
      <c r="C40" s="10">
        <v>167.808308452262</v>
      </c>
      <c r="D40" s="9">
        <f t="shared" si="0"/>
        <v>7.639975004074348E-2</v>
      </c>
    </row>
    <row r="41" spans="1:4" x14ac:dyDescent="0.25">
      <c r="D41" s="9"/>
    </row>
    <row r="42" spans="1:4" x14ac:dyDescent="0.25">
      <c r="D42"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zoomScale="85" zoomScaleNormal="85" workbookViewId="0">
      <selection activeCell="A3" sqref="A3:A41"/>
    </sheetView>
  </sheetViews>
  <sheetFormatPr defaultRowHeight="15" x14ac:dyDescent="0.25"/>
  <cols>
    <col min="3" max="3" width="10.7109375" bestFit="1" customWidth="1"/>
  </cols>
  <sheetData>
    <row r="1" spans="1:40" x14ac:dyDescent="0.25">
      <c r="B1" t="s">
        <v>108</v>
      </c>
      <c r="C1" s="26">
        <v>40889</v>
      </c>
    </row>
    <row r="2" spans="1:40" x14ac:dyDescent="0.25">
      <c r="B2" t="s">
        <v>13</v>
      </c>
      <c r="C2" t="s">
        <v>32</v>
      </c>
      <c r="D2" t="s">
        <v>33</v>
      </c>
      <c r="E2" t="s">
        <v>0</v>
      </c>
      <c r="F2" t="s">
        <v>34</v>
      </c>
      <c r="G2" t="s">
        <v>1</v>
      </c>
      <c r="H2" t="s">
        <v>2</v>
      </c>
      <c r="I2" t="s">
        <v>3</v>
      </c>
      <c r="J2" t="s">
        <v>4</v>
      </c>
      <c r="K2" t="s">
        <v>63</v>
      </c>
      <c r="L2" t="s">
        <v>38</v>
      </c>
      <c r="M2" t="s">
        <v>64</v>
      </c>
      <c r="N2" t="s">
        <v>47</v>
      </c>
      <c r="O2" t="s">
        <v>48</v>
      </c>
      <c r="P2" t="s">
        <v>5</v>
      </c>
      <c r="Q2" t="s">
        <v>39</v>
      </c>
      <c r="R2" t="s">
        <v>50</v>
      </c>
      <c r="S2" t="s">
        <v>65</v>
      </c>
      <c r="T2" t="s">
        <v>52</v>
      </c>
      <c r="U2" t="s">
        <v>54</v>
      </c>
      <c r="V2" t="s">
        <v>6</v>
      </c>
      <c r="W2" t="s">
        <v>7</v>
      </c>
      <c r="X2" t="s">
        <v>16</v>
      </c>
      <c r="Y2" t="s">
        <v>66</v>
      </c>
      <c r="Z2" t="s">
        <v>8</v>
      </c>
      <c r="AA2" t="s">
        <v>9</v>
      </c>
      <c r="AB2" t="s">
        <v>55</v>
      </c>
      <c r="AC2" t="s">
        <v>67</v>
      </c>
      <c r="AD2" t="s">
        <v>57</v>
      </c>
      <c r="AE2" t="s">
        <v>58</v>
      </c>
      <c r="AF2" t="s">
        <v>10</v>
      </c>
      <c r="AG2" t="s">
        <v>68</v>
      </c>
      <c r="AH2" t="s">
        <v>59</v>
      </c>
      <c r="AI2" t="s">
        <v>60</v>
      </c>
      <c r="AJ2" t="s">
        <v>12</v>
      </c>
      <c r="AK2" t="s">
        <v>41</v>
      </c>
      <c r="AL2" t="s">
        <v>62</v>
      </c>
      <c r="AM2" t="s">
        <v>35</v>
      </c>
      <c r="AN2" t="s">
        <v>36</v>
      </c>
    </row>
    <row r="3" spans="1:40" x14ac:dyDescent="0.25">
      <c r="A3" t="s">
        <v>13</v>
      </c>
      <c r="B3">
        <v>0</v>
      </c>
      <c r="C3">
        <v>9.6445498945499003E-2</v>
      </c>
      <c r="D3">
        <v>0</v>
      </c>
      <c r="E3">
        <v>4.4986263736263701E-2</v>
      </c>
      <c r="F3">
        <v>2.6565101565101602E-2</v>
      </c>
      <c r="G3">
        <v>4.4993894993895001E-2</v>
      </c>
      <c r="H3">
        <v>1.2820512820512799E-2</v>
      </c>
      <c r="I3">
        <v>3.1371406371406403E-2</v>
      </c>
      <c r="J3">
        <v>1.9230769230769201E-2</v>
      </c>
      <c r="K3">
        <v>3.2051282051282097E-2</v>
      </c>
      <c r="L3">
        <v>6.41025641025641E-3</v>
      </c>
      <c r="M3">
        <v>6.41025641025641E-3</v>
      </c>
      <c r="N3">
        <v>2.7197802197802198E-2</v>
      </c>
      <c r="O3">
        <v>1.49267399267399E-2</v>
      </c>
      <c r="P3">
        <v>4.8797979797979799E-2</v>
      </c>
      <c r="Q3">
        <v>3.6172161172161203E-2</v>
      </c>
      <c r="R3">
        <v>6.41025641025641E-3</v>
      </c>
      <c r="S3">
        <v>1.1217948717948701E-2</v>
      </c>
      <c r="T3">
        <v>6.41025641025641E-3</v>
      </c>
      <c r="U3">
        <v>4.4986263736263701E-2</v>
      </c>
      <c r="V3">
        <v>2.58019758019758E-2</v>
      </c>
      <c r="W3">
        <v>0.10502913752913801</v>
      </c>
      <c r="X3">
        <v>0.22335858585858601</v>
      </c>
      <c r="Y3">
        <v>0.18917360417360399</v>
      </c>
      <c r="Z3">
        <v>3.9623709623709598E-2</v>
      </c>
      <c r="AA3">
        <v>8.4627039627039602E-2</v>
      </c>
      <c r="AB3">
        <v>8.12820512820513E-3</v>
      </c>
      <c r="AC3">
        <v>4.9193861693861703E-2</v>
      </c>
      <c r="AD3">
        <v>0.15534881784881799</v>
      </c>
      <c r="AE3">
        <v>2.01923076923077E-2</v>
      </c>
      <c r="AF3">
        <v>5.8992673992674001E-2</v>
      </c>
      <c r="AG3">
        <v>2.01923076923077E-2</v>
      </c>
      <c r="AH3">
        <v>1.1538461538461499E-2</v>
      </c>
      <c r="AI3">
        <v>1.58547008547009E-2</v>
      </c>
      <c r="AJ3">
        <v>2.12703962703963E-2</v>
      </c>
      <c r="AK3">
        <v>6.41025641025641E-3</v>
      </c>
      <c r="AL3">
        <v>6.41025641025641E-3</v>
      </c>
      <c r="AM3">
        <v>1.9230769230769201E-2</v>
      </c>
      <c r="AN3">
        <v>1.9230769230769201E-2</v>
      </c>
    </row>
    <row r="4" spans="1:40" x14ac:dyDescent="0.25">
      <c r="A4" t="s">
        <v>32</v>
      </c>
      <c r="B4">
        <v>9.6445498945499003E-2</v>
      </c>
      <c r="C4">
        <v>0</v>
      </c>
      <c r="D4">
        <v>9.0035242535242505E-2</v>
      </c>
      <c r="E4">
        <v>0.13868450993451001</v>
      </c>
      <c r="F4">
        <v>0.13297952047952</v>
      </c>
      <c r="G4">
        <v>0.13924159174159201</v>
      </c>
      <c r="H4">
        <v>9.6445498945499003E-2</v>
      </c>
      <c r="I4">
        <v>0.114996392496393</v>
      </c>
      <c r="J4">
        <v>0.102855755355755</v>
      </c>
      <c r="K4">
        <v>0.115676268176268</v>
      </c>
      <c r="L4">
        <v>9.0035242535242505E-2</v>
      </c>
      <c r="M4">
        <v>9.0035242535242505E-2</v>
      </c>
      <c r="N4">
        <v>0.138982128982129</v>
      </c>
      <c r="O4">
        <v>0.10917443667443701</v>
      </c>
      <c r="P4">
        <v>0.11789305139305099</v>
      </c>
      <c r="Q4">
        <v>0.117104423354423</v>
      </c>
      <c r="R4">
        <v>9.0035242535242505E-2</v>
      </c>
      <c r="S4">
        <v>9.4842934842934795E-2</v>
      </c>
      <c r="T4">
        <v>9.0035242535242505E-2</v>
      </c>
      <c r="U4">
        <v>0.13868450993451001</v>
      </c>
      <c r="V4">
        <v>0.120049672549673</v>
      </c>
      <c r="W4">
        <v>0.185686951936952</v>
      </c>
      <c r="X4">
        <v>0.30523532023532002</v>
      </c>
      <c r="Y4">
        <v>0.27265290265290298</v>
      </c>
      <c r="Z4">
        <v>0.123248695748696</v>
      </c>
      <c r="AA4">
        <v>0.183613331113331</v>
      </c>
      <c r="AB4">
        <v>9.0035242535242505E-2</v>
      </c>
      <c r="AC4">
        <v>0.12555389055389099</v>
      </c>
      <c r="AD4">
        <v>0.23897380397380399</v>
      </c>
      <c r="AE4">
        <v>0.11022755022755</v>
      </c>
      <c r="AF4">
        <v>0.14261766011766</v>
      </c>
      <c r="AG4">
        <v>0.11022755022755</v>
      </c>
      <c r="AH4">
        <v>9.5163447663447698E-2</v>
      </c>
      <c r="AI4">
        <v>9.2171994671994703E-2</v>
      </c>
      <c r="AJ4">
        <v>0.12564130314130301</v>
      </c>
      <c r="AK4">
        <v>0.110726773226773</v>
      </c>
      <c r="AL4">
        <v>9.0035242535242505E-2</v>
      </c>
      <c r="AM4">
        <v>0.102855755355755</v>
      </c>
      <c r="AN4">
        <v>0.102855755355755</v>
      </c>
    </row>
    <row r="5" spans="1:40" x14ac:dyDescent="0.25">
      <c r="A5" t="s">
        <v>33</v>
      </c>
      <c r="B5">
        <v>0</v>
      </c>
      <c r="C5">
        <v>9.0035242535242505E-2</v>
      </c>
      <c r="D5">
        <v>0</v>
      </c>
      <c r="E5">
        <v>3.85760073260073E-2</v>
      </c>
      <c r="F5">
        <v>2.01548451548452E-2</v>
      </c>
      <c r="G5">
        <v>3.8583638583638599E-2</v>
      </c>
      <c r="H5">
        <v>6.41025641025641E-3</v>
      </c>
      <c r="I5">
        <v>2.4961149961149998E-2</v>
      </c>
      <c r="J5">
        <v>1.2820512820512799E-2</v>
      </c>
      <c r="K5">
        <v>2.5641025641025599E-2</v>
      </c>
      <c r="L5">
        <v>0</v>
      </c>
      <c r="M5">
        <v>0</v>
      </c>
      <c r="N5">
        <v>2.07875457875458E-2</v>
      </c>
      <c r="O5">
        <v>8.5164835164835192E-3</v>
      </c>
      <c r="P5">
        <v>4.2387723387723397E-2</v>
      </c>
      <c r="Q5">
        <v>2.9761904761904798E-2</v>
      </c>
      <c r="R5">
        <v>0</v>
      </c>
      <c r="S5">
        <v>4.8076923076923097E-3</v>
      </c>
      <c r="T5">
        <v>0</v>
      </c>
      <c r="U5">
        <v>3.85760073260073E-2</v>
      </c>
      <c r="V5">
        <v>1.9391719391719402E-2</v>
      </c>
      <c r="W5">
        <v>9.8618881118881105E-2</v>
      </c>
      <c r="X5">
        <v>0.21694832944832901</v>
      </c>
      <c r="Y5">
        <v>0.18276334776334799</v>
      </c>
      <c r="Z5">
        <v>3.3213453213453203E-2</v>
      </c>
      <c r="AA5">
        <v>7.8216783216783201E-2</v>
      </c>
      <c r="AB5">
        <v>1.71794871794872E-3</v>
      </c>
      <c r="AC5">
        <v>4.2783605283605301E-2</v>
      </c>
      <c r="AD5">
        <v>0.14893856143856099</v>
      </c>
      <c r="AE5">
        <v>2.01923076923077E-2</v>
      </c>
      <c r="AF5">
        <v>5.25824175824176E-2</v>
      </c>
      <c r="AG5">
        <v>2.01923076923077E-2</v>
      </c>
      <c r="AH5">
        <v>5.1282051282051299E-3</v>
      </c>
      <c r="AI5">
        <v>9.4444444444444497E-3</v>
      </c>
      <c r="AJ5">
        <v>1.48601398601399E-2</v>
      </c>
      <c r="AK5">
        <v>0</v>
      </c>
      <c r="AL5">
        <v>0</v>
      </c>
      <c r="AM5">
        <v>1.2820512820512799E-2</v>
      </c>
      <c r="AN5">
        <v>1.2820512820512799E-2</v>
      </c>
    </row>
    <row r="6" spans="1:40" x14ac:dyDescent="0.25">
      <c r="A6" t="s">
        <v>0</v>
      </c>
      <c r="B6">
        <v>4.4986263736263701E-2</v>
      </c>
      <c r="C6">
        <v>0.13868450993451001</v>
      </c>
      <c r="D6">
        <v>3.85760073260073E-2</v>
      </c>
      <c r="E6">
        <v>0</v>
      </c>
      <c r="F6">
        <v>5.8730852480852497E-2</v>
      </c>
      <c r="G6">
        <v>9.4833638583638594E-2</v>
      </c>
      <c r="H6">
        <v>4.4986263736263701E-2</v>
      </c>
      <c r="I6">
        <v>6.3537157287157295E-2</v>
      </c>
      <c r="J6">
        <v>5.6524725274725303E-2</v>
      </c>
      <c r="K6">
        <v>7.5691391941391906E-2</v>
      </c>
      <c r="L6">
        <v>3.85760073260073E-2</v>
      </c>
      <c r="M6">
        <v>3.85760073260073E-2</v>
      </c>
      <c r="N6">
        <v>3.85760073260073E-2</v>
      </c>
      <c r="O6">
        <v>7.5938644688644696E-2</v>
      </c>
      <c r="P6">
        <v>8.3100482850482896E-2</v>
      </c>
      <c r="Q6">
        <v>6.8337912087912095E-2</v>
      </c>
      <c r="R6">
        <v>3.85760073260073E-2</v>
      </c>
      <c r="S6">
        <v>4.3383699633699598E-2</v>
      </c>
      <c r="T6">
        <v>3.85760073260073E-2</v>
      </c>
      <c r="U6">
        <v>3.85760073260073E-2</v>
      </c>
      <c r="V6">
        <v>6.8590437340437405E-2</v>
      </c>
      <c r="W6">
        <v>0.137194888444888</v>
      </c>
      <c r="X6">
        <v>0.28578990453990499</v>
      </c>
      <c r="Y6">
        <v>0.246476717726718</v>
      </c>
      <c r="Z6">
        <v>7.1789460539460601E-2</v>
      </c>
      <c r="AA6">
        <v>0.116792790542791</v>
      </c>
      <c r="AB6">
        <v>4.0293956043955997E-2</v>
      </c>
      <c r="AC6">
        <v>8.1359612609612594E-2</v>
      </c>
      <c r="AD6">
        <v>0.16945138195138201</v>
      </c>
      <c r="AE6">
        <v>5.2518315018314998E-2</v>
      </c>
      <c r="AF6">
        <v>9.1158424908424907E-2</v>
      </c>
      <c r="AG6">
        <v>5.2518315018314998E-2</v>
      </c>
      <c r="AH6">
        <v>4.37042124542125E-2</v>
      </c>
      <c r="AI6">
        <v>4.8020451770451798E-2</v>
      </c>
      <c r="AJ6">
        <v>5.3436147186147198E-2</v>
      </c>
      <c r="AK6">
        <v>3.85760073260073E-2</v>
      </c>
      <c r="AL6">
        <v>3.85760073260073E-2</v>
      </c>
      <c r="AM6">
        <v>5.1396520146520103E-2</v>
      </c>
      <c r="AN6">
        <v>5.1396520146520103E-2</v>
      </c>
    </row>
    <row r="7" spans="1:40" x14ac:dyDescent="0.25">
      <c r="A7" t="s">
        <v>34</v>
      </c>
      <c r="B7">
        <v>2.6565101565101602E-2</v>
      </c>
      <c r="C7">
        <v>0.13297952047952</v>
      </c>
      <c r="D7">
        <v>2.01548451548452E-2</v>
      </c>
      <c r="E7">
        <v>5.8730852480852497E-2</v>
      </c>
      <c r="F7">
        <v>0</v>
      </c>
      <c r="G7">
        <v>5.8738483738483699E-2</v>
      </c>
      <c r="H7">
        <v>2.6565101565101602E-2</v>
      </c>
      <c r="I7">
        <v>4.5115995115995101E-2</v>
      </c>
      <c r="J7">
        <v>3.2975357975358E-2</v>
      </c>
      <c r="K7">
        <v>4.5795870795870802E-2</v>
      </c>
      <c r="L7">
        <v>2.01548451548452E-2</v>
      </c>
      <c r="M7">
        <v>2.01548451548452E-2</v>
      </c>
      <c r="N7">
        <v>4.0942390942390897E-2</v>
      </c>
      <c r="O7">
        <v>2.86713286713287E-2</v>
      </c>
      <c r="P7">
        <v>7.5159118659118701E-2</v>
      </c>
      <c r="Q7">
        <v>3.9843489843489802E-2</v>
      </c>
      <c r="R7">
        <v>2.01548451548452E-2</v>
      </c>
      <c r="S7">
        <v>2.4962537462537501E-2</v>
      </c>
      <c r="T7">
        <v>2.01548451548452E-2</v>
      </c>
      <c r="U7">
        <v>5.8730852480852497E-2</v>
      </c>
      <c r="V7">
        <v>4.2897380397380398E-2</v>
      </c>
      <c r="W7">
        <v>0.113820346320346</v>
      </c>
      <c r="X7">
        <v>0.25489454989455002</v>
      </c>
      <c r="Y7">
        <v>0.220709568209568</v>
      </c>
      <c r="Z7">
        <v>5.33682983682984E-2</v>
      </c>
      <c r="AA7">
        <v>9.67690642690643E-2</v>
      </c>
      <c r="AB7">
        <v>2.1872793872793901E-2</v>
      </c>
      <c r="AC7">
        <v>6.1870074370074399E-2</v>
      </c>
      <c r="AD7">
        <v>0.16909340659340699</v>
      </c>
      <c r="AE7">
        <v>4.0347152847152901E-2</v>
      </c>
      <c r="AF7">
        <v>7.2737262737262803E-2</v>
      </c>
      <c r="AG7">
        <v>4.0347152847152797E-2</v>
      </c>
      <c r="AH7">
        <v>2.52830502830503E-2</v>
      </c>
      <c r="AI7">
        <v>2.6394161394161401E-2</v>
      </c>
      <c r="AJ7">
        <v>6.19210650460651E-2</v>
      </c>
      <c r="AK7">
        <v>2.01548451548452E-2</v>
      </c>
      <c r="AL7">
        <v>2.01548451548452E-2</v>
      </c>
      <c r="AM7">
        <v>3.2975357975358E-2</v>
      </c>
      <c r="AN7">
        <v>3.2975357975358E-2</v>
      </c>
    </row>
    <row r="8" spans="1:40" x14ac:dyDescent="0.25">
      <c r="A8" t="s">
        <v>1</v>
      </c>
      <c r="B8">
        <v>4.4993894993895001E-2</v>
      </c>
      <c r="C8">
        <v>0.13924159174159201</v>
      </c>
      <c r="D8">
        <v>3.8583638583638599E-2</v>
      </c>
      <c r="E8">
        <v>9.4833638583638594E-2</v>
      </c>
      <c r="F8">
        <v>5.8738483738483699E-2</v>
      </c>
      <c r="G8">
        <v>0</v>
      </c>
      <c r="H8">
        <v>4.4993894993895001E-2</v>
      </c>
      <c r="I8">
        <v>5.9271284271284301E-2</v>
      </c>
      <c r="J8">
        <v>5.1404151404151402E-2</v>
      </c>
      <c r="K8">
        <v>6.4224664224664205E-2</v>
      </c>
      <c r="L8">
        <v>3.8583638583638599E-2</v>
      </c>
      <c r="M8">
        <v>3.8583638583638599E-2</v>
      </c>
      <c r="N8">
        <v>7.7045177045177105E-2</v>
      </c>
      <c r="O8">
        <v>4.1239316239316197E-2</v>
      </c>
      <c r="P8">
        <v>8.0971361971361996E-2</v>
      </c>
      <c r="Q8">
        <v>6.8345543345543394E-2</v>
      </c>
      <c r="R8">
        <v>3.8583638583638599E-2</v>
      </c>
      <c r="S8">
        <v>4.3391330891330897E-2</v>
      </c>
      <c r="T8">
        <v>3.8583638583638599E-2</v>
      </c>
      <c r="U8">
        <v>0.105978743478743</v>
      </c>
      <c r="V8">
        <v>4.6742146742146697E-2</v>
      </c>
      <c r="W8">
        <v>0.13720251970252001</v>
      </c>
      <c r="X8">
        <v>0.240025252525253</v>
      </c>
      <c r="Y8">
        <v>0.20584027084027101</v>
      </c>
      <c r="Z8">
        <v>7.1797091797091803E-2</v>
      </c>
      <c r="AA8">
        <v>0.11680042180042199</v>
      </c>
      <c r="AB8">
        <v>4.0301587301587297E-2</v>
      </c>
      <c r="AC8">
        <v>8.1367243867243894E-2</v>
      </c>
      <c r="AD8">
        <v>0.18898740148740101</v>
      </c>
      <c r="AE8">
        <v>5.8775946275946303E-2</v>
      </c>
      <c r="AF8">
        <v>9.1166056166056206E-2</v>
      </c>
      <c r="AG8">
        <v>5.8775946275946303E-2</v>
      </c>
      <c r="AH8">
        <v>4.3711843711843702E-2</v>
      </c>
      <c r="AI8">
        <v>4.8028083028083E-2</v>
      </c>
      <c r="AJ8">
        <v>5.3443778443778497E-2</v>
      </c>
      <c r="AK8">
        <v>3.8583638583638599E-2</v>
      </c>
      <c r="AL8">
        <v>3.8583638583638599E-2</v>
      </c>
      <c r="AM8">
        <v>5.1404151404151402E-2</v>
      </c>
      <c r="AN8">
        <v>5.1404151404151402E-2</v>
      </c>
    </row>
    <row r="9" spans="1:40" x14ac:dyDescent="0.25">
      <c r="A9" t="s">
        <v>2</v>
      </c>
      <c r="B9">
        <v>1.2820512820512799E-2</v>
      </c>
      <c r="C9">
        <v>9.6445498945499003E-2</v>
      </c>
      <c r="D9">
        <v>6.41025641025641E-3</v>
      </c>
      <c r="E9">
        <v>4.4986263736263701E-2</v>
      </c>
      <c r="F9">
        <v>2.6565101565101602E-2</v>
      </c>
      <c r="G9">
        <v>4.4993894993895001E-2</v>
      </c>
      <c r="H9">
        <v>0</v>
      </c>
      <c r="I9">
        <v>3.1371406371406403E-2</v>
      </c>
      <c r="J9">
        <v>1.9230769230769201E-2</v>
      </c>
      <c r="K9">
        <v>3.2051282051282097E-2</v>
      </c>
      <c r="L9">
        <v>6.41025641025641E-3</v>
      </c>
      <c r="M9">
        <v>6.41025641025641E-3</v>
      </c>
      <c r="N9">
        <v>2.7197802197802198E-2</v>
      </c>
      <c r="O9">
        <v>1.49267399267399E-2</v>
      </c>
      <c r="P9">
        <v>4.8797979797979799E-2</v>
      </c>
      <c r="Q9">
        <v>3.6172161172161203E-2</v>
      </c>
      <c r="R9">
        <v>6.41025641025641E-3</v>
      </c>
      <c r="S9">
        <v>1.1217948717948701E-2</v>
      </c>
      <c r="T9">
        <v>6.41025641025641E-3</v>
      </c>
      <c r="U9">
        <v>4.4986263736263701E-2</v>
      </c>
      <c r="V9">
        <v>2.58019758019758E-2</v>
      </c>
      <c r="W9">
        <v>0.10502913752913801</v>
      </c>
      <c r="X9">
        <v>0.22335858585858601</v>
      </c>
      <c r="Y9">
        <v>0.18917360417360399</v>
      </c>
      <c r="Z9">
        <v>3.9623709623709598E-2</v>
      </c>
      <c r="AA9">
        <v>8.4627039627039602E-2</v>
      </c>
      <c r="AB9">
        <v>8.12820512820513E-3</v>
      </c>
      <c r="AC9">
        <v>4.9193861693861703E-2</v>
      </c>
      <c r="AD9">
        <v>0.15534881784881799</v>
      </c>
      <c r="AE9">
        <v>2.6602564102564102E-2</v>
      </c>
      <c r="AF9">
        <v>5.8992673992674001E-2</v>
      </c>
      <c r="AG9">
        <v>2.6602564102564102E-2</v>
      </c>
      <c r="AH9">
        <v>1.1538461538461499E-2</v>
      </c>
      <c r="AI9">
        <v>1.58547008547009E-2</v>
      </c>
      <c r="AJ9">
        <v>2.12703962703963E-2</v>
      </c>
      <c r="AK9">
        <v>6.41025641025641E-3</v>
      </c>
      <c r="AL9">
        <v>6.41025641025641E-3</v>
      </c>
      <c r="AM9">
        <v>1.2820512820512799E-2</v>
      </c>
      <c r="AN9">
        <v>1.2820512820512799E-2</v>
      </c>
    </row>
    <row r="10" spans="1:40" x14ac:dyDescent="0.25">
      <c r="A10" t="s">
        <v>3</v>
      </c>
      <c r="B10">
        <v>3.1371406371406403E-2</v>
      </c>
      <c r="C10">
        <v>0.114996392496393</v>
      </c>
      <c r="D10">
        <v>2.4961149961149998E-2</v>
      </c>
      <c r="E10">
        <v>6.3537157287157295E-2</v>
      </c>
      <c r="F10">
        <v>4.5115995115995101E-2</v>
      </c>
      <c r="G10">
        <v>5.9271284271284301E-2</v>
      </c>
      <c r="H10">
        <v>3.1371406371406403E-2</v>
      </c>
      <c r="I10">
        <v>0</v>
      </c>
      <c r="J10">
        <v>4.2880730380730397E-2</v>
      </c>
      <c r="K10">
        <v>5.57012432012432E-2</v>
      </c>
      <c r="L10">
        <v>2.4961149961149998E-2</v>
      </c>
      <c r="M10">
        <v>2.4961149961149998E-2</v>
      </c>
      <c r="N10">
        <v>4.5748695748695799E-2</v>
      </c>
      <c r="O10">
        <v>3.3477633477633502E-2</v>
      </c>
      <c r="P10">
        <v>7.3054001554001602E-2</v>
      </c>
      <c r="Q10">
        <v>5.47230547230547E-2</v>
      </c>
      <c r="R10">
        <v>2.4961149961149998E-2</v>
      </c>
      <c r="S10">
        <v>2.9768842268842299E-2</v>
      </c>
      <c r="T10">
        <v>2.4961149961149998E-2</v>
      </c>
      <c r="U10">
        <v>6.3537157287157295E-2</v>
      </c>
      <c r="V10">
        <v>5.4988067488067498E-2</v>
      </c>
      <c r="W10">
        <v>0.124669774669775</v>
      </c>
      <c r="X10">
        <v>0.22656371406371401</v>
      </c>
      <c r="Y10">
        <v>0.19237873237873199</v>
      </c>
      <c r="Z10">
        <v>5.8174603174603198E-2</v>
      </c>
      <c r="AA10">
        <v>9.4436674436674403E-2</v>
      </c>
      <c r="AB10">
        <v>2.6679098679098699E-2</v>
      </c>
      <c r="AC10">
        <v>7.5052447552447596E-2</v>
      </c>
      <c r="AD10">
        <v>0.173899711399711</v>
      </c>
      <c r="AE10">
        <v>4.5153457653457699E-2</v>
      </c>
      <c r="AF10">
        <v>7.7543567543567601E-2</v>
      </c>
      <c r="AG10">
        <v>4.5153457653457699E-2</v>
      </c>
      <c r="AH10">
        <v>3.0089355089355101E-2</v>
      </c>
      <c r="AI10">
        <v>3.4405594405594403E-2</v>
      </c>
      <c r="AJ10">
        <v>3.9821289821289803E-2</v>
      </c>
      <c r="AK10">
        <v>2.4961149961149998E-2</v>
      </c>
      <c r="AL10">
        <v>2.4961149961149998E-2</v>
      </c>
      <c r="AM10">
        <v>3.7781662781662798E-2</v>
      </c>
      <c r="AN10">
        <v>3.7781662781662798E-2</v>
      </c>
    </row>
    <row r="11" spans="1:40" x14ac:dyDescent="0.25">
      <c r="A11" t="s">
        <v>4</v>
      </c>
      <c r="B11">
        <v>1.9230769230769201E-2</v>
      </c>
      <c r="C11">
        <v>0.102855755355755</v>
      </c>
      <c r="D11">
        <v>1.2820512820512799E-2</v>
      </c>
      <c r="E11">
        <v>5.6524725274725303E-2</v>
      </c>
      <c r="F11">
        <v>3.2975357975358E-2</v>
      </c>
      <c r="G11">
        <v>5.1404151404151402E-2</v>
      </c>
      <c r="H11">
        <v>1.9230769230769201E-2</v>
      </c>
      <c r="I11">
        <v>4.2880730380730397E-2</v>
      </c>
      <c r="J11">
        <v>0</v>
      </c>
      <c r="K11">
        <v>2.5641025641025599E-2</v>
      </c>
      <c r="L11">
        <v>1.2820512820512799E-2</v>
      </c>
      <c r="M11">
        <v>1.2820512820512799E-2</v>
      </c>
      <c r="N11">
        <v>3.36080586080586E-2</v>
      </c>
      <c r="O11">
        <v>2.1336996336996299E-2</v>
      </c>
      <c r="P11">
        <v>5.0977466977467002E-2</v>
      </c>
      <c r="Q11">
        <v>4.2582417582417598E-2</v>
      </c>
      <c r="R11">
        <v>1.2820512820512799E-2</v>
      </c>
      <c r="S11">
        <v>1.76282051282051E-2</v>
      </c>
      <c r="T11">
        <v>1.2820512820512799E-2</v>
      </c>
      <c r="U11">
        <v>5.6524725274725303E-2</v>
      </c>
      <c r="V11">
        <v>3.2212232212232197E-2</v>
      </c>
      <c r="W11">
        <v>0.111439393939394</v>
      </c>
      <c r="X11">
        <v>0.23486790986791001</v>
      </c>
      <c r="Y11">
        <v>0.20068292818292799</v>
      </c>
      <c r="Z11">
        <v>4.6033966033965999E-2</v>
      </c>
      <c r="AA11">
        <v>9.1037296037296003E-2</v>
      </c>
      <c r="AB11">
        <v>1.45384615384615E-2</v>
      </c>
      <c r="AC11">
        <v>5.5604118104118097E-2</v>
      </c>
      <c r="AD11">
        <v>0.153169330669331</v>
      </c>
      <c r="AE11">
        <v>3.30128205128205E-2</v>
      </c>
      <c r="AF11">
        <v>6.5402930402930395E-2</v>
      </c>
      <c r="AG11">
        <v>3.30128205128205E-2</v>
      </c>
      <c r="AH11">
        <v>1.7948717948717899E-2</v>
      </c>
      <c r="AI11">
        <v>2.2264957264957301E-2</v>
      </c>
      <c r="AJ11">
        <v>2.7680652680652701E-2</v>
      </c>
      <c r="AK11">
        <v>1.2820512820512799E-2</v>
      </c>
      <c r="AL11">
        <v>1.2820512820512799E-2</v>
      </c>
      <c r="AM11">
        <v>2.5641025641025599E-2</v>
      </c>
      <c r="AN11">
        <v>2.5641025641025599E-2</v>
      </c>
    </row>
    <row r="12" spans="1:40" x14ac:dyDescent="0.25">
      <c r="A12" t="s">
        <v>63</v>
      </c>
      <c r="B12">
        <v>3.2051282051282097E-2</v>
      </c>
      <c r="C12">
        <v>0.115676268176268</v>
      </c>
      <c r="D12">
        <v>2.5641025641025599E-2</v>
      </c>
      <c r="E12">
        <v>7.5691391941391906E-2</v>
      </c>
      <c r="F12">
        <v>4.5795870795870802E-2</v>
      </c>
      <c r="G12">
        <v>6.4224664224664205E-2</v>
      </c>
      <c r="H12">
        <v>3.2051282051282097E-2</v>
      </c>
      <c r="I12">
        <v>5.57012432012432E-2</v>
      </c>
      <c r="J12">
        <v>2.5641025641025599E-2</v>
      </c>
      <c r="K12">
        <v>0</v>
      </c>
      <c r="L12">
        <v>2.5641025641025599E-2</v>
      </c>
      <c r="M12">
        <v>2.5641025641025599E-2</v>
      </c>
      <c r="N12">
        <v>5.27747252747253E-2</v>
      </c>
      <c r="O12">
        <v>3.4157509157509203E-2</v>
      </c>
      <c r="P12">
        <v>6.3797979797979798E-2</v>
      </c>
      <c r="Q12">
        <v>5.54029304029304E-2</v>
      </c>
      <c r="R12">
        <v>2.5641025641025599E-2</v>
      </c>
      <c r="S12">
        <v>3.04487179487179E-2</v>
      </c>
      <c r="T12">
        <v>2.5641025641025599E-2</v>
      </c>
      <c r="U12">
        <v>7.5691391941391906E-2</v>
      </c>
      <c r="V12">
        <v>4.5032745032745E-2</v>
      </c>
      <c r="W12">
        <v>0.124259906759907</v>
      </c>
      <c r="X12">
        <v>0.242589355089355</v>
      </c>
      <c r="Y12">
        <v>0.20840437340437301</v>
      </c>
      <c r="Z12">
        <v>5.8854478854478899E-2</v>
      </c>
      <c r="AA12">
        <v>0.103857808857809</v>
      </c>
      <c r="AB12">
        <v>2.73589743589744E-2</v>
      </c>
      <c r="AC12">
        <v>6.84246309246309E-2</v>
      </c>
      <c r="AD12">
        <v>0.153169330669331</v>
      </c>
      <c r="AE12">
        <v>4.5833333333333302E-2</v>
      </c>
      <c r="AF12">
        <v>7.8223443223443198E-2</v>
      </c>
      <c r="AG12">
        <v>4.5833333333333302E-2</v>
      </c>
      <c r="AH12">
        <v>3.0769230769230799E-2</v>
      </c>
      <c r="AI12">
        <v>3.5085470085470097E-2</v>
      </c>
      <c r="AJ12">
        <v>4.0501165501165497E-2</v>
      </c>
      <c r="AK12">
        <v>2.5641025641025599E-2</v>
      </c>
      <c r="AL12">
        <v>2.5641025641025599E-2</v>
      </c>
      <c r="AM12">
        <v>3.8461538461538498E-2</v>
      </c>
      <c r="AN12">
        <v>3.8461538461538498E-2</v>
      </c>
    </row>
    <row r="13" spans="1:40" x14ac:dyDescent="0.25">
      <c r="A13" t="s">
        <v>38</v>
      </c>
      <c r="B13">
        <v>6.41025641025641E-3</v>
      </c>
      <c r="C13">
        <v>9.0035242535242505E-2</v>
      </c>
      <c r="D13">
        <v>0</v>
      </c>
      <c r="E13">
        <v>3.85760073260073E-2</v>
      </c>
      <c r="F13">
        <v>2.01548451548452E-2</v>
      </c>
      <c r="G13">
        <v>3.8583638583638599E-2</v>
      </c>
      <c r="H13">
        <v>6.41025641025641E-3</v>
      </c>
      <c r="I13">
        <v>2.4961149961149998E-2</v>
      </c>
      <c r="J13">
        <v>1.2820512820512799E-2</v>
      </c>
      <c r="K13">
        <v>2.5641025641025599E-2</v>
      </c>
      <c r="L13">
        <v>0</v>
      </c>
      <c r="M13">
        <v>0</v>
      </c>
      <c r="N13">
        <v>2.07875457875458E-2</v>
      </c>
      <c r="O13">
        <v>8.5164835164835192E-3</v>
      </c>
      <c r="P13">
        <v>4.2387723387723397E-2</v>
      </c>
      <c r="Q13">
        <v>2.9761904761904798E-2</v>
      </c>
      <c r="R13">
        <v>0</v>
      </c>
      <c r="S13">
        <v>4.8076923076923097E-3</v>
      </c>
      <c r="T13">
        <v>0</v>
      </c>
      <c r="U13">
        <v>3.85760073260073E-2</v>
      </c>
      <c r="V13">
        <v>1.9391719391719402E-2</v>
      </c>
      <c r="W13">
        <v>9.8618881118881105E-2</v>
      </c>
      <c r="X13">
        <v>0.21694832944832901</v>
      </c>
      <c r="Y13">
        <v>0.18276334776334799</v>
      </c>
      <c r="Z13">
        <v>3.3213453213453203E-2</v>
      </c>
      <c r="AA13">
        <v>7.8216783216783201E-2</v>
      </c>
      <c r="AB13">
        <v>1.71794871794872E-3</v>
      </c>
      <c r="AC13">
        <v>4.2783605283605301E-2</v>
      </c>
      <c r="AD13">
        <v>0.14893856143856099</v>
      </c>
      <c r="AE13">
        <v>2.01923076923077E-2</v>
      </c>
      <c r="AF13">
        <v>5.25824175824176E-2</v>
      </c>
      <c r="AG13">
        <v>2.01923076923077E-2</v>
      </c>
      <c r="AH13">
        <v>5.1282051282051299E-3</v>
      </c>
      <c r="AI13">
        <v>9.4444444444444497E-3</v>
      </c>
      <c r="AJ13">
        <v>1.48601398601399E-2</v>
      </c>
      <c r="AK13">
        <v>0</v>
      </c>
      <c r="AL13">
        <v>0</v>
      </c>
      <c r="AM13">
        <v>1.2820512820512799E-2</v>
      </c>
      <c r="AN13">
        <v>1.2820512820512799E-2</v>
      </c>
    </row>
    <row r="14" spans="1:40" x14ac:dyDescent="0.25">
      <c r="A14" t="s">
        <v>64</v>
      </c>
      <c r="B14">
        <v>6.41025641025641E-3</v>
      </c>
      <c r="C14">
        <v>9.0035242535242505E-2</v>
      </c>
      <c r="D14">
        <v>0</v>
      </c>
      <c r="E14">
        <v>3.85760073260073E-2</v>
      </c>
      <c r="F14">
        <v>2.01548451548452E-2</v>
      </c>
      <c r="G14">
        <v>3.8583638583638599E-2</v>
      </c>
      <c r="H14">
        <v>6.41025641025641E-3</v>
      </c>
      <c r="I14">
        <v>2.4961149961149998E-2</v>
      </c>
      <c r="J14">
        <v>1.2820512820512799E-2</v>
      </c>
      <c r="K14">
        <v>2.5641025641025599E-2</v>
      </c>
      <c r="L14">
        <v>0</v>
      </c>
      <c r="M14">
        <v>0</v>
      </c>
      <c r="N14">
        <v>2.07875457875458E-2</v>
      </c>
      <c r="O14">
        <v>8.5164835164835192E-3</v>
      </c>
      <c r="P14">
        <v>4.2387723387723397E-2</v>
      </c>
      <c r="Q14">
        <v>2.9761904761904798E-2</v>
      </c>
      <c r="R14">
        <v>0</v>
      </c>
      <c r="S14">
        <v>4.8076923076923097E-3</v>
      </c>
      <c r="T14">
        <v>0</v>
      </c>
      <c r="U14">
        <v>3.85760073260073E-2</v>
      </c>
      <c r="V14">
        <v>1.9391719391719402E-2</v>
      </c>
      <c r="W14">
        <v>9.8618881118881105E-2</v>
      </c>
      <c r="X14">
        <v>0.21694832944832901</v>
      </c>
      <c r="Y14">
        <v>0.18276334776334799</v>
      </c>
      <c r="Z14">
        <v>3.3213453213453203E-2</v>
      </c>
      <c r="AA14">
        <v>7.8216783216783201E-2</v>
      </c>
      <c r="AB14">
        <v>1.71794871794872E-3</v>
      </c>
      <c r="AC14">
        <v>4.2783605283605301E-2</v>
      </c>
      <c r="AD14">
        <v>0.14893856143856099</v>
      </c>
      <c r="AE14">
        <v>2.01923076923077E-2</v>
      </c>
      <c r="AF14">
        <v>5.25824175824176E-2</v>
      </c>
      <c r="AG14">
        <v>2.01923076923077E-2</v>
      </c>
      <c r="AH14">
        <v>5.1282051282051299E-3</v>
      </c>
      <c r="AI14">
        <v>9.4444444444444497E-3</v>
      </c>
      <c r="AJ14">
        <v>1.48601398601399E-2</v>
      </c>
      <c r="AK14">
        <v>0</v>
      </c>
      <c r="AL14">
        <v>0</v>
      </c>
      <c r="AM14">
        <v>1.2820512820512799E-2</v>
      </c>
      <c r="AN14">
        <v>1.2820512820512799E-2</v>
      </c>
    </row>
    <row r="15" spans="1:40" x14ac:dyDescent="0.25">
      <c r="A15" t="s">
        <v>47</v>
      </c>
      <c r="B15">
        <v>2.7197802197802198E-2</v>
      </c>
      <c r="C15">
        <v>0.138982128982129</v>
      </c>
      <c r="D15">
        <v>2.07875457875458E-2</v>
      </c>
      <c r="E15">
        <v>3.85760073260073E-2</v>
      </c>
      <c r="F15">
        <v>4.0942390942390897E-2</v>
      </c>
      <c r="G15">
        <v>7.7045177045177105E-2</v>
      </c>
      <c r="H15">
        <v>2.7197802197802198E-2</v>
      </c>
      <c r="I15">
        <v>4.5748695748695799E-2</v>
      </c>
      <c r="J15">
        <v>3.36080586080586E-2</v>
      </c>
      <c r="K15">
        <v>5.27747252747253E-2</v>
      </c>
      <c r="L15">
        <v>2.07875457875458E-2</v>
      </c>
      <c r="M15">
        <v>2.07875457875458E-2</v>
      </c>
      <c r="N15">
        <v>0</v>
      </c>
      <c r="O15">
        <v>5.3021978021978E-2</v>
      </c>
      <c r="P15">
        <v>6.5312021312021296E-2</v>
      </c>
      <c r="Q15">
        <v>5.0549450549450599E-2</v>
      </c>
      <c r="R15">
        <v>2.07875457875458E-2</v>
      </c>
      <c r="S15">
        <v>2.5595238095238101E-2</v>
      </c>
      <c r="T15">
        <v>2.07875457875458E-2</v>
      </c>
      <c r="U15">
        <v>3.85760073260073E-2</v>
      </c>
      <c r="V15">
        <v>5.0801975801975797E-2</v>
      </c>
      <c r="W15">
        <v>0.119406426906427</v>
      </c>
      <c r="X15">
        <v>0.26287323787323802</v>
      </c>
      <c r="Y15">
        <v>0.228688256188256</v>
      </c>
      <c r="Z15">
        <v>5.4000999000999E-2</v>
      </c>
      <c r="AA15">
        <v>9.9004329004328998E-2</v>
      </c>
      <c r="AB15">
        <v>2.2505494505494501E-2</v>
      </c>
      <c r="AC15">
        <v>6.3571151071151105E-2</v>
      </c>
      <c r="AD15">
        <v>0.14893856143856099</v>
      </c>
      <c r="AE15">
        <v>3.7133699633699599E-2</v>
      </c>
      <c r="AF15">
        <v>7.3369963369963404E-2</v>
      </c>
      <c r="AG15">
        <v>3.7133699633699599E-2</v>
      </c>
      <c r="AH15">
        <v>2.59157509157509E-2</v>
      </c>
      <c r="AI15">
        <v>3.0231990231990202E-2</v>
      </c>
      <c r="AJ15">
        <v>3.5647685647685702E-2</v>
      </c>
      <c r="AK15">
        <v>2.07875457875458E-2</v>
      </c>
      <c r="AL15">
        <v>2.07875457875458E-2</v>
      </c>
      <c r="AM15">
        <v>3.36080586080586E-2</v>
      </c>
      <c r="AN15">
        <v>3.36080586080586E-2</v>
      </c>
    </row>
    <row r="16" spans="1:40" x14ac:dyDescent="0.25">
      <c r="A16" t="s">
        <v>48</v>
      </c>
      <c r="B16">
        <v>1.49267399267399E-2</v>
      </c>
      <c r="C16">
        <v>0.10917443667443701</v>
      </c>
      <c r="D16">
        <v>8.5164835164835192E-3</v>
      </c>
      <c r="E16">
        <v>7.5938644688644696E-2</v>
      </c>
      <c r="F16">
        <v>2.86713286713287E-2</v>
      </c>
      <c r="G16">
        <v>4.1239316239316197E-2</v>
      </c>
      <c r="H16">
        <v>1.49267399267399E-2</v>
      </c>
      <c r="I16">
        <v>3.3477633477633502E-2</v>
      </c>
      <c r="J16">
        <v>2.1336996336996299E-2</v>
      </c>
      <c r="K16">
        <v>3.4157509157509203E-2</v>
      </c>
      <c r="L16">
        <v>8.5164835164835192E-3</v>
      </c>
      <c r="M16">
        <v>8.5164835164835192E-3</v>
      </c>
      <c r="N16">
        <v>5.3021978021978E-2</v>
      </c>
      <c r="O16">
        <v>0</v>
      </c>
      <c r="P16">
        <v>5.0904206904206897E-2</v>
      </c>
      <c r="Q16">
        <v>3.8278388278388302E-2</v>
      </c>
      <c r="R16">
        <v>8.5164835164835192E-3</v>
      </c>
      <c r="S16">
        <v>1.3324175824175799E-2</v>
      </c>
      <c r="T16">
        <v>8.5164835164835192E-3</v>
      </c>
      <c r="U16">
        <v>8.7083749583749606E-2</v>
      </c>
      <c r="V16">
        <v>2.2047397047396999E-2</v>
      </c>
      <c r="W16">
        <v>0.10713536463536499</v>
      </c>
      <c r="X16">
        <v>0.21960400710400699</v>
      </c>
      <c r="Y16">
        <v>0.185419025419025</v>
      </c>
      <c r="Z16">
        <v>4.1729936729936697E-2</v>
      </c>
      <c r="AA16">
        <v>8.6733266733266701E-2</v>
      </c>
      <c r="AB16">
        <v>1.0234432234432199E-2</v>
      </c>
      <c r="AC16">
        <v>5.1300088800088801E-2</v>
      </c>
      <c r="AD16">
        <v>0.154799367299367</v>
      </c>
      <c r="AE16">
        <v>2.87087912087912E-2</v>
      </c>
      <c r="AF16">
        <v>8.8186813186813207E-2</v>
      </c>
      <c r="AG16">
        <v>2.87087912087912E-2</v>
      </c>
      <c r="AH16">
        <v>1.36446886446886E-2</v>
      </c>
      <c r="AI16">
        <v>1.7960927960927998E-2</v>
      </c>
      <c r="AJ16">
        <v>2.3376623376623398E-2</v>
      </c>
      <c r="AK16">
        <v>8.5164835164835192E-3</v>
      </c>
      <c r="AL16">
        <v>8.5164835164835192E-3</v>
      </c>
      <c r="AM16">
        <v>2.1336996336996299E-2</v>
      </c>
      <c r="AN16">
        <v>2.1336996336996299E-2</v>
      </c>
    </row>
    <row r="17" spans="1:40" x14ac:dyDescent="0.25">
      <c r="A17" t="s">
        <v>5</v>
      </c>
      <c r="B17">
        <v>4.8797979797979799E-2</v>
      </c>
      <c r="C17">
        <v>0.11789305139305099</v>
      </c>
      <c r="D17">
        <v>4.2387723387723397E-2</v>
      </c>
      <c r="E17">
        <v>8.3100482850482896E-2</v>
      </c>
      <c r="F17">
        <v>7.5159118659118701E-2</v>
      </c>
      <c r="G17">
        <v>8.0971361971361996E-2</v>
      </c>
      <c r="H17">
        <v>4.8797979797979799E-2</v>
      </c>
      <c r="I17">
        <v>7.3054001554001602E-2</v>
      </c>
      <c r="J17">
        <v>5.0977466977467002E-2</v>
      </c>
      <c r="K17">
        <v>6.3797979797979798E-2</v>
      </c>
      <c r="L17">
        <v>4.2387723387723397E-2</v>
      </c>
      <c r="M17">
        <v>4.2387723387723397E-2</v>
      </c>
      <c r="N17">
        <v>6.5312021312021296E-2</v>
      </c>
      <c r="O17">
        <v>5.0904206904206897E-2</v>
      </c>
      <c r="P17">
        <v>0</v>
      </c>
      <c r="Q17">
        <v>7.2149628149628206E-2</v>
      </c>
      <c r="R17">
        <v>4.2387723387723397E-2</v>
      </c>
      <c r="S17">
        <v>4.7195415695415702E-2</v>
      </c>
      <c r="T17">
        <v>4.2387723387723397E-2</v>
      </c>
      <c r="U17">
        <v>8.3100482850482896E-2</v>
      </c>
      <c r="V17">
        <v>6.1779442779442799E-2</v>
      </c>
      <c r="W17">
        <v>0.13364452214452199</v>
      </c>
      <c r="X17">
        <v>0.29267288267288299</v>
      </c>
      <c r="Y17">
        <v>0.24248790098790099</v>
      </c>
      <c r="Z17">
        <v>8.4190920190920199E-2</v>
      </c>
      <c r="AA17">
        <v>0.124862082362082</v>
      </c>
      <c r="AB17">
        <v>4.2387723387723397E-2</v>
      </c>
      <c r="AC17">
        <v>7.63038073038073E-2</v>
      </c>
      <c r="AD17">
        <v>0.191326284826285</v>
      </c>
      <c r="AE17">
        <v>6.2580031080031101E-2</v>
      </c>
      <c r="AF17">
        <v>9.4970140970141004E-2</v>
      </c>
      <c r="AG17">
        <v>6.2580031080031101E-2</v>
      </c>
      <c r="AH17">
        <v>4.75159285159285E-2</v>
      </c>
      <c r="AI17">
        <v>4.4524475524475499E-2</v>
      </c>
      <c r="AJ17">
        <v>9.3309468309468305E-2</v>
      </c>
      <c r="AK17">
        <v>4.41359751359751E-2</v>
      </c>
      <c r="AL17">
        <v>4.2387723387723397E-2</v>
      </c>
      <c r="AM17">
        <v>5.52082362082362E-2</v>
      </c>
      <c r="AN17">
        <v>5.52082362082362E-2</v>
      </c>
    </row>
    <row r="18" spans="1:40" x14ac:dyDescent="0.25">
      <c r="A18" t="s">
        <v>39</v>
      </c>
      <c r="B18">
        <v>3.6172161172161203E-2</v>
      </c>
      <c r="C18">
        <v>0.117104423354423</v>
      </c>
      <c r="D18">
        <v>2.9761904761904798E-2</v>
      </c>
      <c r="E18">
        <v>6.8337912087912095E-2</v>
      </c>
      <c r="F18">
        <v>3.9843489843489802E-2</v>
      </c>
      <c r="G18">
        <v>6.8345543345543394E-2</v>
      </c>
      <c r="H18">
        <v>3.6172161172161203E-2</v>
      </c>
      <c r="I18">
        <v>5.47230547230547E-2</v>
      </c>
      <c r="J18">
        <v>4.2582417582417598E-2</v>
      </c>
      <c r="K18">
        <v>5.54029304029304E-2</v>
      </c>
      <c r="L18">
        <v>2.9761904761904798E-2</v>
      </c>
      <c r="M18">
        <v>2.9761904761904798E-2</v>
      </c>
      <c r="N18">
        <v>5.0549450549450599E-2</v>
      </c>
      <c r="O18">
        <v>3.8278388278388302E-2</v>
      </c>
      <c r="P18">
        <v>7.2149628149628206E-2</v>
      </c>
      <c r="Q18">
        <v>0</v>
      </c>
      <c r="R18">
        <v>2.9761904761904798E-2</v>
      </c>
      <c r="S18">
        <v>3.4569597069597099E-2</v>
      </c>
      <c r="T18">
        <v>2.9761904761904798E-2</v>
      </c>
      <c r="U18">
        <v>6.8337912087912095E-2</v>
      </c>
      <c r="V18">
        <v>4.9153624153624197E-2</v>
      </c>
      <c r="W18">
        <v>0.128380785880786</v>
      </c>
      <c r="X18">
        <v>0.246710234210234</v>
      </c>
      <c r="Y18">
        <v>0.21252525252525301</v>
      </c>
      <c r="Z18">
        <v>6.2975357975357998E-2</v>
      </c>
      <c r="AA18">
        <v>0.107978687978688</v>
      </c>
      <c r="AB18">
        <v>3.1479853479853499E-2</v>
      </c>
      <c r="AC18">
        <v>7.2545510045510103E-2</v>
      </c>
      <c r="AD18">
        <v>0.17870046620046601</v>
      </c>
      <c r="AE18">
        <v>4.9954212454212499E-2</v>
      </c>
      <c r="AF18">
        <v>8.2344322344322401E-2</v>
      </c>
      <c r="AG18">
        <v>4.9954212454212499E-2</v>
      </c>
      <c r="AH18">
        <v>3.4890109890109898E-2</v>
      </c>
      <c r="AI18">
        <v>3.9206349206349203E-2</v>
      </c>
      <c r="AJ18">
        <v>4.4622044622044603E-2</v>
      </c>
      <c r="AK18">
        <v>2.9761904761904798E-2</v>
      </c>
      <c r="AL18">
        <v>2.9761904761904798E-2</v>
      </c>
      <c r="AM18">
        <v>4.2582417582417598E-2</v>
      </c>
      <c r="AN18">
        <v>4.2582417582417598E-2</v>
      </c>
    </row>
    <row r="19" spans="1:40" x14ac:dyDescent="0.25">
      <c r="A19" t="s">
        <v>50</v>
      </c>
      <c r="B19">
        <v>6.41025641025641E-3</v>
      </c>
      <c r="C19">
        <v>9.0035242535242505E-2</v>
      </c>
      <c r="D19">
        <v>0</v>
      </c>
      <c r="E19">
        <v>3.85760073260073E-2</v>
      </c>
      <c r="F19">
        <v>2.01548451548452E-2</v>
      </c>
      <c r="G19">
        <v>3.8583638583638599E-2</v>
      </c>
      <c r="H19">
        <v>6.41025641025641E-3</v>
      </c>
      <c r="I19">
        <v>2.4961149961149998E-2</v>
      </c>
      <c r="J19">
        <v>1.2820512820512799E-2</v>
      </c>
      <c r="K19">
        <v>2.5641025641025599E-2</v>
      </c>
      <c r="L19">
        <v>0</v>
      </c>
      <c r="M19">
        <v>0</v>
      </c>
      <c r="N19">
        <v>2.07875457875458E-2</v>
      </c>
      <c r="O19">
        <v>8.5164835164835192E-3</v>
      </c>
      <c r="P19">
        <v>4.2387723387723397E-2</v>
      </c>
      <c r="Q19">
        <v>2.9761904761904798E-2</v>
      </c>
      <c r="R19">
        <v>0</v>
      </c>
      <c r="S19">
        <v>4.8076923076923097E-3</v>
      </c>
      <c r="T19">
        <v>0</v>
      </c>
      <c r="U19">
        <v>3.85760073260073E-2</v>
      </c>
      <c r="V19">
        <v>1.9391719391719402E-2</v>
      </c>
      <c r="W19">
        <v>9.8618881118881105E-2</v>
      </c>
      <c r="X19">
        <v>0.21694832944832901</v>
      </c>
      <c r="Y19">
        <v>0.18276334776334799</v>
      </c>
      <c r="Z19">
        <v>3.3213453213453203E-2</v>
      </c>
      <c r="AA19">
        <v>7.8216783216783201E-2</v>
      </c>
      <c r="AB19">
        <v>1.71794871794872E-3</v>
      </c>
      <c r="AC19">
        <v>4.2783605283605301E-2</v>
      </c>
      <c r="AD19">
        <v>0.14893856143856099</v>
      </c>
      <c r="AE19">
        <v>2.01923076923077E-2</v>
      </c>
      <c r="AF19">
        <v>5.25824175824176E-2</v>
      </c>
      <c r="AG19">
        <v>2.01923076923077E-2</v>
      </c>
      <c r="AH19">
        <v>5.1282051282051299E-3</v>
      </c>
      <c r="AI19">
        <v>9.4444444444444497E-3</v>
      </c>
      <c r="AJ19">
        <v>1.48601398601399E-2</v>
      </c>
      <c r="AK19">
        <v>0</v>
      </c>
      <c r="AL19">
        <v>0</v>
      </c>
      <c r="AM19">
        <v>1.2820512820512799E-2</v>
      </c>
      <c r="AN19">
        <v>1.2820512820512799E-2</v>
      </c>
    </row>
    <row r="20" spans="1:40" x14ac:dyDescent="0.25">
      <c r="A20" t="s">
        <v>65</v>
      </c>
      <c r="B20">
        <v>1.1217948717948701E-2</v>
      </c>
      <c r="C20">
        <v>9.4842934842934795E-2</v>
      </c>
      <c r="D20">
        <v>4.8076923076923097E-3</v>
      </c>
      <c r="E20">
        <v>4.3383699633699598E-2</v>
      </c>
      <c r="F20">
        <v>2.4962537462537501E-2</v>
      </c>
      <c r="G20">
        <v>4.3391330891330897E-2</v>
      </c>
      <c r="H20">
        <v>1.1217948717948701E-2</v>
      </c>
      <c r="I20">
        <v>2.9768842268842299E-2</v>
      </c>
      <c r="J20">
        <v>1.76282051282051E-2</v>
      </c>
      <c r="K20">
        <v>3.04487179487179E-2</v>
      </c>
      <c r="L20">
        <v>4.8076923076923097E-3</v>
      </c>
      <c r="M20">
        <v>4.8076923076923097E-3</v>
      </c>
      <c r="N20">
        <v>2.5595238095238101E-2</v>
      </c>
      <c r="O20">
        <v>1.3324175824175799E-2</v>
      </c>
      <c r="P20">
        <v>4.7195415695415702E-2</v>
      </c>
      <c r="Q20">
        <v>3.4569597069597099E-2</v>
      </c>
      <c r="R20">
        <v>4.8076923076923097E-3</v>
      </c>
      <c r="S20">
        <v>0</v>
      </c>
      <c r="T20">
        <v>4.8076923076923097E-3</v>
      </c>
      <c r="U20">
        <v>4.3383699633699598E-2</v>
      </c>
      <c r="V20">
        <v>2.5947663447663499E-2</v>
      </c>
      <c r="W20">
        <v>0.10342657342657301</v>
      </c>
      <c r="X20">
        <v>0.22175602175602199</v>
      </c>
      <c r="Y20">
        <v>0.18757104007104</v>
      </c>
      <c r="Z20">
        <v>3.8021145521145501E-2</v>
      </c>
      <c r="AA20">
        <v>8.3024475524475505E-2</v>
      </c>
      <c r="AB20">
        <v>6.5256410256410297E-3</v>
      </c>
      <c r="AC20">
        <v>4.7591297591297599E-2</v>
      </c>
      <c r="AD20">
        <v>0.153746253746254</v>
      </c>
      <c r="AE20">
        <v>2.5000000000000001E-2</v>
      </c>
      <c r="AF20">
        <v>5.7390109890109897E-2</v>
      </c>
      <c r="AG20">
        <v>2.5000000000000001E-2</v>
      </c>
      <c r="AH20">
        <v>9.9358974358974405E-3</v>
      </c>
      <c r="AI20">
        <v>1.6388888888888901E-2</v>
      </c>
      <c r="AJ20">
        <v>1.9667832167832199E-2</v>
      </c>
      <c r="AK20">
        <v>4.8076923076923097E-3</v>
      </c>
      <c r="AL20">
        <v>4.8076923076923097E-3</v>
      </c>
      <c r="AM20">
        <v>1.76282051282051E-2</v>
      </c>
      <c r="AN20">
        <v>1.76282051282051E-2</v>
      </c>
    </row>
    <row r="21" spans="1:40" x14ac:dyDescent="0.25">
      <c r="A21" t="s">
        <v>52</v>
      </c>
      <c r="B21">
        <v>6.41025641025641E-3</v>
      </c>
      <c r="C21">
        <v>9.0035242535242505E-2</v>
      </c>
      <c r="D21">
        <v>0</v>
      </c>
      <c r="E21">
        <v>3.85760073260073E-2</v>
      </c>
      <c r="F21">
        <v>2.01548451548452E-2</v>
      </c>
      <c r="G21">
        <v>3.8583638583638599E-2</v>
      </c>
      <c r="H21">
        <v>6.41025641025641E-3</v>
      </c>
      <c r="I21">
        <v>2.4961149961149998E-2</v>
      </c>
      <c r="J21">
        <v>1.2820512820512799E-2</v>
      </c>
      <c r="K21">
        <v>2.5641025641025599E-2</v>
      </c>
      <c r="L21">
        <v>0</v>
      </c>
      <c r="M21">
        <v>0</v>
      </c>
      <c r="N21">
        <v>2.07875457875458E-2</v>
      </c>
      <c r="O21">
        <v>8.5164835164835192E-3</v>
      </c>
      <c r="P21">
        <v>4.2387723387723397E-2</v>
      </c>
      <c r="Q21">
        <v>2.9761904761904798E-2</v>
      </c>
      <c r="R21">
        <v>0</v>
      </c>
      <c r="S21">
        <v>4.8076923076923097E-3</v>
      </c>
      <c r="T21">
        <v>0</v>
      </c>
      <c r="U21">
        <v>3.85760073260073E-2</v>
      </c>
      <c r="V21">
        <v>1.9391719391719402E-2</v>
      </c>
      <c r="W21">
        <v>9.8618881118881105E-2</v>
      </c>
      <c r="X21">
        <v>0.21694832944832901</v>
      </c>
      <c r="Y21">
        <v>0.18276334776334799</v>
      </c>
      <c r="Z21">
        <v>3.3213453213453203E-2</v>
      </c>
      <c r="AA21">
        <v>7.8216783216783201E-2</v>
      </c>
      <c r="AB21">
        <v>1.71794871794872E-3</v>
      </c>
      <c r="AC21">
        <v>4.2783605283605301E-2</v>
      </c>
      <c r="AD21">
        <v>0.14893856143856099</v>
      </c>
      <c r="AE21">
        <v>2.01923076923077E-2</v>
      </c>
      <c r="AF21">
        <v>5.25824175824176E-2</v>
      </c>
      <c r="AG21">
        <v>2.01923076923077E-2</v>
      </c>
      <c r="AH21">
        <v>5.1282051282051299E-3</v>
      </c>
      <c r="AI21">
        <v>9.4444444444444497E-3</v>
      </c>
      <c r="AJ21">
        <v>1.48601398601399E-2</v>
      </c>
      <c r="AK21">
        <v>0</v>
      </c>
      <c r="AL21">
        <v>0</v>
      </c>
      <c r="AM21">
        <v>1.2820512820512799E-2</v>
      </c>
      <c r="AN21">
        <v>1.2820512820512799E-2</v>
      </c>
    </row>
    <row r="22" spans="1:40" x14ac:dyDescent="0.25">
      <c r="A22" t="s">
        <v>54</v>
      </c>
      <c r="B22">
        <v>4.4986263736263701E-2</v>
      </c>
      <c r="C22">
        <v>0.13868450993451001</v>
      </c>
      <c r="D22">
        <v>3.85760073260073E-2</v>
      </c>
      <c r="E22">
        <v>3.85760073260073E-2</v>
      </c>
      <c r="F22">
        <v>5.8730852480852497E-2</v>
      </c>
      <c r="G22">
        <v>0.105978743478743</v>
      </c>
      <c r="H22">
        <v>4.4986263736263701E-2</v>
      </c>
      <c r="I22">
        <v>6.3537157287157295E-2</v>
      </c>
      <c r="J22">
        <v>5.6524725274725303E-2</v>
      </c>
      <c r="K22">
        <v>7.5691391941391906E-2</v>
      </c>
      <c r="L22">
        <v>3.85760073260073E-2</v>
      </c>
      <c r="M22">
        <v>3.85760073260073E-2</v>
      </c>
      <c r="N22">
        <v>3.85760073260073E-2</v>
      </c>
      <c r="O22">
        <v>8.7083749583749606E-2</v>
      </c>
      <c r="P22">
        <v>8.3100482850482896E-2</v>
      </c>
      <c r="Q22">
        <v>6.8337912087912095E-2</v>
      </c>
      <c r="R22">
        <v>3.85760073260073E-2</v>
      </c>
      <c r="S22">
        <v>4.3383699633699598E-2</v>
      </c>
      <c r="T22">
        <v>3.85760073260073E-2</v>
      </c>
      <c r="U22">
        <v>0</v>
      </c>
      <c r="V22">
        <v>7.9735542235542203E-2</v>
      </c>
      <c r="W22">
        <v>0.137194888444888</v>
      </c>
      <c r="X22">
        <v>0.28578990453990499</v>
      </c>
      <c r="Y22">
        <v>0.25242951492951499</v>
      </c>
      <c r="Z22">
        <v>7.1789460539460601E-2</v>
      </c>
      <c r="AA22">
        <v>0.116792790542791</v>
      </c>
      <c r="AB22">
        <v>4.0293956043955997E-2</v>
      </c>
      <c r="AC22">
        <v>8.1359612609612594E-2</v>
      </c>
      <c r="AD22">
        <v>0.16945138195138201</v>
      </c>
      <c r="AE22">
        <v>5.2518315018314998E-2</v>
      </c>
      <c r="AF22">
        <v>9.1158424908424907E-2</v>
      </c>
      <c r="AG22">
        <v>5.2518315018314998E-2</v>
      </c>
      <c r="AH22">
        <v>4.37042124542125E-2</v>
      </c>
      <c r="AI22">
        <v>4.8020451770451798E-2</v>
      </c>
      <c r="AJ22">
        <v>5.3436147186147198E-2</v>
      </c>
      <c r="AK22">
        <v>3.85760073260073E-2</v>
      </c>
      <c r="AL22">
        <v>3.85760073260073E-2</v>
      </c>
      <c r="AM22">
        <v>5.1396520146520103E-2</v>
      </c>
      <c r="AN22">
        <v>5.1396520146520103E-2</v>
      </c>
    </row>
    <row r="23" spans="1:40" x14ac:dyDescent="0.25">
      <c r="A23" t="s">
        <v>6</v>
      </c>
      <c r="B23">
        <v>2.58019758019758E-2</v>
      </c>
      <c r="C23">
        <v>0.120049672549673</v>
      </c>
      <c r="D23">
        <v>1.9391719391719402E-2</v>
      </c>
      <c r="E23">
        <v>6.8590437340437405E-2</v>
      </c>
      <c r="F23">
        <v>4.2897380397380398E-2</v>
      </c>
      <c r="G23">
        <v>4.6742146742146697E-2</v>
      </c>
      <c r="H23">
        <v>2.58019758019758E-2</v>
      </c>
      <c r="I23">
        <v>5.4988067488067498E-2</v>
      </c>
      <c r="J23">
        <v>3.2212232212232197E-2</v>
      </c>
      <c r="K23">
        <v>4.5032745032745E-2</v>
      </c>
      <c r="L23">
        <v>1.9391719391719402E-2</v>
      </c>
      <c r="M23">
        <v>1.9391719391719402E-2</v>
      </c>
      <c r="N23">
        <v>5.0801975801975797E-2</v>
      </c>
      <c r="O23">
        <v>2.2047397047396999E-2</v>
      </c>
      <c r="P23">
        <v>6.1779442779442799E-2</v>
      </c>
      <c r="Q23">
        <v>4.9153624153624197E-2</v>
      </c>
      <c r="R23">
        <v>1.9391719391719402E-2</v>
      </c>
      <c r="S23">
        <v>2.5947663447663499E-2</v>
      </c>
      <c r="T23">
        <v>1.9391719391719402E-2</v>
      </c>
      <c r="U23">
        <v>7.9735542235542203E-2</v>
      </c>
      <c r="V23">
        <v>0</v>
      </c>
      <c r="W23">
        <v>0.118010600510601</v>
      </c>
      <c r="X23">
        <v>0.23293234543234501</v>
      </c>
      <c r="Y23">
        <v>0.19874736374736399</v>
      </c>
      <c r="Z23">
        <v>5.2605172605172598E-2</v>
      </c>
      <c r="AA23">
        <v>0.10858363858363899</v>
      </c>
      <c r="AB23">
        <v>2.1109668109668099E-2</v>
      </c>
      <c r="AC23">
        <v>6.6448828948829003E-2</v>
      </c>
      <c r="AD23">
        <v>0.16723137973138</v>
      </c>
      <c r="AE23">
        <v>3.9584027084027099E-2</v>
      </c>
      <c r="AF23">
        <v>7.1974136974137001E-2</v>
      </c>
      <c r="AG23">
        <v>3.9584027084027099E-2</v>
      </c>
      <c r="AH23">
        <v>2.4519924519924501E-2</v>
      </c>
      <c r="AI23">
        <v>2.8836163836163799E-2</v>
      </c>
      <c r="AJ23">
        <v>3.42518592518593E-2</v>
      </c>
      <c r="AK23">
        <v>1.9391719391719402E-2</v>
      </c>
      <c r="AL23">
        <v>1.9391719391719402E-2</v>
      </c>
      <c r="AM23">
        <v>3.2212232212232197E-2</v>
      </c>
      <c r="AN23">
        <v>3.2212232212232197E-2</v>
      </c>
    </row>
    <row r="24" spans="1:40" x14ac:dyDescent="0.25">
      <c r="A24" t="s">
        <v>7</v>
      </c>
      <c r="B24">
        <v>0.10502913752913801</v>
      </c>
      <c r="C24">
        <v>0.185686951936952</v>
      </c>
      <c r="D24">
        <v>9.8618881118881105E-2</v>
      </c>
      <c r="E24">
        <v>0.137194888444888</v>
      </c>
      <c r="F24">
        <v>0.113820346320346</v>
      </c>
      <c r="G24">
        <v>0.13720251970252001</v>
      </c>
      <c r="H24">
        <v>0.10502913752913801</v>
      </c>
      <c r="I24">
        <v>0.124669774669775</v>
      </c>
      <c r="J24">
        <v>0.111439393939394</v>
      </c>
      <c r="K24">
        <v>0.124259906759907</v>
      </c>
      <c r="L24">
        <v>9.8618881118881105E-2</v>
      </c>
      <c r="M24">
        <v>9.8618881118881105E-2</v>
      </c>
      <c r="N24">
        <v>0.119406426906427</v>
      </c>
      <c r="O24">
        <v>0.10713536463536499</v>
      </c>
      <c r="P24">
        <v>0.13364452214452199</v>
      </c>
      <c r="Q24">
        <v>0.128380785880786</v>
      </c>
      <c r="R24">
        <v>9.8618881118881105E-2</v>
      </c>
      <c r="S24">
        <v>0.10342657342657301</v>
      </c>
      <c r="T24">
        <v>9.8618881118881105E-2</v>
      </c>
      <c r="U24">
        <v>0.137194888444888</v>
      </c>
      <c r="V24">
        <v>0.118010600510601</v>
      </c>
      <c r="W24">
        <v>0</v>
      </c>
      <c r="X24">
        <v>0.341125541125541</v>
      </c>
      <c r="Y24">
        <v>0.28949411699411698</v>
      </c>
      <c r="Z24">
        <v>0.13183233433233399</v>
      </c>
      <c r="AA24">
        <v>0.144644522144522</v>
      </c>
      <c r="AB24">
        <v>9.8618881118881105E-2</v>
      </c>
      <c r="AC24">
        <v>9.8618881118881105E-2</v>
      </c>
      <c r="AD24">
        <v>0.247557442557443</v>
      </c>
      <c r="AE24">
        <v>0.118811188811189</v>
      </c>
      <c r="AF24">
        <v>0.151201298701299</v>
      </c>
      <c r="AG24">
        <v>0.118811188811189</v>
      </c>
      <c r="AH24">
        <v>0.10374708624708601</v>
      </c>
      <c r="AI24">
        <v>0.100755633255633</v>
      </c>
      <c r="AJ24">
        <v>0.17303196803196799</v>
      </c>
      <c r="AK24">
        <v>9.8618881118881105E-2</v>
      </c>
      <c r="AL24">
        <v>9.8618881118881105E-2</v>
      </c>
      <c r="AM24">
        <v>0.111439393939394</v>
      </c>
      <c r="AN24">
        <v>0.111439393939394</v>
      </c>
    </row>
    <row r="25" spans="1:40" x14ac:dyDescent="0.25">
      <c r="A25" t="s">
        <v>16</v>
      </c>
      <c r="B25">
        <v>0.22335858585858601</v>
      </c>
      <c r="C25">
        <v>0.30523532023532002</v>
      </c>
      <c r="D25">
        <v>0.21694832944832901</v>
      </c>
      <c r="E25">
        <v>0.28578990453990499</v>
      </c>
      <c r="F25">
        <v>0.25489454989455002</v>
      </c>
      <c r="G25">
        <v>0.240025252525253</v>
      </c>
      <c r="H25">
        <v>0.22335858585858601</v>
      </c>
      <c r="I25">
        <v>0.22656371406371401</v>
      </c>
      <c r="J25">
        <v>0.23486790986791001</v>
      </c>
      <c r="K25">
        <v>0.242589355089355</v>
      </c>
      <c r="L25">
        <v>0.21694832944832901</v>
      </c>
      <c r="M25">
        <v>0.21694832944832901</v>
      </c>
      <c r="N25">
        <v>0.26287323787323802</v>
      </c>
      <c r="O25">
        <v>0.21960400710400699</v>
      </c>
      <c r="P25">
        <v>0.29267288267288299</v>
      </c>
      <c r="Q25">
        <v>0.246710234210234</v>
      </c>
      <c r="R25">
        <v>0.21694832944832901</v>
      </c>
      <c r="S25">
        <v>0.22175602175602199</v>
      </c>
      <c r="T25">
        <v>0.21694832944832901</v>
      </c>
      <c r="U25">
        <v>0.28578990453990499</v>
      </c>
      <c r="V25">
        <v>0.23293234543234501</v>
      </c>
      <c r="W25">
        <v>0.341125541125541</v>
      </c>
      <c r="X25">
        <v>0</v>
      </c>
      <c r="Y25">
        <v>0.21694832944832901</v>
      </c>
      <c r="Z25">
        <v>0.25016178266178302</v>
      </c>
      <c r="AA25">
        <v>0.29440753690753702</v>
      </c>
      <c r="AB25">
        <v>0.21866627816627801</v>
      </c>
      <c r="AC25">
        <v>0.27939782439782401</v>
      </c>
      <c r="AD25">
        <v>0.35439837939837898</v>
      </c>
      <c r="AE25">
        <v>0.23714063714063699</v>
      </c>
      <c r="AF25">
        <v>0.21694832944832901</v>
      </c>
      <c r="AG25">
        <v>0.23714063714063699</v>
      </c>
      <c r="AH25">
        <v>0.22207653457653501</v>
      </c>
      <c r="AI25">
        <v>0.232700466200466</v>
      </c>
      <c r="AJ25">
        <v>0.23180846930846899</v>
      </c>
      <c r="AK25">
        <v>0.225718725718726</v>
      </c>
      <c r="AL25">
        <v>0.21694832944832901</v>
      </c>
      <c r="AM25">
        <v>0.22976884226884201</v>
      </c>
      <c r="AN25">
        <v>0.22976884226884201</v>
      </c>
    </row>
    <row r="26" spans="1:40" x14ac:dyDescent="0.25">
      <c r="A26" t="s">
        <v>66</v>
      </c>
      <c r="B26">
        <v>0.18917360417360399</v>
      </c>
      <c r="C26">
        <v>0.27265290265290298</v>
      </c>
      <c r="D26">
        <v>0.18276334776334799</v>
      </c>
      <c r="E26">
        <v>0.246476717726718</v>
      </c>
      <c r="F26">
        <v>0.220709568209568</v>
      </c>
      <c r="G26">
        <v>0.20584027084027101</v>
      </c>
      <c r="H26">
        <v>0.18917360417360399</v>
      </c>
      <c r="I26">
        <v>0.19237873237873199</v>
      </c>
      <c r="J26">
        <v>0.20068292818292799</v>
      </c>
      <c r="K26">
        <v>0.20840437340437301</v>
      </c>
      <c r="L26">
        <v>0.18276334776334799</v>
      </c>
      <c r="M26">
        <v>0.18276334776334799</v>
      </c>
      <c r="N26">
        <v>0.228688256188256</v>
      </c>
      <c r="O26">
        <v>0.185419025419025</v>
      </c>
      <c r="P26">
        <v>0.24248790098790099</v>
      </c>
      <c r="Q26">
        <v>0.21252525252525301</v>
      </c>
      <c r="R26">
        <v>0.18276334776334799</v>
      </c>
      <c r="S26">
        <v>0.18757104007104</v>
      </c>
      <c r="T26">
        <v>0.18276334776334799</v>
      </c>
      <c r="U26">
        <v>0.25242951492951499</v>
      </c>
      <c r="V26">
        <v>0.19874736374736399</v>
      </c>
      <c r="W26">
        <v>0.28949411699411698</v>
      </c>
      <c r="X26">
        <v>0.21694832944832901</v>
      </c>
      <c r="Y26">
        <v>0</v>
      </c>
      <c r="Z26">
        <v>0.215976800976801</v>
      </c>
      <c r="AA26">
        <v>0.25544400044400001</v>
      </c>
      <c r="AB26">
        <v>0.18448129648129699</v>
      </c>
      <c r="AC26">
        <v>0.24521284271284299</v>
      </c>
      <c r="AD26">
        <v>0.32021339771339802</v>
      </c>
      <c r="AE26">
        <v>0.202955655455655</v>
      </c>
      <c r="AF26">
        <v>0.18276334776334799</v>
      </c>
      <c r="AG26">
        <v>0.202955655455655</v>
      </c>
      <c r="AH26">
        <v>0.18789155289155299</v>
      </c>
      <c r="AI26">
        <v>0.19220779220779199</v>
      </c>
      <c r="AJ26">
        <v>0.197623487623488</v>
      </c>
      <c r="AK26">
        <v>0.19153374403374401</v>
      </c>
      <c r="AL26">
        <v>0.18276334776334799</v>
      </c>
      <c r="AM26">
        <v>0.19558386058386101</v>
      </c>
      <c r="AN26">
        <v>0.19558386058386101</v>
      </c>
    </row>
    <row r="27" spans="1:40" x14ac:dyDescent="0.25">
      <c r="A27" t="s">
        <v>8</v>
      </c>
      <c r="B27">
        <v>3.9623709623709598E-2</v>
      </c>
      <c r="C27">
        <v>0.123248695748696</v>
      </c>
      <c r="D27">
        <v>3.3213453213453203E-2</v>
      </c>
      <c r="E27">
        <v>7.1789460539460601E-2</v>
      </c>
      <c r="F27">
        <v>5.33682983682984E-2</v>
      </c>
      <c r="G27">
        <v>7.1797091797091803E-2</v>
      </c>
      <c r="H27">
        <v>3.9623709623709598E-2</v>
      </c>
      <c r="I27">
        <v>5.8174603174603198E-2</v>
      </c>
      <c r="J27">
        <v>4.6033966033965999E-2</v>
      </c>
      <c r="K27">
        <v>5.8854478854478899E-2</v>
      </c>
      <c r="L27">
        <v>3.3213453213453203E-2</v>
      </c>
      <c r="M27">
        <v>3.3213453213453203E-2</v>
      </c>
      <c r="N27">
        <v>5.4000999000999E-2</v>
      </c>
      <c r="O27">
        <v>4.1729936729936697E-2</v>
      </c>
      <c r="P27">
        <v>8.4190920190920199E-2</v>
      </c>
      <c r="Q27">
        <v>6.2975357975357998E-2</v>
      </c>
      <c r="R27">
        <v>3.3213453213453203E-2</v>
      </c>
      <c r="S27">
        <v>3.8021145521145501E-2</v>
      </c>
      <c r="T27">
        <v>3.3213453213453203E-2</v>
      </c>
      <c r="U27">
        <v>7.1789460539460601E-2</v>
      </c>
      <c r="V27">
        <v>5.2605172605172598E-2</v>
      </c>
      <c r="W27">
        <v>0.13183233433233399</v>
      </c>
      <c r="X27">
        <v>0.25016178266178302</v>
      </c>
      <c r="Y27">
        <v>0.215976800976801</v>
      </c>
      <c r="Z27">
        <v>0</v>
      </c>
      <c r="AA27">
        <v>0.111430236430236</v>
      </c>
      <c r="AB27">
        <v>3.4931401931401901E-2</v>
      </c>
      <c r="AC27">
        <v>7.5997058497058498E-2</v>
      </c>
      <c r="AD27">
        <v>0.182152014652015</v>
      </c>
      <c r="AE27">
        <v>5.34057609057609E-2</v>
      </c>
      <c r="AF27">
        <v>8.5795870795870796E-2</v>
      </c>
      <c r="AG27">
        <v>5.34057609057609E-2</v>
      </c>
      <c r="AH27">
        <v>3.83416583416583E-2</v>
      </c>
      <c r="AI27">
        <v>4.2657897657897702E-2</v>
      </c>
      <c r="AJ27">
        <v>3.75840825840826E-2</v>
      </c>
      <c r="AK27">
        <v>3.3213453213453203E-2</v>
      </c>
      <c r="AL27">
        <v>3.3213453213453203E-2</v>
      </c>
      <c r="AM27">
        <v>4.6033966033965999E-2</v>
      </c>
      <c r="AN27">
        <v>4.6033966033965999E-2</v>
      </c>
    </row>
    <row r="28" spans="1:40" x14ac:dyDescent="0.25">
      <c r="A28" t="s">
        <v>9</v>
      </c>
      <c r="B28">
        <v>8.4627039627039602E-2</v>
      </c>
      <c r="C28">
        <v>0.183613331113331</v>
      </c>
      <c r="D28">
        <v>7.8216783216783201E-2</v>
      </c>
      <c r="E28">
        <v>0.116792790542791</v>
      </c>
      <c r="F28">
        <v>9.67690642690643E-2</v>
      </c>
      <c r="G28">
        <v>0.11680042180042199</v>
      </c>
      <c r="H28">
        <v>8.4627039627039602E-2</v>
      </c>
      <c r="I28">
        <v>9.4436674436674403E-2</v>
      </c>
      <c r="J28">
        <v>9.1037296037296003E-2</v>
      </c>
      <c r="K28">
        <v>0.103857808857809</v>
      </c>
      <c r="L28">
        <v>7.8216783216783201E-2</v>
      </c>
      <c r="M28">
        <v>7.8216783216783201E-2</v>
      </c>
      <c r="N28">
        <v>9.9004329004328998E-2</v>
      </c>
      <c r="O28">
        <v>8.6733266733266701E-2</v>
      </c>
      <c r="P28">
        <v>0.124862082362082</v>
      </c>
      <c r="Q28">
        <v>0.107978687978688</v>
      </c>
      <c r="R28">
        <v>7.8216783216783201E-2</v>
      </c>
      <c r="S28">
        <v>8.3024475524475505E-2</v>
      </c>
      <c r="T28">
        <v>7.8216783216783201E-2</v>
      </c>
      <c r="U28">
        <v>0.116792790542791</v>
      </c>
      <c r="V28">
        <v>0.10858363858363899</v>
      </c>
      <c r="W28">
        <v>0.144644522144522</v>
      </c>
      <c r="X28">
        <v>0.29440753690753702</v>
      </c>
      <c r="Y28">
        <v>0.25544400044400001</v>
      </c>
      <c r="Z28">
        <v>0.111430236430236</v>
      </c>
      <c r="AA28">
        <v>0</v>
      </c>
      <c r="AB28">
        <v>7.9498834498834506E-2</v>
      </c>
      <c r="AC28">
        <v>0.12086052836052801</v>
      </c>
      <c r="AD28">
        <v>0.22715534465534501</v>
      </c>
      <c r="AE28">
        <v>9.8409090909090904E-2</v>
      </c>
      <c r="AF28">
        <v>0.13079920079920099</v>
      </c>
      <c r="AG28">
        <v>9.8409090909090904E-2</v>
      </c>
      <c r="AH28">
        <v>8.0268065268065306E-2</v>
      </c>
      <c r="AI28">
        <v>8.4840714840714801E-2</v>
      </c>
      <c r="AJ28">
        <v>0.12038461538461501</v>
      </c>
      <c r="AK28">
        <v>7.8216783216783201E-2</v>
      </c>
      <c r="AL28">
        <v>7.8216783216783201E-2</v>
      </c>
      <c r="AM28">
        <v>9.1037296037296003E-2</v>
      </c>
      <c r="AN28">
        <v>9.1037296037296003E-2</v>
      </c>
    </row>
    <row r="29" spans="1:40" x14ac:dyDescent="0.25">
      <c r="A29" t="s">
        <v>55</v>
      </c>
      <c r="B29">
        <v>8.12820512820513E-3</v>
      </c>
      <c r="C29">
        <v>9.0035242535242505E-2</v>
      </c>
      <c r="D29">
        <v>1.71794871794872E-3</v>
      </c>
      <c r="E29">
        <v>4.0293956043955997E-2</v>
      </c>
      <c r="F29">
        <v>2.1872793872793901E-2</v>
      </c>
      <c r="G29">
        <v>4.0301587301587297E-2</v>
      </c>
      <c r="H29">
        <v>8.12820512820513E-3</v>
      </c>
      <c r="I29">
        <v>2.6679098679098699E-2</v>
      </c>
      <c r="J29">
        <v>1.45384615384615E-2</v>
      </c>
      <c r="K29">
        <v>2.73589743589744E-2</v>
      </c>
      <c r="L29">
        <v>1.71794871794872E-3</v>
      </c>
      <c r="M29">
        <v>1.71794871794872E-3</v>
      </c>
      <c r="N29">
        <v>2.2505494505494501E-2</v>
      </c>
      <c r="O29">
        <v>1.0234432234432199E-2</v>
      </c>
      <c r="P29">
        <v>4.2387723387723397E-2</v>
      </c>
      <c r="Q29">
        <v>3.1479853479853499E-2</v>
      </c>
      <c r="R29">
        <v>1.71794871794872E-3</v>
      </c>
      <c r="S29">
        <v>6.5256410256410297E-3</v>
      </c>
      <c r="T29">
        <v>1.71794871794872E-3</v>
      </c>
      <c r="U29">
        <v>4.0293956043955997E-2</v>
      </c>
      <c r="V29">
        <v>2.1109668109668099E-2</v>
      </c>
      <c r="W29">
        <v>9.8618881118881105E-2</v>
      </c>
      <c r="X29">
        <v>0.21866627816627801</v>
      </c>
      <c r="Y29">
        <v>0.18448129648129699</v>
      </c>
      <c r="Z29">
        <v>3.4931401931401901E-2</v>
      </c>
      <c r="AA29">
        <v>7.9498834498834506E-2</v>
      </c>
      <c r="AB29">
        <v>0</v>
      </c>
      <c r="AC29">
        <v>5.7330031080031103E-2</v>
      </c>
      <c r="AD29">
        <v>0.15065651015650999</v>
      </c>
      <c r="AE29">
        <v>2.1910256410256401E-2</v>
      </c>
      <c r="AF29">
        <v>5.4300366300366297E-2</v>
      </c>
      <c r="AG29">
        <v>2.1910256410256401E-2</v>
      </c>
      <c r="AH29">
        <v>6.8461538461538499E-3</v>
      </c>
      <c r="AI29">
        <v>9.4444444444444497E-3</v>
      </c>
      <c r="AJ29">
        <v>4.7946830946830998E-2</v>
      </c>
      <c r="AK29">
        <v>3.4662004662004702E-3</v>
      </c>
      <c r="AL29">
        <v>1.71794871794872E-3</v>
      </c>
      <c r="AM29">
        <v>1.45384615384615E-2</v>
      </c>
      <c r="AN29">
        <v>1.45384615384615E-2</v>
      </c>
    </row>
    <row r="30" spans="1:40" x14ac:dyDescent="0.25">
      <c r="A30" t="s">
        <v>67</v>
      </c>
      <c r="B30">
        <v>4.9193861693861703E-2</v>
      </c>
      <c r="C30">
        <v>0.12555389055389099</v>
      </c>
      <c r="D30">
        <v>4.2783605283605301E-2</v>
      </c>
      <c r="E30">
        <v>8.1359612609612594E-2</v>
      </c>
      <c r="F30">
        <v>6.1870074370074399E-2</v>
      </c>
      <c r="G30">
        <v>8.1367243867243894E-2</v>
      </c>
      <c r="H30">
        <v>4.9193861693861703E-2</v>
      </c>
      <c r="I30">
        <v>7.5052447552447596E-2</v>
      </c>
      <c r="J30">
        <v>5.5604118104118097E-2</v>
      </c>
      <c r="K30">
        <v>6.84246309246309E-2</v>
      </c>
      <c r="L30">
        <v>4.2783605283605301E-2</v>
      </c>
      <c r="M30">
        <v>4.2783605283605301E-2</v>
      </c>
      <c r="N30">
        <v>6.3571151071151105E-2</v>
      </c>
      <c r="O30">
        <v>5.1300088800088801E-2</v>
      </c>
      <c r="P30">
        <v>7.63038073038073E-2</v>
      </c>
      <c r="Q30">
        <v>7.2545510045510103E-2</v>
      </c>
      <c r="R30">
        <v>4.2783605283605301E-2</v>
      </c>
      <c r="S30">
        <v>4.7591297591297599E-2</v>
      </c>
      <c r="T30">
        <v>4.2783605283605301E-2</v>
      </c>
      <c r="U30">
        <v>8.1359612609612594E-2</v>
      </c>
      <c r="V30">
        <v>6.6448828948829003E-2</v>
      </c>
      <c r="W30">
        <v>9.8618881118881105E-2</v>
      </c>
      <c r="X30">
        <v>0.27939782439782401</v>
      </c>
      <c r="Y30">
        <v>0.24521284271284299</v>
      </c>
      <c r="Z30">
        <v>7.5997058497058498E-2</v>
      </c>
      <c r="AA30">
        <v>0.12086052836052801</v>
      </c>
      <c r="AB30">
        <v>5.7330031080031103E-2</v>
      </c>
      <c r="AC30">
        <v>0</v>
      </c>
      <c r="AD30">
        <v>0.19172216672216699</v>
      </c>
      <c r="AE30">
        <v>6.2975912975912998E-2</v>
      </c>
      <c r="AF30">
        <v>9.5366022866022901E-2</v>
      </c>
      <c r="AG30">
        <v>6.2975912975912998E-2</v>
      </c>
      <c r="AH30">
        <v>4.7911810411810397E-2</v>
      </c>
      <c r="AI30">
        <v>5.2185314685314697E-2</v>
      </c>
      <c r="AJ30">
        <v>6.4511877011876995E-2</v>
      </c>
      <c r="AK30">
        <v>4.2783605283605301E-2</v>
      </c>
      <c r="AL30">
        <v>4.2783605283605301E-2</v>
      </c>
      <c r="AM30">
        <v>5.5604118104118097E-2</v>
      </c>
      <c r="AN30">
        <v>5.5604118104118097E-2</v>
      </c>
    </row>
    <row r="31" spans="1:40" x14ac:dyDescent="0.25">
      <c r="A31" t="s">
        <v>57</v>
      </c>
      <c r="B31">
        <v>0.15534881784881799</v>
      </c>
      <c r="C31">
        <v>0.23897380397380399</v>
      </c>
      <c r="D31">
        <v>0.14893856143856099</v>
      </c>
      <c r="E31">
        <v>0.16945138195138201</v>
      </c>
      <c r="F31">
        <v>0.16909340659340699</v>
      </c>
      <c r="G31">
        <v>0.18898740148740101</v>
      </c>
      <c r="H31">
        <v>0.15534881784881799</v>
      </c>
      <c r="I31">
        <v>0.173899711399711</v>
      </c>
      <c r="J31">
        <v>0.153169330669331</v>
      </c>
      <c r="K31">
        <v>0.153169330669331</v>
      </c>
      <c r="L31">
        <v>0.14893856143856099</v>
      </c>
      <c r="M31">
        <v>0.14893856143856099</v>
      </c>
      <c r="N31">
        <v>0.14893856143856099</v>
      </c>
      <c r="O31">
        <v>0.154799367299367</v>
      </c>
      <c r="P31">
        <v>0.191326284826285</v>
      </c>
      <c r="Q31">
        <v>0.17870046620046601</v>
      </c>
      <c r="R31">
        <v>0.14893856143856099</v>
      </c>
      <c r="S31">
        <v>0.153746253746254</v>
      </c>
      <c r="T31">
        <v>0.14893856143856099</v>
      </c>
      <c r="U31">
        <v>0.16945138195138201</v>
      </c>
      <c r="V31">
        <v>0.16723137973138</v>
      </c>
      <c r="W31">
        <v>0.247557442557443</v>
      </c>
      <c r="X31">
        <v>0.35439837939837898</v>
      </c>
      <c r="Y31">
        <v>0.32021339771339802</v>
      </c>
      <c r="Z31">
        <v>0.182152014652015</v>
      </c>
      <c r="AA31">
        <v>0.22715534465534501</v>
      </c>
      <c r="AB31">
        <v>0.15065651015650999</v>
      </c>
      <c r="AC31">
        <v>0.19172216672216699</v>
      </c>
      <c r="AD31">
        <v>0</v>
      </c>
      <c r="AE31">
        <v>0.14893856143856099</v>
      </c>
      <c r="AF31">
        <v>0.20152097902097901</v>
      </c>
      <c r="AG31">
        <v>0.14893856143856099</v>
      </c>
      <c r="AH31">
        <v>0.15406676656676699</v>
      </c>
      <c r="AI31">
        <v>0.158383005883006</v>
      </c>
      <c r="AJ31">
        <v>0.163798701298701</v>
      </c>
      <c r="AK31">
        <v>0.14893856143856099</v>
      </c>
      <c r="AL31">
        <v>0.14893856143856099</v>
      </c>
      <c r="AM31">
        <v>0.16175907425907399</v>
      </c>
      <c r="AN31">
        <v>0.16175907425907399</v>
      </c>
    </row>
    <row r="32" spans="1:40" x14ac:dyDescent="0.25">
      <c r="A32" t="s">
        <v>58</v>
      </c>
      <c r="B32">
        <v>2.01923076923077E-2</v>
      </c>
      <c r="C32">
        <v>0.11022755022755</v>
      </c>
      <c r="D32">
        <v>2.01923076923077E-2</v>
      </c>
      <c r="E32">
        <v>5.2518315018314998E-2</v>
      </c>
      <c r="F32">
        <v>4.0347152847152901E-2</v>
      </c>
      <c r="G32">
        <v>5.8775946275946303E-2</v>
      </c>
      <c r="H32">
        <v>2.6602564102564102E-2</v>
      </c>
      <c r="I32">
        <v>4.5153457653457699E-2</v>
      </c>
      <c r="J32">
        <v>3.30128205128205E-2</v>
      </c>
      <c r="K32">
        <v>4.5833333333333302E-2</v>
      </c>
      <c r="L32">
        <v>2.01923076923077E-2</v>
      </c>
      <c r="M32">
        <v>2.01923076923077E-2</v>
      </c>
      <c r="N32">
        <v>3.7133699633699599E-2</v>
      </c>
      <c r="O32">
        <v>2.87087912087912E-2</v>
      </c>
      <c r="P32">
        <v>6.2580031080031101E-2</v>
      </c>
      <c r="Q32">
        <v>4.9954212454212499E-2</v>
      </c>
      <c r="R32">
        <v>2.01923076923077E-2</v>
      </c>
      <c r="S32">
        <v>2.5000000000000001E-2</v>
      </c>
      <c r="T32">
        <v>2.01923076923077E-2</v>
      </c>
      <c r="U32">
        <v>5.2518315018314998E-2</v>
      </c>
      <c r="V32">
        <v>3.9584027084027099E-2</v>
      </c>
      <c r="W32">
        <v>0.118811188811189</v>
      </c>
      <c r="X32">
        <v>0.23714063714063699</v>
      </c>
      <c r="Y32">
        <v>0.202955655455655</v>
      </c>
      <c r="Z32">
        <v>5.34057609057609E-2</v>
      </c>
      <c r="AA32">
        <v>9.8409090909090904E-2</v>
      </c>
      <c r="AB32">
        <v>2.1910256410256401E-2</v>
      </c>
      <c r="AC32">
        <v>6.2975912975912998E-2</v>
      </c>
      <c r="AD32">
        <v>0.14893856143856099</v>
      </c>
      <c r="AE32">
        <v>0</v>
      </c>
      <c r="AF32">
        <v>7.2774725274725297E-2</v>
      </c>
      <c r="AG32">
        <v>2.01923076923077E-2</v>
      </c>
      <c r="AH32">
        <v>2.53205128205128E-2</v>
      </c>
      <c r="AI32">
        <v>2.9636752136752102E-2</v>
      </c>
      <c r="AJ32">
        <v>3.5052447552447602E-2</v>
      </c>
      <c r="AK32">
        <v>2.01923076923077E-2</v>
      </c>
      <c r="AL32">
        <v>2.01923076923077E-2</v>
      </c>
      <c r="AM32">
        <v>3.30128205128205E-2</v>
      </c>
      <c r="AN32">
        <v>3.30128205128205E-2</v>
      </c>
    </row>
    <row r="33" spans="1:40" x14ac:dyDescent="0.25">
      <c r="A33" t="s">
        <v>10</v>
      </c>
      <c r="B33">
        <v>5.8992673992674001E-2</v>
      </c>
      <c r="C33">
        <v>0.14261766011766</v>
      </c>
      <c r="D33">
        <v>5.25824175824176E-2</v>
      </c>
      <c r="E33">
        <v>9.1158424908424907E-2</v>
      </c>
      <c r="F33">
        <v>7.2737262737262803E-2</v>
      </c>
      <c r="G33">
        <v>9.1166056166056206E-2</v>
      </c>
      <c r="H33">
        <v>5.8992673992674001E-2</v>
      </c>
      <c r="I33">
        <v>7.7543567543567601E-2</v>
      </c>
      <c r="J33">
        <v>6.5402930402930395E-2</v>
      </c>
      <c r="K33">
        <v>7.8223443223443198E-2</v>
      </c>
      <c r="L33">
        <v>5.25824175824176E-2</v>
      </c>
      <c r="M33">
        <v>5.25824175824176E-2</v>
      </c>
      <c r="N33">
        <v>7.3369963369963404E-2</v>
      </c>
      <c r="O33">
        <v>8.8186813186813207E-2</v>
      </c>
      <c r="P33">
        <v>9.4970140970141004E-2</v>
      </c>
      <c r="Q33">
        <v>8.2344322344322401E-2</v>
      </c>
      <c r="R33">
        <v>5.25824175824176E-2</v>
      </c>
      <c r="S33">
        <v>5.7390109890109897E-2</v>
      </c>
      <c r="T33">
        <v>5.25824175824176E-2</v>
      </c>
      <c r="U33">
        <v>9.1158424908424907E-2</v>
      </c>
      <c r="V33">
        <v>7.1974136974137001E-2</v>
      </c>
      <c r="W33">
        <v>0.151201298701299</v>
      </c>
      <c r="X33">
        <v>0.21694832944832901</v>
      </c>
      <c r="Y33">
        <v>0.18276334776334799</v>
      </c>
      <c r="Z33">
        <v>8.5795870795870796E-2</v>
      </c>
      <c r="AA33">
        <v>0.13079920079920099</v>
      </c>
      <c r="AB33">
        <v>5.4300366300366297E-2</v>
      </c>
      <c r="AC33">
        <v>9.5366022866022901E-2</v>
      </c>
      <c r="AD33">
        <v>0.20152097902097901</v>
      </c>
      <c r="AE33">
        <v>7.2774725274725297E-2</v>
      </c>
      <c r="AF33">
        <v>0</v>
      </c>
      <c r="AG33">
        <v>7.2774725274725297E-2</v>
      </c>
      <c r="AH33">
        <v>5.7710622710622703E-2</v>
      </c>
      <c r="AI33">
        <v>6.2026862026862001E-2</v>
      </c>
      <c r="AJ33">
        <v>6.7442557442557394E-2</v>
      </c>
      <c r="AK33">
        <v>5.25824175824176E-2</v>
      </c>
      <c r="AL33">
        <v>5.25824175824176E-2</v>
      </c>
      <c r="AM33">
        <v>6.5402930402930395E-2</v>
      </c>
      <c r="AN33">
        <v>6.5402930402930395E-2</v>
      </c>
    </row>
    <row r="34" spans="1:40" x14ac:dyDescent="0.25">
      <c r="A34" t="s">
        <v>68</v>
      </c>
      <c r="B34">
        <v>2.01923076923077E-2</v>
      </c>
      <c r="C34">
        <v>0.11022755022755</v>
      </c>
      <c r="D34">
        <v>2.01923076923077E-2</v>
      </c>
      <c r="E34">
        <v>5.2518315018314998E-2</v>
      </c>
      <c r="F34">
        <v>4.0347152847152797E-2</v>
      </c>
      <c r="G34">
        <v>5.8775946275946303E-2</v>
      </c>
      <c r="H34">
        <v>2.6602564102564102E-2</v>
      </c>
      <c r="I34">
        <v>4.5153457653457699E-2</v>
      </c>
      <c r="J34">
        <v>3.30128205128205E-2</v>
      </c>
      <c r="K34">
        <v>4.5833333333333302E-2</v>
      </c>
      <c r="L34">
        <v>2.01923076923077E-2</v>
      </c>
      <c r="M34">
        <v>2.01923076923077E-2</v>
      </c>
      <c r="N34">
        <v>3.7133699633699599E-2</v>
      </c>
      <c r="O34">
        <v>2.87087912087912E-2</v>
      </c>
      <c r="P34">
        <v>6.2580031080031101E-2</v>
      </c>
      <c r="Q34">
        <v>4.9954212454212499E-2</v>
      </c>
      <c r="R34">
        <v>2.01923076923077E-2</v>
      </c>
      <c r="S34">
        <v>2.5000000000000001E-2</v>
      </c>
      <c r="T34">
        <v>2.01923076923077E-2</v>
      </c>
      <c r="U34">
        <v>5.2518315018314998E-2</v>
      </c>
      <c r="V34">
        <v>3.9584027084027099E-2</v>
      </c>
      <c r="W34">
        <v>0.118811188811189</v>
      </c>
      <c r="X34">
        <v>0.23714063714063699</v>
      </c>
      <c r="Y34">
        <v>0.202955655455655</v>
      </c>
      <c r="Z34">
        <v>5.34057609057609E-2</v>
      </c>
      <c r="AA34">
        <v>9.8409090909090904E-2</v>
      </c>
      <c r="AB34">
        <v>2.1910256410256401E-2</v>
      </c>
      <c r="AC34">
        <v>6.2975912975912998E-2</v>
      </c>
      <c r="AD34">
        <v>0.14893856143856099</v>
      </c>
      <c r="AE34">
        <v>2.01923076923077E-2</v>
      </c>
      <c r="AF34">
        <v>7.2774725274725297E-2</v>
      </c>
      <c r="AG34">
        <v>0</v>
      </c>
      <c r="AH34">
        <v>2.53205128205128E-2</v>
      </c>
      <c r="AI34">
        <v>2.9636752136752102E-2</v>
      </c>
      <c r="AJ34">
        <v>3.5052447552447602E-2</v>
      </c>
      <c r="AK34">
        <v>2.01923076923077E-2</v>
      </c>
      <c r="AL34">
        <v>2.01923076923077E-2</v>
      </c>
      <c r="AM34">
        <v>3.30128205128205E-2</v>
      </c>
      <c r="AN34">
        <v>3.30128205128205E-2</v>
      </c>
    </row>
    <row r="35" spans="1:40" x14ac:dyDescent="0.25">
      <c r="A35" t="s">
        <v>59</v>
      </c>
      <c r="B35">
        <v>1.1538461538461499E-2</v>
      </c>
      <c r="C35">
        <v>9.5163447663447698E-2</v>
      </c>
      <c r="D35">
        <v>5.1282051282051299E-3</v>
      </c>
      <c r="E35">
        <v>4.37042124542125E-2</v>
      </c>
      <c r="F35">
        <v>2.52830502830503E-2</v>
      </c>
      <c r="G35">
        <v>4.3711843711843702E-2</v>
      </c>
      <c r="H35">
        <v>1.1538461538461499E-2</v>
      </c>
      <c r="I35">
        <v>3.0089355089355101E-2</v>
      </c>
      <c r="J35">
        <v>1.7948717948717899E-2</v>
      </c>
      <c r="K35">
        <v>3.0769230769230799E-2</v>
      </c>
      <c r="L35">
        <v>5.1282051282051299E-3</v>
      </c>
      <c r="M35">
        <v>5.1282051282051299E-3</v>
      </c>
      <c r="N35">
        <v>2.59157509157509E-2</v>
      </c>
      <c r="O35">
        <v>1.36446886446886E-2</v>
      </c>
      <c r="P35">
        <v>4.75159285159285E-2</v>
      </c>
      <c r="Q35">
        <v>3.4890109890109898E-2</v>
      </c>
      <c r="R35">
        <v>5.1282051282051299E-3</v>
      </c>
      <c r="S35">
        <v>9.9358974358974405E-3</v>
      </c>
      <c r="T35">
        <v>5.1282051282051299E-3</v>
      </c>
      <c r="U35">
        <v>4.37042124542125E-2</v>
      </c>
      <c r="V35">
        <v>2.4519924519924501E-2</v>
      </c>
      <c r="W35">
        <v>0.10374708624708601</v>
      </c>
      <c r="X35">
        <v>0.22207653457653501</v>
      </c>
      <c r="Y35">
        <v>0.18789155289155299</v>
      </c>
      <c r="Z35">
        <v>3.83416583416583E-2</v>
      </c>
      <c r="AA35">
        <v>8.0268065268065306E-2</v>
      </c>
      <c r="AB35">
        <v>6.8461538461538499E-3</v>
      </c>
      <c r="AC35">
        <v>4.7911810411810397E-2</v>
      </c>
      <c r="AD35">
        <v>0.15406676656676699</v>
      </c>
      <c r="AE35">
        <v>2.53205128205128E-2</v>
      </c>
      <c r="AF35">
        <v>5.7710622710622703E-2</v>
      </c>
      <c r="AG35">
        <v>2.53205128205128E-2</v>
      </c>
      <c r="AH35">
        <v>0</v>
      </c>
      <c r="AI35">
        <v>1.45726495726496E-2</v>
      </c>
      <c r="AJ35">
        <v>1.9988344988345001E-2</v>
      </c>
      <c r="AK35">
        <v>5.1282051282051299E-3</v>
      </c>
      <c r="AL35">
        <v>5.1282051282051299E-3</v>
      </c>
      <c r="AM35">
        <v>1.7948717948717899E-2</v>
      </c>
      <c r="AN35">
        <v>1.7948717948717899E-2</v>
      </c>
    </row>
    <row r="36" spans="1:40" x14ac:dyDescent="0.25">
      <c r="A36" t="s">
        <v>60</v>
      </c>
      <c r="B36">
        <v>1.58547008547009E-2</v>
      </c>
      <c r="C36">
        <v>9.2171994671994703E-2</v>
      </c>
      <c r="D36">
        <v>9.4444444444444497E-3</v>
      </c>
      <c r="E36">
        <v>4.8020451770451798E-2</v>
      </c>
      <c r="F36">
        <v>2.6394161394161401E-2</v>
      </c>
      <c r="G36">
        <v>4.8028083028083E-2</v>
      </c>
      <c r="H36">
        <v>1.58547008547009E-2</v>
      </c>
      <c r="I36">
        <v>3.4405594405594403E-2</v>
      </c>
      <c r="J36">
        <v>2.2264957264957301E-2</v>
      </c>
      <c r="K36">
        <v>3.5085470085470097E-2</v>
      </c>
      <c r="L36">
        <v>9.4444444444444497E-3</v>
      </c>
      <c r="M36">
        <v>9.4444444444444497E-3</v>
      </c>
      <c r="N36">
        <v>3.0231990231990202E-2</v>
      </c>
      <c r="O36">
        <v>1.7960927960927998E-2</v>
      </c>
      <c r="P36">
        <v>4.4524475524475499E-2</v>
      </c>
      <c r="Q36">
        <v>3.9206349206349203E-2</v>
      </c>
      <c r="R36">
        <v>9.4444444444444497E-3</v>
      </c>
      <c r="S36">
        <v>1.6388888888888901E-2</v>
      </c>
      <c r="T36">
        <v>9.4444444444444497E-3</v>
      </c>
      <c r="U36">
        <v>4.8020451770451798E-2</v>
      </c>
      <c r="V36">
        <v>2.8836163836163799E-2</v>
      </c>
      <c r="W36">
        <v>0.100755633255633</v>
      </c>
      <c r="X36">
        <v>0.232700466200466</v>
      </c>
      <c r="Y36">
        <v>0.19220779220779199</v>
      </c>
      <c r="Z36">
        <v>4.2657897657897702E-2</v>
      </c>
      <c r="AA36">
        <v>8.4840714840714801E-2</v>
      </c>
      <c r="AB36">
        <v>9.4444444444444497E-3</v>
      </c>
      <c r="AC36">
        <v>5.2185314685314697E-2</v>
      </c>
      <c r="AD36">
        <v>0.158383005883006</v>
      </c>
      <c r="AE36">
        <v>2.9636752136752102E-2</v>
      </c>
      <c r="AF36">
        <v>6.2026862026862001E-2</v>
      </c>
      <c r="AG36">
        <v>2.9636752136752102E-2</v>
      </c>
      <c r="AH36">
        <v>1.45726495726496E-2</v>
      </c>
      <c r="AI36">
        <v>0</v>
      </c>
      <c r="AJ36">
        <v>5.92074592074592E-2</v>
      </c>
      <c r="AK36">
        <v>9.4444444444444497E-3</v>
      </c>
      <c r="AL36">
        <v>9.4444444444444497E-3</v>
      </c>
      <c r="AM36">
        <v>2.2264957264957301E-2</v>
      </c>
      <c r="AN36">
        <v>2.2264957264957301E-2</v>
      </c>
    </row>
    <row r="37" spans="1:40" x14ac:dyDescent="0.25">
      <c r="A37" t="s">
        <v>12</v>
      </c>
      <c r="B37">
        <v>2.12703962703963E-2</v>
      </c>
      <c r="C37">
        <v>0.12564130314130301</v>
      </c>
      <c r="D37">
        <v>1.48601398601399E-2</v>
      </c>
      <c r="E37">
        <v>5.3436147186147198E-2</v>
      </c>
      <c r="F37">
        <v>6.19210650460651E-2</v>
      </c>
      <c r="G37">
        <v>5.3443778443778497E-2</v>
      </c>
      <c r="H37">
        <v>2.12703962703963E-2</v>
      </c>
      <c r="I37">
        <v>3.9821289821289803E-2</v>
      </c>
      <c r="J37">
        <v>2.7680652680652701E-2</v>
      </c>
      <c r="K37">
        <v>4.0501165501165497E-2</v>
      </c>
      <c r="L37">
        <v>1.48601398601399E-2</v>
      </c>
      <c r="M37">
        <v>1.48601398601399E-2</v>
      </c>
      <c r="N37">
        <v>3.5647685647685702E-2</v>
      </c>
      <c r="O37">
        <v>2.3376623376623398E-2</v>
      </c>
      <c r="P37">
        <v>9.3309468309468305E-2</v>
      </c>
      <c r="Q37">
        <v>4.4622044622044603E-2</v>
      </c>
      <c r="R37">
        <v>1.48601398601399E-2</v>
      </c>
      <c r="S37">
        <v>1.9667832167832199E-2</v>
      </c>
      <c r="T37">
        <v>1.48601398601399E-2</v>
      </c>
      <c r="U37">
        <v>5.3436147186147198E-2</v>
      </c>
      <c r="V37">
        <v>3.42518592518593E-2</v>
      </c>
      <c r="W37">
        <v>0.17303196803196799</v>
      </c>
      <c r="X37">
        <v>0.23180846930846899</v>
      </c>
      <c r="Y37">
        <v>0.197623487623488</v>
      </c>
      <c r="Z37">
        <v>3.75840825840826E-2</v>
      </c>
      <c r="AA37">
        <v>0.12038461538461501</v>
      </c>
      <c r="AB37">
        <v>4.7946830946830998E-2</v>
      </c>
      <c r="AC37">
        <v>6.4511877011876995E-2</v>
      </c>
      <c r="AD37">
        <v>0.163798701298701</v>
      </c>
      <c r="AE37">
        <v>3.5052447552447602E-2</v>
      </c>
      <c r="AF37">
        <v>6.7442557442557394E-2</v>
      </c>
      <c r="AG37">
        <v>3.5052447552447602E-2</v>
      </c>
      <c r="AH37">
        <v>1.9988344988345001E-2</v>
      </c>
      <c r="AI37">
        <v>5.92074592074592E-2</v>
      </c>
      <c r="AJ37">
        <v>0</v>
      </c>
      <c r="AK37">
        <v>1.48601398601399E-2</v>
      </c>
      <c r="AL37">
        <v>1.48601398601399E-2</v>
      </c>
      <c r="AM37">
        <v>2.7680652680652701E-2</v>
      </c>
      <c r="AN37">
        <v>2.7680652680652701E-2</v>
      </c>
    </row>
    <row r="38" spans="1:40" x14ac:dyDescent="0.25">
      <c r="A38" t="s">
        <v>41</v>
      </c>
      <c r="B38">
        <v>6.41025641025641E-3</v>
      </c>
      <c r="C38">
        <v>0.110726773226773</v>
      </c>
      <c r="D38">
        <v>0</v>
      </c>
      <c r="E38">
        <v>3.85760073260073E-2</v>
      </c>
      <c r="F38">
        <v>2.01548451548452E-2</v>
      </c>
      <c r="G38">
        <v>3.8583638583638599E-2</v>
      </c>
      <c r="H38">
        <v>6.41025641025641E-3</v>
      </c>
      <c r="I38">
        <v>2.4961149961149998E-2</v>
      </c>
      <c r="J38">
        <v>1.2820512820512799E-2</v>
      </c>
      <c r="K38">
        <v>2.5641025641025599E-2</v>
      </c>
      <c r="L38">
        <v>0</v>
      </c>
      <c r="M38">
        <v>0</v>
      </c>
      <c r="N38">
        <v>2.07875457875458E-2</v>
      </c>
      <c r="O38">
        <v>8.5164835164835192E-3</v>
      </c>
      <c r="P38">
        <v>4.41359751359751E-2</v>
      </c>
      <c r="Q38">
        <v>2.9761904761904798E-2</v>
      </c>
      <c r="R38">
        <v>0</v>
      </c>
      <c r="S38">
        <v>4.8076923076923097E-3</v>
      </c>
      <c r="T38">
        <v>0</v>
      </c>
      <c r="U38">
        <v>3.85760073260073E-2</v>
      </c>
      <c r="V38">
        <v>1.9391719391719402E-2</v>
      </c>
      <c r="W38">
        <v>9.8618881118881105E-2</v>
      </c>
      <c r="X38">
        <v>0.225718725718726</v>
      </c>
      <c r="Y38">
        <v>0.19153374403374401</v>
      </c>
      <c r="Z38">
        <v>3.3213453213453203E-2</v>
      </c>
      <c r="AA38">
        <v>7.8216783216783201E-2</v>
      </c>
      <c r="AB38">
        <v>3.4662004662004702E-3</v>
      </c>
      <c r="AC38">
        <v>4.2783605283605301E-2</v>
      </c>
      <c r="AD38">
        <v>0.14893856143856099</v>
      </c>
      <c r="AE38">
        <v>2.01923076923077E-2</v>
      </c>
      <c r="AF38">
        <v>5.25824175824176E-2</v>
      </c>
      <c r="AG38">
        <v>2.01923076923077E-2</v>
      </c>
      <c r="AH38">
        <v>5.1282051282051299E-3</v>
      </c>
      <c r="AI38">
        <v>9.4444444444444497E-3</v>
      </c>
      <c r="AJ38">
        <v>1.48601398601399E-2</v>
      </c>
      <c r="AK38">
        <v>0</v>
      </c>
      <c r="AL38">
        <v>0</v>
      </c>
      <c r="AM38">
        <v>1.2820512820512799E-2</v>
      </c>
      <c r="AN38">
        <v>1.2820512820512799E-2</v>
      </c>
    </row>
    <row r="39" spans="1:40" x14ac:dyDescent="0.25">
      <c r="A39" t="s">
        <v>62</v>
      </c>
      <c r="B39">
        <v>6.41025641025641E-3</v>
      </c>
      <c r="C39">
        <v>9.0035242535242505E-2</v>
      </c>
      <c r="D39">
        <v>0</v>
      </c>
      <c r="E39">
        <v>3.85760073260073E-2</v>
      </c>
      <c r="F39">
        <v>2.01548451548452E-2</v>
      </c>
      <c r="G39">
        <v>3.8583638583638599E-2</v>
      </c>
      <c r="H39">
        <v>6.41025641025641E-3</v>
      </c>
      <c r="I39">
        <v>2.4961149961149998E-2</v>
      </c>
      <c r="J39">
        <v>1.2820512820512799E-2</v>
      </c>
      <c r="K39">
        <v>2.5641025641025599E-2</v>
      </c>
      <c r="L39">
        <v>0</v>
      </c>
      <c r="M39">
        <v>0</v>
      </c>
      <c r="N39">
        <v>2.07875457875458E-2</v>
      </c>
      <c r="O39">
        <v>8.5164835164835192E-3</v>
      </c>
      <c r="P39">
        <v>4.2387723387723397E-2</v>
      </c>
      <c r="Q39">
        <v>2.9761904761904798E-2</v>
      </c>
      <c r="R39">
        <v>0</v>
      </c>
      <c r="S39">
        <v>4.8076923076923097E-3</v>
      </c>
      <c r="T39">
        <v>0</v>
      </c>
      <c r="U39">
        <v>3.85760073260073E-2</v>
      </c>
      <c r="V39">
        <v>1.9391719391719402E-2</v>
      </c>
      <c r="W39">
        <v>9.8618881118881105E-2</v>
      </c>
      <c r="X39">
        <v>0.21694832944832901</v>
      </c>
      <c r="Y39">
        <v>0.18276334776334799</v>
      </c>
      <c r="Z39">
        <v>3.3213453213453203E-2</v>
      </c>
      <c r="AA39">
        <v>7.8216783216783201E-2</v>
      </c>
      <c r="AB39">
        <v>1.71794871794872E-3</v>
      </c>
      <c r="AC39">
        <v>4.2783605283605301E-2</v>
      </c>
      <c r="AD39">
        <v>0.14893856143856099</v>
      </c>
      <c r="AE39">
        <v>2.01923076923077E-2</v>
      </c>
      <c r="AF39">
        <v>5.25824175824176E-2</v>
      </c>
      <c r="AG39">
        <v>2.01923076923077E-2</v>
      </c>
      <c r="AH39">
        <v>5.1282051282051299E-3</v>
      </c>
      <c r="AI39">
        <v>9.4444444444444497E-3</v>
      </c>
      <c r="AJ39">
        <v>1.48601398601399E-2</v>
      </c>
      <c r="AK39">
        <v>0</v>
      </c>
      <c r="AL39">
        <v>0</v>
      </c>
      <c r="AM39">
        <v>1.2820512820512799E-2</v>
      </c>
      <c r="AN39">
        <v>1.2820512820512799E-2</v>
      </c>
    </row>
    <row r="40" spans="1:40" x14ac:dyDescent="0.25">
      <c r="A40" t="s">
        <v>35</v>
      </c>
      <c r="B40">
        <v>1.9230769230769201E-2</v>
      </c>
      <c r="C40">
        <v>0.102855755355755</v>
      </c>
      <c r="D40">
        <v>1.2820512820512799E-2</v>
      </c>
      <c r="E40">
        <v>5.1396520146520103E-2</v>
      </c>
      <c r="F40">
        <v>3.2975357975358E-2</v>
      </c>
      <c r="G40">
        <v>5.1404151404151402E-2</v>
      </c>
      <c r="H40">
        <v>1.2820512820512799E-2</v>
      </c>
      <c r="I40">
        <v>3.7781662781662798E-2</v>
      </c>
      <c r="J40">
        <v>2.5641025641025599E-2</v>
      </c>
      <c r="K40">
        <v>3.8461538461538498E-2</v>
      </c>
      <c r="L40">
        <v>1.2820512820512799E-2</v>
      </c>
      <c r="M40">
        <v>1.2820512820512799E-2</v>
      </c>
      <c r="N40">
        <v>3.36080586080586E-2</v>
      </c>
      <c r="O40">
        <v>2.1336996336996299E-2</v>
      </c>
      <c r="P40">
        <v>5.52082362082362E-2</v>
      </c>
      <c r="Q40">
        <v>4.2582417582417598E-2</v>
      </c>
      <c r="R40">
        <v>1.2820512820512799E-2</v>
      </c>
      <c r="S40">
        <v>1.76282051282051E-2</v>
      </c>
      <c r="T40">
        <v>1.2820512820512799E-2</v>
      </c>
      <c r="U40">
        <v>5.1396520146520103E-2</v>
      </c>
      <c r="V40">
        <v>3.2212232212232197E-2</v>
      </c>
      <c r="W40">
        <v>0.111439393939394</v>
      </c>
      <c r="X40">
        <v>0.22976884226884201</v>
      </c>
      <c r="Y40">
        <v>0.19558386058386101</v>
      </c>
      <c r="Z40">
        <v>4.6033966033965999E-2</v>
      </c>
      <c r="AA40">
        <v>9.1037296037296003E-2</v>
      </c>
      <c r="AB40">
        <v>1.45384615384615E-2</v>
      </c>
      <c r="AC40">
        <v>5.5604118104118097E-2</v>
      </c>
      <c r="AD40">
        <v>0.16175907425907399</v>
      </c>
      <c r="AE40">
        <v>3.30128205128205E-2</v>
      </c>
      <c r="AF40">
        <v>6.5402930402930395E-2</v>
      </c>
      <c r="AG40">
        <v>3.30128205128205E-2</v>
      </c>
      <c r="AH40">
        <v>1.7948717948717899E-2</v>
      </c>
      <c r="AI40">
        <v>2.2264957264957301E-2</v>
      </c>
      <c r="AJ40">
        <v>2.7680652680652701E-2</v>
      </c>
      <c r="AK40">
        <v>1.2820512820512799E-2</v>
      </c>
      <c r="AL40">
        <v>1.2820512820512799E-2</v>
      </c>
      <c r="AM40">
        <v>0</v>
      </c>
      <c r="AN40">
        <v>1.2820512820512799E-2</v>
      </c>
    </row>
    <row r="41" spans="1:40" x14ac:dyDescent="0.25">
      <c r="A41" t="s">
        <v>36</v>
      </c>
      <c r="B41">
        <v>1.9230769230769201E-2</v>
      </c>
      <c r="C41">
        <v>0.102855755355755</v>
      </c>
      <c r="D41">
        <v>1.2820512820512799E-2</v>
      </c>
      <c r="E41">
        <v>5.1396520146520103E-2</v>
      </c>
      <c r="F41">
        <v>3.2975357975358E-2</v>
      </c>
      <c r="G41">
        <v>5.1404151404151402E-2</v>
      </c>
      <c r="H41">
        <v>1.2820512820512799E-2</v>
      </c>
      <c r="I41">
        <v>3.7781662781662798E-2</v>
      </c>
      <c r="J41">
        <v>2.5641025641025599E-2</v>
      </c>
      <c r="K41">
        <v>3.8461538461538498E-2</v>
      </c>
      <c r="L41">
        <v>1.2820512820512799E-2</v>
      </c>
      <c r="M41">
        <v>1.2820512820512799E-2</v>
      </c>
      <c r="N41">
        <v>3.36080586080586E-2</v>
      </c>
      <c r="O41">
        <v>2.1336996336996299E-2</v>
      </c>
      <c r="P41">
        <v>5.52082362082362E-2</v>
      </c>
      <c r="Q41">
        <v>4.2582417582417598E-2</v>
      </c>
      <c r="R41">
        <v>1.2820512820512799E-2</v>
      </c>
      <c r="S41">
        <v>1.76282051282051E-2</v>
      </c>
      <c r="T41">
        <v>1.2820512820512799E-2</v>
      </c>
      <c r="U41">
        <v>5.1396520146520103E-2</v>
      </c>
      <c r="V41">
        <v>3.2212232212232197E-2</v>
      </c>
      <c r="W41">
        <v>0.111439393939394</v>
      </c>
      <c r="X41">
        <v>0.22976884226884201</v>
      </c>
      <c r="Y41">
        <v>0.19558386058386101</v>
      </c>
      <c r="Z41">
        <v>4.6033966033965999E-2</v>
      </c>
      <c r="AA41">
        <v>9.1037296037296003E-2</v>
      </c>
      <c r="AB41">
        <v>1.45384615384615E-2</v>
      </c>
      <c r="AC41">
        <v>5.5604118104118097E-2</v>
      </c>
      <c r="AD41">
        <v>0.16175907425907399</v>
      </c>
      <c r="AE41">
        <v>3.30128205128205E-2</v>
      </c>
      <c r="AF41">
        <v>6.5402930402930395E-2</v>
      </c>
      <c r="AG41">
        <v>3.30128205128205E-2</v>
      </c>
      <c r="AH41">
        <v>1.7948717948717899E-2</v>
      </c>
      <c r="AI41">
        <v>2.2264957264957301E-2</v>
      </c>
      <c r="AJ41">
        <v>2.7680652680652701E-2</v>
      </c>
      <c r="AK41">
        <v>1.2820512820512799E-2</v>
      </c>
      <c r="AL41">
        <v>1.2820512820512799E-2</v>
      </c>
      <c r="AM41">
        <v>1.2820512820512799E-2</v>
      </c>
      <c r="AN41">
        <v>0</v>
      </c>
    </row>
    <row r="44" spans="1:40" x14ac:dyDescent="0.25">
      <c r="B44" t="s">
        <v>13</v>
      </c>
      <c r="C44" t="s">
        <v>32</v>
      </c>
      <c r="D44" t="s">
        <v>33</v>
      </c>
      <c r="E44" t="s">
        <v>0</v>
      </c>
      <c r="F44" t="s">
        <v>34</v>
      </c>
      <c r="G44" t="s">
        <v>1</v>
      </c>
      <c r="H44" t="s">
        <v>2</v>
      </c>
      <c r="I44" t="s">
        <v>3</v>
      </c>
      <c r="J44" t="s">
        <v>4</v>
      </c>
      <c r="K44" t="s">
        <v>63</v>
      </c>
      <c r="L44" t="s">
        <v>38</v>
      </c>
      <c r="M44" t="s">
        <v>64</v>
      </c>
      <c r="N44" t="s">
        <v>47</v>
      </c>
      <c r="O44" t="s">
        <v>48</v>
      </c>
      <c r="P44" t="s">
        <v>5</v>
      </c>
      <c r="Q44" t="s">
        <v>39</v>
      </c>
      <c r="R44" t="s">
        <v>50</v>
      </c>
      <c r="S44" t="s">
        <v>65</v>
      </c>
      <c r="T44" t="s">
        <v>52</v>
      </c>
      <c r="U44" t="s">
        <v>54</v>
      </c>
      <c r="V44" t="s">
        <v>6</v>
      </c>
      <c r="W44" t="s">
        <v>7</v>
      </c>
      <c r="X44" t="s">
        <v>16</v>
      </c>
      <c r="Y44" t="s">
        <v>66</v>
      </c>
      <c r="Z44" t="s">
        <v>8</v>
      </c>
      <c r="AA44" t="s">
        <v>9</v>
      </c>
      <c r="AB44" t="s">
        <v>55</v>
      </c>
      <c r="AC44" t="s">
        <v>67</v>
      </c>
      <c r="AD44" t="s">
        <v>57</v>
      </c>
      <c r="AE44" t="s">
        <v>58</v>
      </c>
      <c r="AF44" t="s">
        <v>10</v>
      </c>
      <c r="AG44" t="s">
        <v>68</v>
      </c>
      <c r="AH44" t="s">
        <v>59</v>
      </c>
      <c r="AI44" t="s">
        <v>60</v>
      </c>
      <c r="AJ44" t="s">
        <v>12</v>
      </c>
      <c r="AK44" t="s">
        <v>41</v>
      </c>
      <c r="AL44" t="s">
        <v>62</v>
      </c>
      <c r="AM44" t="s">
        <v>35</v>
      </c>
      <c r="AN44" t="s">
        <v>36</v>
      </c>
    </row>
    <row r="45" spans="1:40" x14ac:dyDescent="0.25">
      <c r="A45" t="s">
        <v>13</v>
      </c>
      <c r="B45">
        <v>0</v>
      </c>
      <c r="C45">
        <v>310.93688284223799</v>
      </c>
      <c r="D45">
        <v>347.22184220316302</v>
      </c>
      <c r="E45">
        <v>408.24816014839399</v>
      </c>
      <c r="F45">
        <v>161.12208541547699</v>
      </c>
      <c r="G45">
        <v>665.41403051201098</v>
      </c>
      <c r="H45">
        <v>179.30180707700799</v>
      </c>
      <c r="I45">
        <v>83.066785146600594</v>
      </c>
      <c r="J45">
        <v>450.14636573361298</v>
      </c>
      <c r="K45">
        <v>542.67208921434406</v>
      </c>
      <c r="L45">
        <v>105.397529052987</v>
      </c>
      <c r="M45">
        <v>144.47110837272399</v>
      </c>
      <c r="N45">
        <v>281.97130565363301</v>
      </c>
      <c r="O45">
        <v>983.03695719546295</v>
      </c>
      <c r="P45">
        <v>380.63292942947697</v>
      </c>
      <c r="Q45">
        <v>122.52280639541</v>
      </c>
      <c r="R45">
        <v>63.757767250134002</v>
      </c>
      <c r="S45">
        <v>710.88672327510199</v>
      </c>
      <c r="T45">
        <v>63.459363924611303</v>
      </c>
      <c r="U45">
        <v>259.44633428789001</v>
      </c>
      <c r="V45">
        <v>241.34198381196299</v>
      </c>
      <c r="W45">
        <v>665.29888553317699</v>
      </c>
      <c r="X45">
        <v>347.173602988722</v>
      </c>
      <c r="Y45">
        <v>371.26381043553403</v>
      </c>
      <c r="Z45">
        <v>302.75774028747401</v>
      </c>
      <c r="AA45">
        <v>145.34115801659601</v>
      </c>
      <c r="AB45">
        <v>576.78304081240799</v>
      </c>
      <c r="AC45">
        <v>261.57060480327698</v>
      </c>
      <c r="AD45">
        <v>6654.73990098375</v>
      </c>
      <c r="AE45">
        <v>349.38419470397702</v>
      </c>
      <c r="AF45">
        <v>383.193990546571</v>
      </c>
      <c r="AG45">
        <v>305.89547271278201</v>
      </c>
      <c r="AH45">
        <v>107.89850594943201</v>
      </c>
      <c r="AI45">
        <v>431.374548018209</v>
      </c>
      <c r="AJ45">
        <v>122.52280639541</v>
      </c>
      <c r="AK45">
        <v>122.236231752194</v>
      </c>
      <c r="AL45">
        <v>65.563523198925196</v>
      </c>
      <c r="AM45">
        <v>175.363998632445</v>
      </c>
      <c r="AN45">
        <v>179.73255733964399</v>
      </c>
    </row>
    <row r="46" spans="1:40" x14ac:dyDescent="0.25">
      <c r="A46" t="s">
        <v>32</v>
      </c>
      <c r="B46">
        <v>0</v>
      </c>
      <c r="C46">
        <v>0</v>
      </c>
      <c r="D46">
        <v>572.93972865583396</v>
      </c>
      <c r="E46">
        <v>605.36841682326599</v>
      </c>
      <c r="F46">
        <v>397.86069911692198</v>
      </c>
      <c r="G46">
        <v>827.31956647549396</v>
      </c>
      <c r="H46">
        <v>428.93008521173999</v>
      </c>
      <c r="I46">
        <v>296.59926172700398</v>
      </c>
      <c r="J46">
        <v>660.51031508737105</v>
      </c>
      <c r="K46">
        <v>756.25801867308599</v>
      </c>
      <c r="L46">
        <v>392.70891136956101</v>
      </c>
      <c r="M46">
        <v>391.031420924938</v>
      </c>
      <c r="N46">
        <v>582.98984915906703</v>
      </c>
      <c r="O46">
        <v>1278.0578910567899</v>
      </c>
      <c r="P46">
        <v>661.09226338733401</v>
      </c>
      <c r="Q46">
        <v>353.03114730113401</v>
      </c>
      <c r="R46">
        <v>309.20246595715702</v>
      </c>
      <c r="S46">
        <v>951.85263055498297</v>
      </c>
      <c r="T46">
        <v>304.30573440296899</v>
      </c>
      <c r="U46">
        <v>509.60616722501601</v>
      </c>
      <c r="V46">
        <v>476.00626974728198</v>
      </c>
      <c r="W46">
        <v>906.33342063901296</v>
      </c>
      <c r="X46">
        <v>573.79701010597205</v>
      </c>
      <c r="Y46">
        <v>649.18644105086605</v>
      </c>
      <c r="Z46">
        <v>558.52299470218395</v>
      </c>
      <c r="AA46">
        <v>361.58916103705599</v>
      </c>
      <c r="AB46">
        <v>767.46017883853096</v>
      </c>
      <c r="AC46">
        <v>520.52160654547595</v>
      </c>
      <c r="AD46">
        <v>7023.7990327011703</v>
      </c>
      <c r="AE46">
        <v>595.22660670407197</v>
      </c>
      <c r="AF46">
        <v>588.82160938832203</v>
      </c>
      <c r="AG46">
        <v>526.10348224380004</v>
      </c>
      <c r="AH46">
        <v>381.87651071766197</v>
      </c>
      <c r="AI46">
        <v>735.31542807613198</v>
      </c>
      <c r="AJ46">
        <v>353.03114730113401</v>
      </c>
      <c r="AK46">
        <v>331.84696205340299</v>
      </c>
      <c r="AL46">
        <v>320.780990343356</v>
      </c>
      <c r="AM46">
        <v>408.49970156738402</v>
      </c>
      <c r="AN46">
        <v>410.737654592426</v>
      </c>
    </row>
    <row r="47" spans="1:40" x14ac:dyDescent="0.25">
      <c r="A47" t="s">
        <v>33</v>
      </c>
      <c r="B47">
        <v>0</v>
      </c>
      <c r="C47">
        <v>0</v>
      </c>
      <c r="D47">
        <v>0</v>
      </c>
      <c r="E47">
        <v>676.97241819832402</v>
      </c>
      <c r="F47">
        <v>432.68446458008498</v>
      </c>
      <c r="G47">
        <v>894.04149525589401</v>
      </c>
      <c r="H47">
        <v>447.20571105962199</v>
      </c>
      <c r="I47">
        <v>372.629408967617</v>
      </c>
      <c r="J47">
        <v>706.90850938793801</v>
      </c>
      <c r="K47">
        <v>806.24063161955701</v>
      </c>
      <c r="L47">
        <v>435.83136864552603</v>
      </c>
      <c r="M47">
        <v>448.97572028005902</v>
      </c>
      <c r="N47">
        <v>592.81741190869695</v>
      </c>
      <c r="O47">
        <v>1352.97398525323</v>
      </c>
      <c r="P47">
        <v>620.46896780368604</v>
      </c>
      <c r="Q47">
        <v>391.73204568233098</v>
      </c>
      <c r="R47">
        <v>349.44419315322199</v>
      </c>
      <c r="S47">
        <v>949.93290392767301</v>
      </c>
      <c r="T47">
        <v>349.44419315322199</v>
      </c>
      <c r="U47">
        <v>523.97406504877802</v>
      </c>
      <c r="V47">
        <v>514.43086021720103</v>
      </c>
      <c r="W47">
        <v>824.606124028404</v>
      </c>
      <c r="X47">
        <v>617.02270273443196</v>
      </c>
      <c r="Y47">
        <v>698.09142498280698</v>
      </c>
      <c r="Z47">
        <v>571.200822445011</v>
      </c>
      <c r="AA47">
        <v>415.52105886886199</v>
      </c>
      <c r="AB47">
        <v>896.75075775091</v>
      </c>
      <c r="AC47">
        <v>494.51537218913597</v>
      </c>
      <c r="AD47">
        <v>7351.1670154050198</v>
      </c>
      <c r="AE47">
        <v>624.13318329571996</v>
      </c>
      <c r="AF47">
        <v>654.896830165344</v>
      </c>
      <c r="AG47">
        <v>546.54341552915298</v>
      </c>
      <c r="AH47">
        <v>388.77775169397302</v>
      </c>
      <c r="AI47">
        <v>681.76880793604403</v>
      </c>
      <c r="AJ47">
        <v>391.73204568233098</v>
      </c>
      <c r="AK47">
        <v>388.18343656758202</v>
      </c>
      <c r="AL47">
        <v>366.13553019033901</v>
      </c>
      <c r="AM47">
        <v>447.20571105962199</v>
      </c>
      <c r="AN47">
        <v>447.20571105962199</v>
      </c>
    </row>
    <row r="48" spans="1:40" x14ac:dyDescent="0.25">
      <c r="A48" t="s">
        <v>0</v>
      </c>
      <c r="B48">
        <v>0</v>
      </c>
      <c r="C48">
        <v>0</v>
      </c>
      <c r="D48">
        <v>0</v>
      </c>
      <c r="E48">
        <v>0</v>
      </c>
      <c r="F48">
        <v>529.88122152034498</v>
      </c>
      <c r="G48">
        <v>976.06911522309701</v>
      </c>
      <c r="H48">
        <v>533.42551142686102</v>
      </c>
      <c r="I48">
        <v>470.08811089213901</v>
      </c>
      <c r="J48">
        <v>754.74860312120995</v>
      </c>
      <c r="K48">
        <v>844.16568724269302</v>
      </c>
      <c r="L48">
        <v>562.44041605910604</v>
      </c>
      <c r="M48">
        <v>571.18223477784795</v>
      </c>
      <c r="N48">
        <v>683.31050215350194</v>
      </c>
      <c r="O48">
        <v>1370.0236785395</v>
      </c>
      <c r="P48">
        <v>788.14357537339504</v>
      </c>
      <c r="Q48">
        <v>446.16052414047101</v>
      </c>
      <c r="R48">
        <v>444.67055778611399</v>
      </c>
      <c r="S48">
        <v>1092.4361153898201</v>
      </c>
      <c r="T48">
        <v>448.99992749658401</v>
      </c>
      <c r="U48">
        <v>544.390988255862</v>
      </c>
      <c r="V48">
        <v>625.38459286754698</v>
      </c>
      <c r="W48">
        <v>1011.02266296477</v>
      </c>
      <c r="X48">
        <v>707.21603650685199</v>
      </c>
      <c r="Y48">
        <v>740.85053361362395</v>
      </c>
      <c r="Z48">
        <v>668.64474955627998</v>
      </c>
      <c r="AA48">
        <v>516.70833503433801</v>
      </c>
      <c r="AB48">
        <v>879.42797992580802</v>
      </c>
      <c r="AC48">
        <v>618.73002241245001</v>
      </c>
      <c r="AD48">
        <v>7089.3004748309004</v>
      </c>
      <c r="AE48">
        <v>687.79518721271995</v>
      </c>
      <c r="AF48">
        <v>714.15794733441203</v>
      </c>
      <c r="AG48">
        <v>591.33559625479404</v>
      </c>
      <c r="AH48">
        <v>547.15927786244004</v>
      </c>
      <c r="AI48">
        <v>879.49103234887104</v>
      </c>
      <c r="AJ48">
        <v>498.14647293787402</v>
      </c>
      <c r="AK48">
        <v>446.16052414047101</v>
      </c>
      <c r="AL48">
        <v>431.50563345658202</v>
      </c>
      <c r="AM48">
        <v>528.43172597073101</v>
      </c>
      <c r="AN48">
        <v>541.64531453517998</v>
      </c>
    </row>
    <row r="49" spans="1:40" x14ac:dyDescent="0.25">
      <c r="A49" t="s">
        <v>34</v>
      </c>
      <c r="B49">
        <v>0</v>
      </c>
      <c r="C49">
        <v>0</v>
      </c>
      <c r="D49">
        <v>0</v>
      </c>
      <c r="E49">
        <v>0</v>
      </c>
      <c r="F49">
        <v>0</v>
      </c>
      <c r="G49">
        <v>737.42328929393898</v>
      </c>
      <c r="H49">
        <v>260.37149058627</v>
      </c>
      <c r="I49">
        <v>195.06652327268699</v>
      </c>
      <c r="J49">
        <v>527.71368328344897</v>
      </c>
      <c r="K49">
        <v>618.16530133179504</v>
      </c>
      <c r="L49">
        <v>243.46931089779801</v>
      </c>
      <c r="M49">
        <v>256.33827377398302</v>
      </c>
      <c r="N49">
        <v>414.24415137794199</v>
      </c>
      <c r="O49">
        <v>1119.75778522773</v>
      </c>
      <c r="P49">
        <v>503.200021660549</v>
      </c>
      <c r="Q49">
        <v>203.82046336313101</v>
      </c>
      <c r="R49">
        <v>169.652273195877</v>
      </c>
      <c r="S49">
        <v>809.51557001833305</v>
      </c>
      <c r="T49">
        <v>169.652273195877</v>
      </c>
      <c r="U49">
        <v>363.80425885755801</v>
      </c>
      <c r="V49">
        <v>342.14142279221801</v>
      </c>
      <c r="W49">
        <v>755.09144669256</v>
      </c>
      <c r="X49">
        <v>460.229944769952</v>
      </c>
      <c r="Y49">
        <v>520.69814698940695</v>
      </c>
      <c r="Z49">
        <v>410.52324919594997</v>
      </c>
      <c r="AA49">
        <v>244.23324801998399</v>
      </c>
      <c r="AB49">
        <v>742.68172117576103</v>
      </c>
      <c r="AC49">
        <v>356.62174470042601</v>
      </c>
      <c r="AD49">
        <v>7024.9156837447599</v>
      </c>
      <c r="AE49">
        <v>432.97567221257401</v>
      </c>
      <c r="AF49">
        <v>480.85635980348798</v>
      </c>
      <c r="AG49">
        <v>382.69460120275699</v>
      </c>
      <c r="AH49">
        <v>223.020814834508</v>
      </c>
      <c r="AI49">
        <v>560.58356725855003</v>
      </c>
      <c r="AJ49">
        <v>203.82046336313101</v>
      </c>
      <c r="AK49">
        <v>207.67544851826699</v>
      </c>
      <c r="AL49">
        <v>177.75577963984699</v>
      </c>
      <c r="AM49">
        <v>258.0878325763</v>
      </c>
      <c r="AN49">
        <v>256.69811552825303</v>
      </c>
    </row>
    <row r="50" spans="1:40" x14ac:dyDescent="0.25">
      <c r="A50" t="s">
        <v>1</v>
      </c>
      <c r="B50">
        <v>0</v>
      </c>
      <c r="C50">
        <v>0</v>
      </c>
      <c r="D50">
        <v>0</v>
      </c>
      <c r="E50">
        <v>0</v>
      </c>
      <c r="F50">
        <v>0</v>
      </c>
      <c r="G50">
        <v>0</v>
      </c>
      <c r="H50">
        <v>739.212839267351</v>
      </c>
      <c r="I50">
        <v>655.07289365801898</v>
      </c>
      <c r="J50">
        <v>972.06233992330704</v>
      </c>
      <c r="K50">
        <v>1069.4877070339501</v>
      </c>
      <c r="L50">
        <v>792.31184156643906</v>
      </c>
      <c r="M50">
        <v>776.86628710008495</v>
      </c>
      <c r="N50">
        <v>937.33564176521895</v>
      </c>
      <c r="O50">
        <v>1707.22761860329</v>
      </c>
      <c r="P50">
        <v>1003.20639100757</v>
      </c>
      <c r="Q50">
        <v>693.07163634650703</v>
      </c>
      <c r="R50">
        <v>647.46592265033303</v>
      </c>
      <c r="S50">
        <v>1321.5582760555701</v>
      </c>
      <c r="T50">
        <v>653.66191536984502</v>
      </c>
      <c r="U50">
        <v>828.48370622162099</v>
      </c>
      <c r="V50">
        <v>786.87044718539505</v>
      </c>
      <c r="W50">
        <v>1246.79614035242</v>
      </c>
      <c r="X50">
        <v>856.99971131055202</v>
      </c>
      <c r="Y50">
        <v>996.64705664276005</v>
      </c>
      <c r="Z50">
        <v>875.39245969393198</v>
      </c>
      <c r="AA50">
        <v>711.62332354193404</v>
      </c>
      <c r="AB50">
        <v>1192.3291985748899</v>
      </c>
      <c r="AC50">
        <v>839.61655372104497</v>
      </c>
      <c r="AD50">
        <v>7321.8833100486199</v>
      </c>
      <c r="AE50">
        <v>937.56133732384001</v>
      </c>
      <c r="AF50">
        <v>880.897541299213</v>
      </c>
      <c r="AG50">
        <v>806.07338163936197</v>
      </c>
      <c r="AH50">
        <v>759.92515361542598</v>
      </c>
      <c r="AI50">
        <v>1115.00771357538</v>
      </c>
      <c r="AJ50">
        <v>693.07163634650703</v>
      </c>
      <c r="AK50">
        <v>693.07163634650703</v>
      </c>
      <c r="AL50">
        <v>684.88432956798601</v>
      </c>
      <c r="AM50">
        <v>746.13744219574301</v>
      </c>
      <c r="AN50">
        <v>757.53964548231204</v>
      </c>
    </row>
    <row r="51" spans="1:40" x14ac:dyDescent="0.25">
      <c r="A51" t="s">
        <v>2</v>
      </c>
      <c r="B51">
        <v>0</v>
      </c>
      <c r="C51">
        <v>0</v>
      </c>
      <c r="D51">
        <v>0</v>
      </c>
      <c r="E51">
        <v>0</v>
      </c>
      <c r="F51">
        <v>0</v>
      </c>
      <c r="G51">
        <v>0</v>
      </c>
      <c r="H51">
        <v>0</v>
      </c>
      <c r="I51">
        <v>207.50529565385199</v>
      </c>
      <c r="J51">
        <v>538.45496296957594</v>
      </c>
      <c r="K51">
        <v>627.45797780896305</v>
      </c>
      <c r="L51">
        <v>261.90055919286698</v>
      </c>
      <c r="M51">
        <v>256.86943292923002</v>
      </c>
      <c r="N51">
        <v>404.58032355962501</v>
      </c>
      <c r="O51">
        <v>1144.4468541204601</v>
      </c>
      <c r="P51">
        <v>516.99612901428998</v>
      </c>
      <c r="Q51">
        <v>220.82828935149101</v>
      </c>
      <c r="R51">
        <v>181.22285633141101</v>
      </c>
      <c r="S51">
        <v>826.47517456503999</v>
      </c>
      <c r="T51">
        <v>181.65303399740199</v>
      </c>
      <c r="U51">
        <v>374.856156914915</v>
      </c>
      <c r="V51">
        <v>367.57242842382902</v>
      </c>
      <c r="W51">
        <v>745.53317656551906</v>
      </c>
      <c r="X51">
        <v>468.26470083552601</v>
      </c>
      <c r="Y51">
        <v>502.42313888741</v>
      </c>
      <c r="Z51">
        <v>430.45514264151302</v>
      </c>
      <c r="AA51">
        <v>255.84368293906701</v>
      </c>
      <c r="AB51">
        <v>725.24884820385705</v>
      </c>
      <c r="AC51">
        <v>368.65748136151399</v>
      </c>
      <c r="AD51">
        <v>7012.0513506994403</v>
      </c>
      <c r="AE51">
        <v>445.25906803755998</v>
      </c>
      <c r="AF51">
        <v>467.97847481243298</v>
      </c>
      <c r="AG51">
        <v>393.55153744270098</v>
      </c>
      <c r="AH51">
        <v>241.323687288852</v>
      </c>
      <c r="AI51">
        <v>568.49512939482497</v>
      </c>
      <c r="AJ51">
        <v>222.27509782289499</v>
      </c>
      <c r="AK51">
        <v>211.96102972300599</v>
      </c>
      <c r="AL51">
        <v>190.329761422476</v>
      </c>
      <c r="AM51">
        <v>285.40462562241498</v>
      </c>
      <c r="AN51">
        <v>292.92985500022297</v>
      </c>
    </row>
    <row r="52" spans="1:40" x14ac:dyDescent="0.25">
      <c r="A52" t="s">
        <v>3</v>
      </c>
      <c r="B52">
        <v>0</v>
      </c>
      <c r="C52">
        <v>0</v>
      </c>
      <c r="D52">
        <v>0</v>
      </c>
      <c r="E52">
        <v>0</v>
      </c>
      <c r="F52">
        <v>0</v>
      </c>
      <c r="G52">
        <v>0</v>
      </c>
      <c r="H52">
        <v>0</v>
      </c>
      <c r="I52">
        <v>0</v>
      </c>
      <c r="J52">
        <v>472.92530338377497</v>
      </c>
      <c r="K52">
        <v>568.67562019073102</v>
      </c>
      <c r="L52">
        <v>133.426151456105</v>
      </c>
      <c r="M52">
        <v>154.811638228975</v>
      </c>
      <c r="N52">
        <v>311.71728773346803</v>
      </c>
      <c r="O52">
        <v>992.08191434694197</v>
      </c>
      <c r="P52">
        <v>402.57607220884898</v>
      </c>
      <c r="Q52">
        <v>146.98253136772101</v>
      </c>
      <c r="R52">
        <v>80.417116669610294</v>
      </c>
      <c r="S52">
        <v>737.03547732204197</v>
      </c>
      <c r="T52">
        <v>78.921206036926804</v>
      </c>
      <c r="U52">
        <v>274.34231860154199</v>
      </c>
      <c r="V52">
        <v>258.66052475983599</v>
      </c>
      <c r="W52">
        <v>677.08441215013897</v>
      </c>
      <c r="X52">
        <v>360.46278823308398</v>
      </c>
      <c r="Y52">
        <v>410.97314271480002</v>
      </c>
      <c r="Z52">
        <v>326.45776392946101</v>
      </c>
      <c r="AA52">
        <v>158.80799034493401</v>
      </c>
      <c r="AB52">
        <v>636.78292105236198</v>
      </c>
      <c r="AC52">
        <v>279.75823456183099</v>
      </c>
      <c r="AD52">
        <v>6847.2877112458</v>
      </c>
      <c r="AE52">
        <v>379.35755212749302</v>
      </c>
      <c r="AF52">
        <v>405.68885925982403</v>
      </c>
      <c r="AG52">
        <v>335.30310463588501</v>
      </c>
      <c r="AH52">
        <v>141.76909963237301</v>
      </c>
      <c r="AI52">
        <v>461.22356288058802</v>
      </c>
      <c r="AJ52">
        <v>147.50679895532301</v>
      </c>
      <c r="AK52">
        <v>148.367240214492</v>
      </c>
      <c r="AL52">
        <v>84.258271349485</v>
      </c>
      <c r="AM52">
        <v>206.728981798776</v>
      </c>
      <c r="AN52">
        <v>206.25544996776199</v>
      </c>
    </row>
    <row r="53" spans="1:40" x14ac:dyDescent="0.25">
      <c r="A53" t="s">
        <v>4</v>
      </c>
      <c r="B53">
        <v>0</v>
      </c>
      <c r="C53">
        <v>0</v>
      </c>
      <c r="D53">
        <v>0</v>
      </c>
      <c r="E53">
        <v>0</v>
      </c>
      <c r="F53">
        <v>0</v>
      </c>
      <c r="G53">
        <v>0</v>
      </c>
      <c r="H53">
        <v>0</v>
      </c>
      <c r="I53">
        <v>0</v>
      </c>
      <c r="J53">
        <v>0</v>
      </c>
      <c r="K53">
        <v>817.87371451457398</v>
      </c>
      <c r="L53">
        <v>454.71472903762202</v>
      </c>
      <c r="M53">
        <v>489.92591272806902</v>
      </c>
      <c r="N53">
        <v>611.68211017819397</v>
      </c>
      <c r="O53">
        <v>1338.5741402712599</v>
      </c>
      <c r="P53">
        <v>745.86543518129804</v>
      </c>
      <c r="Q53">
        <v>489.00038608996101</v>
      </c>
      <c r="R53">
        <v>449.00023014656</v>
      </c>
      <c r="S53">
        <v>1053.15857914251</v>
      </c>
      <c r="T53">
        <v>449.00023014656</v>
      </c>
      <c r="U53">
        <v>611.68211017819397</v>
      </c>
      <c r="V53">
        <v>609.17389226874604</v>
      </c>
      <c r="W53">
        <v>980.94303769517001</v>
      </c>
      <c r="X53">
        <v>704.55309123316704</v>
      </c>
      <c r="Y53">
        <v>704.55309123316704</v>
      </c>
      <c r="Z53">
        <v>664.096085881146</v>
      </c>
      <c r="AA53">
        <v>511.80308337537798</v>
      </c>
      <c r="AB53">
        <v>864.33143972662106</v>
      </c>
      <c r="AC53">
        <v>640.45541259464596</v>
      </c>
      <c r="AD53">
        <v>7251.2335809334099</v>
      </c>
      <c r="AE53">
        <v>639.74218862482905</v>
      </c>
      <c r="AF53">
        <v>728.19574947367005</v>
      </c>
      <c r="AG53">
        <v>639.74218862482905</v>
      </c>
      <c r="AH53">
        <v>518.44850922901196</v>
      </c>
      <c r="AI53">
        <v>753.68351977976397</v>
      </c>
      <c r="AJ53">
        <v>489.00038608996101</v>
      </c>
      <c r="AK53">
        <v>489.00038608996101</v>
      </c>
      <c r="AL53">
        <v>449.00023014656</v>
      </c>
      <c r="AM53">
        <v>538.45496296957594</v>
      </c>
      <c r="AN53">
        <v>538.45496296957594</v>
      </c>
    </row>
    <row r="54" spans="1:40" x14ac:dyDescent="0.25">
      <c r="A54" t="s">
        <v>63</v>
      </c>
      <c r="B54">
        <v>0</v>
      </c>
      <c r="C54">
        <v>0</v>
      </c>
      <c r="D54">
        <v>0</v>
      </c>
      <c r="E54">
        <v>0</v>
      </c>
      <c r="F54">
        <v>0</v>
      </c>
      <c r="G54">
        <v>0</v>
      </c>
      <c r="H54">
        <v>0</v>
      </c>
      <c r="I54">
        <v>0</v>
      </c>
      <c r="J54">
        <v>0</v>
      </c>
      <c r="K54">
        <v>0</v>
      </c>
      <c r="L54">
        <v>579.55840821539505</v>
      </c>
      <c r="M54">
        <v>583.66089802471799</v>
      </c>
      <c r="N54">
        <v>700.89232180591296</v>
      </c>
      <c r="O54">
        <v>1471.89114532382</v>
      </c>
      <c r="P54">
        <v>847.54810104903697</v>
      </c>
      <c r="Q54">
        <v>580.43126122022898</v>
      </c>
      <c r="R54">
        <v>541.71870548626703</v>
      </c>
      <c r="S54">
        <v>1166.47958289793</v>
      </c>
      <c r="T54">
        <v>541.71870548626703</v>
      </c>
      <c r="U54">
        <v>700.89232180591296</v>
      </c>
      <c r="V54">
        <v>705.71666106172199</v>
      </c>
      <c r="W54">
        <v>1078.29943748753</v>
      </c>
      <c r="X54">
        <v>801.29529568823898</v>
      </c>
      <c r="Y54">
        <v>801.29529568823898</v>
      </c>
      <c r="Z54">
        <v>756.83840359129897</v>
      </c>
      <c r="AA54">
        <v>607.18545712893399</v>
      </c>
      <c r="AB54">
        <v>956.56310307295803</v>
      </c>
      <c r="AC54">
        <v>741.07318613366397</v>
      </c>
      <c r="AD54">
        <v>7363.1652857890103</v>
      </c>
      <c r="AE54">
        <v>729.79977773463804</v>
      </c>
      <c r="AF54">
        <v>819.289054742963</v>
      </c>
      <c r="AG54">
        <v>729.79977773463804</v>
      </c>
      <c r="AH54">
        <v>621.38866675508598</v>
      </c>
      <c r="AI54">
        <v>852.48322890010002</v>
      </c>
      <c r="AJ54">
        <v>580.43126122022898</v>
      </c>
      <c r="AK54">
        <v>580.43126122022898</v>
      </c>
      <c r="AL54">
        <v>541.71870548626703</v>
      </c>
      <c r="AM54">
        <v>627.45797780896305</v>
      </c>
      <c r="AN54">
        <v>627.45797780896305</v>
      </c>
    </row>
    <row r="55" spans="1:40" x14ac:dyDescent="0.25">
      <c r="A55" t="s">
        <v>38</v>
      </c>
      <c r="B55">
        <v>0</v>
      </c>
      <c r="C55">
        <v>0</v>
      </c>
      <c r="D55">
        <v>0</v>
      </c>
      <c r="E55">
        <v>0</v>
      </c>
      <c r="F55">
        <v>0</v>
      </c>
      <c r="G55">
        <v>0</v>
      </c>
      <c r="H55">
        <v>0</v>
      </c>
      <c r="I55">
        <v>0</v>
      </c>
      <c r="J55">
        <v>0</v>
      </c>
      <c r="K55">
        <v>0</v>
      </c>
      <c r="L55">
        <v>0</v>
      </c>
      <c r="M55">
        <v>174.194846130109</v>
      </c>
      <c r="N55">
        <v>323.960771910809</v>
      </c>
      <c r="O55">
        <v>1055.4897261487499</v>
      </c>
      <c r="P55">
        <v>463.047228776145</v>
      </c>
      <c r="Q55">
        <v>176.91388397695999</v>
      </c>
      <c r="R55">
        <v>112.348506946233</v>
      </c>
      <c r="S55">
        <v>748.43515834774098</v>
      </c>
      <c r="T55">
        <v>100.449045152823</v>
      </c>
      <c r="U55">
        <v>350.175110480672</v>
      </c>
      <c r="V55">
        <v>326.85567274786303</v>
      </c>
      <c r="W55">
        <v>799.26729116814295</v>
      </c>
      <c r="X55">
        <v>439.23708786471099</v>
      </c>
      <c r="Y55">
        <v>436.02184226140099</v>
      </c>
      <c r="Z55">
        <v>399.56375031880401</v>
      </c>
      <c r="AA55">
        <v>195.08914541419901</v>
      </c>
      <c r="AB55">
        <v>696.40412316181505</v>
      </c>
      <c r="AC55">
        <v>346.92847393158502</v>
      </c>
      <c r="AD55">
        <v>6710.0325020980499</v>
      </c>
      <c r="AE55">
        <v>398.68667430215601</v>
      </c>
      <c r="AF55">
        <v>503.48124947709999</v>
      </c>
      <c r="AG55">
        <v>395.52862714076502</v>
      </c>
      <c r="AH55">
        <v>161.06703730232201</v>
      </c>
      <c r="AI55">
        <v>479.83960645671101</v>
      </c>
      <c r="AJ55">
        <v>191.09063460038101</v>
      </c>
      <c r="AK55">
        <v>190.038867073012</v>
      </c>
      <c r="AL55">
        <v>109.545636851461</v>
      </c>
      <c r="AM55">
        <v>263.46146380677197</v>
      </c>
      <c r="AN55">
        <v>248.525628681721</v>
      </c>
    </row>
    <row r="56" spans="1:40" x14ac:dyDescent="0.25">
      <c r="A56" t="s">
        <v>64</v>
      </c>
      <c r="B56">
        <v>0</v>
      </c>
      <c r="C56">
        <v>0</v>
      </c>
      <c r="D56">
        <v>0</v>
      </c>
      <c r="E56">
        <v>0</v>
      </c>
      <c r="F56">
        <v>0</v>
      </c>
      <c r="G56">
        <v>0</v>
      </c>
      <c r="H56">
        <v>0</v>
      </c>
      <c r="I56">
        <v>0</v>
      </c>
      <c r="J56">
        <v>0</v>
      </c>
      <c r="K56">
        <v>0</v>
      </c>
      <c r="L56">
        <v>0</v>
      </c>
      <c r="M56">
        <v>0</v>
      </c>
      <c r="N56">
        <v>336.49343472865002</v>
      </c>
      <c r="O56">
        <v>1048.4197067627499</v>
      </c>
      <c r="P56">
        <v>477.646879704051</v>
      </c>
      <c r="Q56">
        <v>202.72093951219901</v>
      </c>
      <c r="R56">
        <v>130.320688169905</v>
      </c>
      <c r="S56">
        <v>750.56718413989995</v>
      </c>
      <c r="T56">
        <v>130.320688169905</v>
      </c>
      <c r="U56">
        <v>336.49343472865002</v>
      </c>
      <c r="V56">
        <v>317.20924181034701</v>
      </c>
      <c r="W56">
        <v>723.08638123373703</v>
      </c>
      <c r="X56">
        <v>429.89789920143102</v>
      </c>
      <c r="Y56">
        <v>426.15010962858298</v>
      </c>
      <c r="Z56">
        <v>417.65057123964101</v>
      </c>
      <c r="AA56">
        <v>210.91610904113199</v>
      </c>
      <c r="AB56">
        <v>683.76423566238202</v>
      </c>
      <c r="AC56">
        <v>352.17000199911502</v>
      </c>
      <c r="AD56">
        <v>6961.33187428366</v>
      </c>
      <c r="AE56">
        <v>407.840301184699</v>
      </c>
      <c r="AF56">
        <v>476.12264335343502</v>
      </c>
      <c r="AG56">
        <v>407.840301184699</v>
      </c>
      <c r="AH56">
        <v>190.76748419898999</v>
      </c>
      <c r="AI56">
        <v>498.65270036837802</v>
      </c>
      <c r="AJ56">
        <v>202.72093951219901</v>
      </c>
      <c r="AK56">
        <v>201.29425891054501</v>
      </c>
      <c r="AL56">
        <v>141.981713747334</v>
      </c>
      <c r="AM56">
        <v>265.18979186849498</v>
      </c>
      <c r="AN56">
        <v>263.86734450219598</v>
      </c>
    </row>
    <row r="57" spans="1:40" x14ac:dyDescent="0.25">
      <c r="A57" t="s">
        <v>47</v>
      </c>
      <c r="B57">
        <v>0</v>
      </c>
      <c r="C57">
        <v>0</v>
      </c>
      <c r="D57">
        <v>0</v>
      </c>
      <c r="E57">
        <v>0</v>
      </c>
      <c r="F57">
        <v>0</v>
      </c>
      <c r="G57">
        <v>0</v>
      </c>
      <c r="H57">
        <v>0</v>
      </c>
      <c r="I57">
        <v>0</v>
      </c>
      <c r="J57">
        <v>0</v>
      </c>
      <c r="K57">
        <v>0</v>
      </c>
      <c r="L57">
        <v>0</v>
      </c>
      <c r="M57">
        <v>0</v>
      </c>
      <c r="N57">
        <v>0</v>
      </c>
      <c r="O57">
        <v>1256.0482188706701</v>
      </c>
      <c r="P57">
        <v>653.66260398955899</v>
      </c>
      <c r="Q57">
        <v>339.91054746594301</v>
      </c>
      <c r="R57">
        <v>293.88303085478498</v>
      </c>
      <c r="S57">
        <v>918.78213756035404</v>
      </c>
      <c r="T57">
        <v>295.22716922946103</v>
      </c>
      <c r="U57">
        <v>506.20578212094603</v>
      </c>
      <c r="V57">
        <v>508.52356550071897</v>
      </c>
      <c r="W57">
        <v>929.25512657068305</v>
      </c>
      <c r="X57">
        <v>613.02042698159505</v>
      </c>
      <c r="Y57">
        <v>585.51317688049096</v>
      </c>
      <c r="Z57">
        <v>566.184956010669</v>
      </c>
      <c r="AA57">
        <v>376.96970975808</v>
      </c>
      <c r="AB57">
        <v>812.33761598536205</v>
      </c>
      <c r="AC57">
        <v>536.35468474421896</v>
      </c>
      <c r="AD57">
        <v>6899.8342964131798</v>
      </c>
      <c r="AE57">
        <v>521.51726671172605</v>
      </c>
      <c r="AF57">
        <v>628.15487957680205</v>
      </c>
      <c r="AG57">
        <v>521.51726671172605</v>
      </c>
      <c r="AH57">
        <v>361.28441408856702</v>
      </c>
      <c r="AI57">
        <v>676.16576924013498</v>
      </c>
      <c r="AJ57">
        <v>368.65921371134903</v>
      </c>
      <c r="AK57">
        <v>350.902579460656</v>
      </c>
      <c r="AL57">
        <v>295.22716922946103</v>
      </c>
      <c r="AM57">
        <v>424.10735874809598</v>
      </c>
      <c r="AN57">
        <v>420.98919671777202</v>
      </c>
    </row>
    <row r="58" spans="1:40" x14ac:dyDescent="0.25">
      <c r="A58" t="s">
        <v>48</v>
      </c>
      <c r="B58">
        <v>0</v>
      </c>
      <c r="C58">
        <v>0</v>
      </c>
      <c r="D58">
        <v>0</v>
      </c>
      <c r="E58">
        <v>0</v>
      </c>
      <c r="F58">
        <v>0</v>
      </c>
      <c r="G58">
        <v>0</v>
      </c>
      <c r="H58">
        <v>0</v>
      </c>
      <c r="I58">
        <v>0</v>
      </c>
      <c r="J58">
        <v>0</v>
      </c>
      <c r="K58">
        <v>0</v>
      </c>
      <c r="L58">
        <v>0</v>
      </c>
      <c r="M58">
        <v>0</v>
      </c>
      <c r="N58">
        <v>0</v>
      </c>
      <c r="O58">
        <v>0</v>
      </c>
      <c r="P58">
        <v>1446.50027320134</v>
      </c>
      <c r="Q58">
        <v>1058.83431093787</v>
      </c>
      <c r="R58">
        <v>997.66411349808595</v>
      </c>
      <c r="S58">
        <v>1577.4209078568399</v>
      </c>
      <c r="T58">
        <v>997.66411349808595</v>
      </c>
      <c r="U58">
        <v>1256.0482188706701</v>
      </c>
      <c r="V58">
        <v>1151.37270378332</v>
      </c>
      <c r="W58">
        <v>1913.4482726205599</v>
      </c>
      <c r="X58">
        <v>1286.53445858739</v>
      </c>
      <c r="Y58">
        <v>1302.8984799715799</v>
      </c>
      <c r="Z58">
        <v>1326.71174176217</v>
      </c>
      <c r="AA58">
        <v>1047.30980102741</v>
      </c>
      <c r="AB58">
        <v>1635.1511470775399</v>
      </c>
      <c r="AC58">
        <v>1305.4706908778501</v>
      </c>
      <c r="AD58">
        <v>8733.5135890698693</v>
      </c>
      <c r="AE58">
        <v>1270.9045815658301</v>
      </c>
      <c r="AF58">
        <v>1335.1340042496199</v>
      </c>
      <c r="AG58">
        <v>1270.9045815658301</v>
      </c>
      <c r="AH58">
        <v>1084.2825978405001</v>
      </c>
      <c r="AI58">
        <v>1476.2966714048</v>
      </c>
      <c r="AJ58">
        <v>1051.3571586717101</v>
      </c>
      <c r="AK58">
        <v>994.73335511088601</v>
      </c>
      <c r="AL58">
        <v>980.50727750518502</v>
      </c>
      <c r="AM58">
        <v>1132.3216613833699</v>
      </c>
      <c r="AN58">
        <v>1062.30895271497</v>
      </c>
    </row>
    <row r="59" spans="1:40" x14ac:dyDescent="0.25">
      <c r="A59" t="s">
        <v>5</v>
      </c>
      <c r="B59">
        <v>0</v>
      </c>
      <c r="C59">
        <v>0</v>
      </c>
      <c r="D59">
        <v>0</v>
      </c>
      <c r="E59">
        <v>0</v>
      </c>
      <c r="F59">
        <v>0</v>
      </c>
      <c r="G59">
        <v>0</v>
      </c>
      <c r="H59">
        <v>0</v>
      </c>
      <c r="I59">
        <v>0</v>
      </c>
      <c r="J59">
        <v>0</v>
      </c>
      <c r="K59">
        <v>0</v>
      </c>
      <c r="L59">
        <v>0</v>
      </c>
      <c r="M59">
        <v>0</v>
      </c>
      <c r="N59">
        <v>0</v>
      </c>
      <c r="O59">
        <v>0</v>
      </c>
      <c r="P59">
        <v>0</v>
      </c>
      <c r="Q59">
        <v>427.96055193062602</v>
      </c>
      <c r="R59">
        <v>376.95590129153499</v>
      </c>
      <c r="S59">
        <v>999.17792062199999</v>
      </c>
      <c r="T59">
        <v>376.95590129153499</v>
      </c>
      <c r="U59">
        <v>605.34997302126897</v>
      </c>
      <c r="V59">
        <v>602.11918664601205</v>
      </c>
      <c r="W59">
        <v>950.45700448737705</v>
      </c>
      <c r="X59">
        <v>707.56190020778104</v>
      </c>
      <c r="Y59">
        <v>770.08878881618296</v>
      </c>
      <c r="Z59">
        <v>642.07749257613898</v>
      </c>
      <c r="AA59">
        <v>462.21655091023399</v>
      </c>
      <c r="AB59">
        <v>990.43664506876098</v>
      </c>
      <c r="AC59">
        <v>570.61585005284496</v>
      </c>
      <c r="AD59">
        <v>7487.8618908716999</v>
      </c>
      <c r="AE59">
        <v>660.82270913088905</v>
      </c>
      <c r="AF59">
        <v>749.90607843047599</v>
      </c>
      <c r="AG59">
        <v>611.98087010437996</v>
      </c>
      <c r="AH59">
        <v>404.84576335527601</v>
      </c>
      <c r="AI59">
        <v>749.23910230438798</v>
      </c>
      <c r="AJ59">
        <v>434.269471630194</v>
      </c>
      <c r="AK59">
        <v>427.96055193062602</v>
      </c>
      <c r="AL59">
        <v>380.07098265586899</v>
      </c>
      <c r="AM59">
        <v>523.15673616815104</v>
      </c>
      <c r="AN59">
        <v>513.252453277737</v>
      </c>
    </row>
    <row r="60" spans="1:40" x14ac:dyDescent="0.25">
      <c r="A60" t="s">
        <v>39</v>
      </c>
      <c r="B60">
        <v>0</v>
      </c>
      <c r="C60">
        <v>0</v>
      </c>
      <c r="D60">
        <v>0</v>
      </c>
      <c r="E60">
        <v>0</v>
      </c>
      <c r="F60">
        <v>0</v>
      </c>
      <c r="G60">
        <v>0</v>
      </c>
      <c r="H60">
        <v>0</v>
      </c>
      <c r="I60">
        <v>0</v>
      </c>
      <c r="J60">
        <v>0</v>
      </c>
      <c r="K60">
        <v>0</v>
      </c>
      <c r="L60">
        <v>0</v>
      </c>
      <c r="M60">
        <v>0</v>
      </c>
      <c r="N60">
        <v>0</v>
      </c>
      <c r="O60">
        <v>0</v>
      </c>
      <c r="P60">
        <v>0</v>
      </c>
      <c r="Q60">
        <v>0</v>
      </c>
      <c r="R60">
        <v>124.571451095179</v>
      </c>
      <c r="S60">
        <v>760.016473764088</v>
      </c>
      <c r="T60">
        <v>125.841249556581</v>
      </c>
      <c r="U60">
        <v>303.30168182702101</v>
      </c>
      <c r="V60">
        <v>294.684601390529</v>
      </c>
      <c r="W60">
        <v>615.04795751267397</v>
      </c>
      <c r="X60">
        <v>390.45553946793802</v>
      </c>
      <c r="Y60">
        <v>469.95824796381402</v>
      </c>
      <c r="Z60">
        <v>317.38642270753797</v>
      </c>
      <c r="AA60">
        <v>199.361340942135</v>
      </c>
      <c r="AB60">
        <v>693.23086263114499</v>
      </c>
      <c r="AC60">
        <v>307.21276195440601</v>
      </c>
      <c r="AD60">
        <v>6787.1463299788502</v>
      </c>
      <c r="AE60">
        <v>391.86702734703999</v>
      </c>
      <c r="AF60">
        <v>432.54639869970401</v>
      </c>
      <c r="AG60">
        <v>346.35986587592402</v>
      </c>
      <c r="AH60">
        <v>172.180530311854</v>
      </c>
      <c r="AI60">
        <v>511.61931098563798</v>
      </c>
      <c r="AJ60">
        <v>168.25146273074299</v>
      </c>
      <c r="AK60">
        <v>158.56091946209699</v>
      </c>
      <c r="AL60">
        <v>131.852105512055</v>
      </c>
      <c r="AM60">
        <v>219.94708144270299</v>
      </c>
      <c r="AN60">
        <v>222.27509782289499</v>
      </c>
    </row>
    <row r="61" spans="1:40" x14ac:dyDescent="0.25">
      <c r="A61" t="s">
        <v>50</v>
      </c>
      <c r="B61">
        <v>0</v>
      </c>
      <c r="C61">
        <v>0</v>
      </c>
      <c r="D61">
        <v>0</v>
      </c>
      <c r="E61">
        <v>0</v>
      </c>
      <c r="F61">
        <v>0</v>
      </c>
      <c r="G61">
        <v>0</v>
      </c>
      <c r="H61">
        <v>0</v>
      </c>
      <c r="I61">
        <v>0</v>
      </c>
      <c r="J61">
        <v>0</v>
      </c>
      <c r="K61">
        <v>0</v>
      </c>
      <c r="L61">
        <v>0</v>
      </c>
      <c r="M61">
        <v>0</v>
      </c>
      <c r="N61">
        <v>0</v>
      </c>
      <c r="O61">
        <v>0</v>
      </c>
      <c r="P61">
        <v>0</v>
      </c>
      <c r="Q61">
        <v>0</v>
      </c>
      <c r="R61">
        <v>0</v>
      </c>
      <c r="S61">
        <v>708.87582084888697</v>
      </c>
      <c r="T61">
        <v>61.212262409834402</v>
      </c>
      <c r="U61">
        <v>259.75466177696097</v>
      </c>
      <c r="V61">
        <v>241.93724340515101</v>
      </c>
      <c r="W61">
        <v>652.577155288266</v>
      </c>
      <c r="X61">
        <v>345.53236555262401</v>
      </c>
      <c r="Y61">
        <v>369.411579664599</v>
      </c>
      <c r="Z61">
        <v>279.90717174514202</v>
      </c>
      <c r="AA61">
        <v>144.00408850790001</v>
      </c>
      <c r="AB61">
        <v>633.04833704951704</v>
      </c>
      <c r="AC61">
        <v>260.34303505355803</v>
      </c>
      <c r="AD61">
        <v>6740.1335272297401</v>
      </c>
      <c r="AE61">
        <v>349.94566598687402</v>
      </c>
      <c r="AF61">
        <v>382.70526775759402</v>
      </c>
      <c r="AG61">
        <v>309.30679408179202</v>
      </c>
      <c r="AH61">
        <v>119.35226807626201</v>
      </c>
      <c r="AI61">
        <v>427.312620841083</v>
      </c>
      <c r="AJ61">
        <v>125.841249556581</v>
      </c>
      <c r="AK61">
        <v>124.571451095179</v>
      </c>
      <c r="AL61">
        <v>65.180272768452198</v>
      </c>
      <c r="AM61">
        <v>181.65303399740199</v>
      </c>
      <c r="AN61">
        <v>182.35811115372101</v>
      </c>
    </row>
    <row r="62" spans="1:40" x14ac:dyDescent="0.25">
      <c r="A62" t="s">
        <v>65</v>
      </c>
      <c r="B62">
        <v>0</v>
      </c>
      <c r="C62">
        <v>0</v>
      </c>
      <c r="D62">
        <v>0</v>
      </c>
      <c r="E62">
        <v>0</v>
      </c>
      <c r="F62">
        <v>0</v>
      </c>
      <c r="G62">
        <v>0</v>
      </c>
      <c r="H62">
        <v>0</v>
      </c>
      <c r="I62">
        <v>0</v>
      </c>
      <c r="J62">
        <v>0</v>
      </c>
      <c r="K62">
        <v>0</v>
      </c>
      <c r="L62">
        <v>0</v>
      </c>
      <c r="M62">
        <v>0</v>
      </c>
      <c r="N62">
        <v>0</v>
      </c>
      <c r="O62">
        <v>0</v>
      </c>
      <c r="P62">
        <v>0</v>
      </c>
      <c r="Q62">
        <v>0</v>
      </c>
      <c r="R62">
        <v>0</v>
      </c>
      <c r="S62">
        <v>0</v>
      </c>
      <c r="T62">
        <v>708.87582084888697</v>
      </c>
      <c r="U62">
        <v>918.78213756035404</v>
      </c>
      <c r="V62">
        <v>883.31642740942004</v>
      </c>
      <c r="W62">
        <v>1266.5855131293299</v>
      </c>
      <c r="X62">
        <v>997.71652289396195</v>
      </c>
      <c r="Y62">
        <v>997.71652289396195</v>
      </c>
      <c r="Z62">
        <v>981.45540718920199</v>
      </c>
      <c r="AA62">
        <v>770.22068926941699</v>
      </c>
      <c r="AB62">
        <v>1209.2663918733699</v>
      </c>
      <c r="AC62">
        <v>873.95335776403499</v>
      </c>
      <c r="AD62">
        <v>8877.7327305228591</v>
      </c>
      <c r="AE62">
        <v>950.76985667962799</v>
      </c>
      <c r="AF62">
        <v>1051.09824568919</v>
      </c>
      <c r="AG62">
        <v>950.76985667962799</v>
      </c>
      <c r="AH62">
        <v>738.58066428293102</v>
      </c>
      <c r="AI62">
        <v>1005.66718550752</v>
      </c>
      <c r="AJ62">
        <v>760.016473764088</v>
      </c>
      <c r="AK62">
        <v>760.016473764088</v>
      </c>
      <c r="AL62">
        <v>708.87582084888697</v>
      </c>
      <c r="AM62">
        <v>826.47517456503999</v>
      </c>
      <c r="AN62">
        <v>826.47517456503999</v>
      </c>
    </row>
    <row r="63" spans="1:40" x14ac:dyDescent="0.25">
      <c r="A63" t="s">
        <v>52</v>
      </c>
      <c r="B63">
        <v>0</v>
      </c>
      <c r="C63">
        <v>0</v>
      </c>
      <c r="D63">
        <v>0</v>
      </c>
      <c r="E63">
        <v>0</v>
      </c>
      <c r="F63">
        <v>0</v>
      </c>
      <c r="G63">
        <v>0</v>
      </c>
      <c r="H63">
        <v>0</v>
      </c>
      <c r="I63">
        <v>0</v>
      </c>
      <c r="J63">
        <v>0</v>
      </c>
      <c r="K63">
        <v>0</v>
      </c>
      <c r="L63">
        <v>0</v>
      </c>
      <c r="M63">
        <v>0</v>
      </c>
      <c r="N63">
        <v>0</v>
      </c>
      <c r="O63">
        <v>0</v>
      </c>
      <c r="P63">
        <v>0</v>
      </c>
      <c r="Q63">
        <v>0</v>
      </c>
      <c r="R63">
        <v>0</v>
      </c>
      <c r="S63">
        <v>0</v>
      </c>
      <c r="T63">
        <v>0</v>
      </c>
      <c r="U63">
        <v>260.94270658471902</v>
      </c>
      <c r="V63">
        <v>242.67394042179899</v>
      </c>
      <c r="W63">
        <v>579.61067711869305</v>
      </c>
      <c r="X63">
        <v>342.84776483999599</v>
      </c>
      <c r="Y63">
        <v>390.930804291865</v>
      </c>
      <c r="Z63">
        <v>279.90717174514202</v>
      </c>
      <c r="AA63">
        <v>144.480814553518</v>
      </c>
      <c r="AB63">
        <v>577.79738976417605</v>
      </c>
      <c r="AC63">
        <v>262.77997381124101</v>
      </c>
      <c r="AD63">
        <v>6740.1335272297401</v>
      </c>
      <c r="AE63">
        <v>349.94566598687402</v>
      </c>
      <c r="AF63">
        <v>381.62111731586901</v>
      </c>
      <c r="AG63">
        <v>309.30679408179202</v>
      </c>
      <c r="AH63">
        <v>108.455626329376</v>
      </c>
      <c r="AI63">
        <v>427.312620841083</v>
      </c>
      <c r="AJ63">
        <v>125.841249556581</v>
      </c>
      <c r="AK63">
        <v>120.202347430659</v>
      </c>
      <c r="AL63">
        <v>64.0813379167965</v>
      </c>
      <c r="AM63">
        <v>177.29084757241301</v>
      </c>
      <c r="AN63">
        <v>177.29084757241301</v>
      </c>
    </row>
    <row r="64" spans="1:40" x14ac:dyDescent="0.25">
      <c r="A64" t="s">
        <v>54</v>
      </c>
      <c r="B64">
        <v>0</v>
      </c>
      <c r="C64">
        <v>0</v>
      </c>
      <c r="D64">
        <v>0</v>
      </c>
      <c r="E64">
        <v>0</v>
      </c>
      <c r="F64">
        <v>0</v>
      </c>
      <c r="G64">
        <v>0</v>
      </c>
      <c r="H64">
        <v>0</v>
      </c>
      <c r="I64">
        <v>0</v>
      </c>
      <c r="J64">
        <v>0</v>
      </c>
      <c r="K64">
        <v>0</v>
      </c>
      <c r="L64">
        <v>0</v>
      </c>
      <c r="M64">
        <v>0</v>
      </c>
      <c r="N64">
        <v>0</v>
      </c>
      <c r="O64">
        <v>0</v>
      </c>
      <c r="P64">
        <v>0</v>
      </c>
      <c r="Q64">
        <v>0</v>
      </c>
      <c r="R64">
        <v>0</v>
      </c>
      <c r="S64">
        <v>0</v>
      </c>
      <c r="T64">
        <v>0</v>
      </c>
      <c r="U64">
        <v>0</v>
      </c>
      <c r="V64">
        <v>452.89770774667198</v>
      </c>
      <c r="W64">
        <v>821.34157390715802</v>
      </c>
      <c r="X64">
        <v>545.02653808211596</v>
      </c>
      <c r="Y64">
        <v>580.56784524875104</v>
      </c>
      <c r="Z64">
        <v>495.872882412168</v>
      </c>
      <c r="AA64">
        <v>331.45849398163199</v>
      </c>
      <c r="AB64">
        <v>812.33761598536205</v>
      </c>
      <c r="AC64">
        <v>479.021437847382</v>
      </c>
      <c r="AD64">
        <v>6810.7714316284701</v>
      </c>
      <c r="AE64">
        <v>521.51726671172605</v>
      </c>
      <c r="AF64">
        <v>550.85252456145497</v>
      </c>
      <c r="AG64">
        <v>460.95394086393202</v>
      </c>
      <c r="AH64">
        <v>330.558481568871</v>
      </c>
      <c r="AI64">
        <v>676.16576924013498</v>
      </c>
      <c r="AJ64">
        <v>303.30168182702101</v>
      </c>
      <c r="AK64">
        <v>283.75924649350401</v>
      </c>
      <c r="AL64">
        <v>260.91365738183299</v>
      </c>
      <c r="AM64">
        <v>370.42269255626599</v>
      </c>
      <c r="AN64">
        <v>374.856156914915</v>
      </c>
    </row>
    <row r="65" spans="1:40" x14ac:dyDescent="0.25">
      <c r="A65" t="s">
        <v>6</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846.14167860037105</v>
      </c>
      <c r="X65">
        <v>489.23979284693502</v>
      </c>
      <c r="Y65">
        <v>556.46279759439403</v>
      </c>
      <c r="Z65">
        <v>509.88726883226798</v>
      </c>
      <c r="AA65">
        <v>288.78814900442802</v>
      </c>
      <c r="AB65">
        <v>784.89254063068199</v>
      </c>
      <c r="AC65">
        <v>459.27644586408599</v>
      </c>
      <c r="AD65">
        <v>6759.2477569924304</v>
      </c>
      <c r="AE65">
        <v>537.947360947947</v>
      </c>
      <c r="AF65">
        <v>507.09658032073997</v>
      </c>
      <c r="AG65">
        <v>471.05601842244602</v>
      </c>
      <c r="AH65">
        <v>306.57228032819899</v>
      </c>
      <c r="AI65">
        <v>662.92577961250299</v>
      </c>
      <c r="AJ65">
        <v>292.65642021070801</v>
      </c>
      <c r="AK65">
        <v>291.88933895379699</v>
      </c>
      <c r="AL65">
        <v>255.53251573868999</v>
      </c>
      <c r="AM65">
        <v>343.52554750212403</v>
      </c>
      <c r="AN65">
        <v>367.57242842382902</v>
      </c>
    </row>
    <row r="66" spans="1:40" x14ac:dyDescent="0.25">
      <c r="A66" t="s">
        <v>7</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953.10267394683206</v>
      </c>
      <c r="Y66">
        <v>1098.1419257054899</v>
      </c>
      <c r="Z66">
        <v>899.61173753079299</v>
      </c>
      <c r="AA66">
        <v>753.08145539485201</v>
      </c>
      <c r="AB66">
        <v>1273.70547892578</v>
      </c>
      <c r="AC66">
        <v>797.53979921751704</v>
      </c>
      <c r="AD66">
        <v>7989.5040121628299</v>
      </c>
      <c r="AE66">
        <v>927.18490815049904</v>
      </c>
      <c r="AF66">
        <v>979.41738979614695</v>
      </c>
      <c r="AG66">
        <v>819.51176806918397</v>
      </c>
      <c r="AH66">
        <v>724.29177260833205</v>
      </c>
      <c r="AI66">
        <v>906.953261830938</v>
      </c>
      <c r="AJ66">
        <v>710.36379311340397</v>
      </c>
      <c r="AK66">
        <v>615.04795751267397</v>
      </c>
      <c r="AL66">
        <v>683.74775550156801</v>
      </c>
      <c r="AM66">
        <v>745.53317656551906</v>
      </c>
      <c r="AN66">
        <v>737.07786694293702</v>
      </c>
    </row>
    <row r="67" spans="1:40" x14ac:dyDescent="0.25">
      <c r="A67" t="s">
        <v>16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654.36112630694799</v>
      </c>
      <c r="Z67">
        <v>621.79280910234399</v>
      </c>
      <c r="AA67">
        <v>414.88701258170403</v>
      </c>
      <c r="AB67">
        <v>901.73110943788299</v>
      </c>
      <c r="AC67">
        <v>568.86653068792396</v>
      </c>
      <c r="AD67">
        <v>7129.9626079111504</v>
      </c>
      <c r="AE67">
        <v>641.50241748313897</v>
      </c>
      <c r="AF67">
        <v>601.83451459616299</v>
      </c>
      <c r="AG67">
        <v>567.00532520631805</v>
      </c>
      <c r="AH67">
        <v>425.82397890017</v>
      </c>
      <c r="AI67">
        <v>785.62588488088795</v>
      </c>
      <c r="AJ67">
        <v>394.11645983066802</v>
      </c>
      <c r="AK67">
        <v>394.11645983066802</v>
      </c>
      <c r="AL67">
        <v>359.224020927494</v>
      </c>
      <c r="AM67">
        <v>468.26470083552601</v>
      </c>
      <c r="AN67">
        <v>468.26470083552601</v>
      </c>
    </row>
    <row r="68" spans="1:40" x14ac:dyDescent="0.25">
      <c r="A68" t="s">
        <v>66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638.33960543009903</v>
      </c>
      <c r="AA68">
        <v>445.33485482644801</v>
      </c>
      <c r="AB68">
        <v>825.671924878195</v>
      </c>
      <c r="AC68">
        <v>643.60816104992</v>
      </c>
      <c r="AD68">
        <v>6935.2611137396098</v>
      </c>
      <c r="AE68">
        <v>641.50241748313897</v>
      </c>
      <c r="AF68">
        <v>678.491603852156</v>
      </c>
      <c r="AG68">
        <v>641.50241748313897</v>
      </c>
      <c r="AH68">
        <v>456.24076225119302</v>
      </c>
      <c r="AI68">
        <v>721.56837157339703</v>
      </c>
      <c r="AJ68">
        <v>469.95824796381402</v>
      </c>
      <c r="AK68">
        <v>441.75629637556398</v>
      </c>
      <c r="AL68">
        <v>386.04594845777302</v>
      </c>
      <c r="AM68">
        <v>529.78856503455904</v>
      </c>
      <c r="AN68">
        <v>501.360116230806</v>
      </c>
    </row>
    <row r="69" spans="1:40" x14ac:dyDescent="0.25">
      <c r="A69" t="s">
        <v>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394.04228012829202</v>
      </c>
      <c r="AB69">
        <v>898.80109693949305</v>
      </c>
      <c r="AC69">
        <v>535.21059886185003</v>
      </c>
      <c r="AD69">
        <v>6984.0869413733799</v>
      </c>
      <c r="AE69">
        <v>575.603475892554</v>
      </c>
      <c r="AF69">
        <v>636.99443023186598</v>
      </c>
      <c r="AG69">
        <v>508.75916776560399</v>
      </c>
      <c r="AH69">
        <v>377.90911772581001</v>
      </c>
      <c r="AI69">
        <v>745.43441508342403</v>
      </c>
      <c r="AJ69">
        <v>347.35589288960801</v>
      </c>
      <c r="AK69">
        <v>317.38642270753797</v>
      </c>
      <c r="AL69">
        <v>292.008450467665</v>
      </c>
      <c r="AM69">
        <v>392.40916835563399</v>
      </c>
      <c r="AN69">
        <v>392.40916835563399</v>
      </c>
    </row>
    <row r="70" spans="1:40" x14ac:dyDescent="0.25">
      <c r="A70" t="s">
        <v>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687.144498788242</v>
      </c>
      <c r="AC70">
        <v>327.78926723236799</v>
      </c>
      <c r="AD70">
        <v>6785.9032473642101</v>
      </c>
      <c r="AE70">
        <v>433.58167369410501</v>
      </c>
      <c r="AF70">
        <v>437.73871368429297</v>
      </c>
      <c r="AG70">
        <v>379.95210797970202</v>
      </c>
      <c r="AH70">
        <v>196.377867127754</v>
      </c>
      <c r="AI70">
        <v>550.74926896794705</v>
      </c>
      <c r="AJ70">
        <v>197.82754785172301</v>
      </c>
      <c r="AK70">
        <v>197.850706523176</v>
      </c>
      <c r="AL70">
        <v>151.38199654011501</v>
      </c>
      <c r="AM70">
        <v>254.407049673513</v>
      </c>
      <c r="AN70">
        <v>255.84368293906701</v>
      </c>
    </row>
    <row r="71" spans="1:40" x14ac:dyDescent="0.25">
      <c r="A71" t="s">
        <v>55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874.25942608934804</v>
      </c>
      <c r="AD71">
        <v>7469.0012540121197</v>
      </c>
      <c r="AE71">
        <v>823.25059565382799</v>
      </c>
      <c r="AF71">
        <v>910.05032224119202</v>
      </c>
      <c r="AG71">
        <v>823.25059565382799</v>
      </c>
      <c r="AH71">
        <v>711.46697583828995</v>
      </c>
      <c r="AI71">
        <v>904.61597181368404</v>
      </c>
      <c r="AJ71">
        <v>693.23086263114499</v>
      </c>
      <c r="AK71">
        <v>615.65673106034296</v>
      </c>
      <c r="AL71">
        <v>642.61513895391795</v>
      </c>
      <c r="AM71">
        <v>731.84645483092504</v>
      </c>
      <c r="AN71">
        <v>725.24884820385705</v>
      </c>
    </row>
    <row r="72" spans="1:40" x14ac:dyDescent="0.25">
      <c r="A72" t="s">
        <v>67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7561.4268797927698</v>
      </c>
      <c r="AE72">
        <v>551.72550410323197</v>
      </c>
      <c r="AF72">
        <v>595.90141802413098</v>
      </c>
      <c r="AG72">
        <v>474.34895736913302</v>
      </c>
      <c r="AH72">
        <v>304.68987518746798</v>
      </c>
      <c r="AI72">
        <v>637.74410701284603</v>
      </c>
      <c r="AJ72">
        <v>307.21276195440601</v>
      </c>
      <c r="AK72">
        <v>305.149834739212</v>
      </c>
      <c r="AL72">
        <v>275.33176089320602</v>
      </c>
      <c r="AM72">
        <v>392.53710091318902</v>
      </c>
      <c r="AN72">
        <v>390.54643194845499</v>
      </c>
    </row>
    <row r="73" spans="1:40" x14ac:dyDescent="0.25">
      <c r="A73" t="s">
        <v>57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7153.6393666138702</v>
      </c>
      <c r="AF73">
        <v>6853.9443008768703</v>
      </c>
      <c r="AG73">
        <v>6865.2547676228096</v>
      </c>
      <c r="AH73">
        <v>7237.5347855934597</v>
      </c>
      <c r="AI73">
        <v>7504.4334976155196</v>
      </c>
      <c r="AJ73">
        <v>6976.8362988509098</v>
      </c>
      <c r="AK73">
        <v>6787.1463299788502</v>
      </c>
      <c r="AL73">
        <v>6927.7024049891597</v>
      </c>
      <c r="AM73">
        <v>7012.0513506994403</v>
      </c>
      <c r="AN73">
        <v>7012.0513506994403</v>
      </c>
    </row>
    <row r="74" spans="1:40" x14ac:dyDescent="0.25">
      <c r="A74" t="s">
        <v>58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663.96201624325704</v>
      </c>
      <c r="AG74">
        <v>554.321410495755</v>
      </c>
      <c r="AH74">
        <v>409.60602259398001</v>
      </c>
      <c r="AI74">
        <v>673.26523533557099</v>
      </c>
      <c r="AJ74">
        <v>391.86702734703999</v>
      </c>
      <c r="AK74">
        <v>391.86702734703999</v>
      </c>
      <c r="AL74">
        <v>349.94566598687402</v>
      </c>
      <c r="AM74">
        <v>445.25906803755998</v>
      </c>
      <c r="AN74">
        <v>445.25906803755998</v>
      </c>
    </row>
    <row r="75" spans="1:40" x14ac:dyDescent="0.25">
      <c r="A75" t="s">
        <v>10</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586.85671119009498</v>
      </c>
      <c r="AH75">
        <v>489.63278206371001</v>
      </c>
      <c r="AI75">
        <v>817.041346902133</v>
      </c>
      <c r="AJ75">
        <v>434.80315782396798</v>
      </c>
      <c r="AK75">
        <v>432.54639869970401</v>
      </c>
      <c r="AL75">
        <v>400.28074927353799</v>
      </c>
      <c r="AM75">
        <v>467.97847481243298</v>
      </c>
      <c r="AN75">
        <v>468.78496661962299</v>
      </c>
    </row>
    <row r="76" spans="1:40" x14ac:dyDescent="0.25">
      <c r="A76" t="s">
        <v>68</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376.011417277975</v>
      </c>
      <c r="AI76">
        <v>673.26523533557099</v>
      </c>
      <c r="AJ76">
        <v>346.35986587592402</v>
      </c>
      <c r="AK76">
        <v>343.009997727452</v>
      </c>
      <c r="AL76">
        <v>324.08095272870702</v>
      </c>
      <c r="AM76">
        <v>393.55153744270098</v>
      </c>
      <c r="AN76">
        <v>393.55153744270098</v>
      </c>
    </row>
    <row r="77" spans="1:40" x14ac:dyDescent="0.25">
      <c r="A77" t="s">
        <v>59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467.05917506445701</v>
      </c>
      <c r="AJ77">
        <v>174.114793172075</v>
      </c>
      <c r="AK77">
        <v>170.72758766733301</v>
      </c>
      <c r="AL77">
        <v>119.35226807626201</v>
      </c>
      <c r="AM77">
        <v>241.323687288852</v>
      </c>
      <c r="AN77">
        <v>241.323687288852</v>
      </c>
    </row>
    <row r="78" spans="1:40" x14ac:dyDescent="0.25">
      <c r="A78" t="s">
        <v>60</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507.125746455441</v>
      </c>
      <c r="AK78">
        <v>466.93725248250098</v>
      </c>
      <c r="AL78">
        <v>395.78643388644099</v>
      </c>
      <c r="AM78">
        <v>580.12593100648405</v>
      </c>
      <c r="AN78">
        <v>568.49512939482497</v>
      </c>
    </row>
    <row r="79" spans="1:40" x14ac:dyDescent="0.25">
      <c r="A79" t="s">
        <v>12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165.76221113138701</v>
      </c>
      <c r="AL79">
        <v>131.025435584371</v>
      </c>
      <c r="AM79">
        <v>220.82828935149101</v>
      </c>
      <c r="AN79">
        <v>219.94708144270299</v>
      </c>
    </row>
    <row r="80" spans="1:40" x14ac:dyDescent="0.25">
      <c r="A80" t="s">
        <v>41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125.94385904518499</v>
      </c>
      <c r="AM80">
        <v>222.27509782289499</v>
      </c>
      <c r="AN80">
        <v>219.94708144270299</v>
      </c>
    </row>
    <row r="81" spans="1:40" x14ac:dyDescent="0.25">
      <c r="A81" t="s">
        <v>62</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185.96176894467999</v>
      </c>
      <c r="AN81">
        <v>185.96176894467999</v>
      </c>
    </row>
    <row r="82" spans="1:40" x14ac:dyDescent="0.25">
      <c r="A82" t="s">
        <v>35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292.92985500022297</v>
      </c>
    </row>
    <row r="83" spans="1:40" x14ac:dyDescent="0.25">
      <c r="A83" t="s">
        <v>36</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Nov21st</vt:lpstr>
      <vt:lpstr>Single scores</vt:lpstr>
      <vt:lpstr>Pairwise scores</vt:lpstr>
      <vt:lpstr>S-DSM 37 instr</vt:lpstr>
      <vt:lpstr>Threesome scores</vt:lpstr>
      <vt:lpstr>Sheet6</vt:lpstr>
      <vt:lpstr>Cluster scores</vt:lpstr>
      <vt:lpstr>Instrument Selection</vt:lpstr>
      <vt:lpstr>Pair scores</vt:lpstr>
      <vt:lpstr>Potential scores</vt:lpstr>
      <vt:lpstr>cmax</vt:lpstr>
      <vt:lpstr>cmin</vt:lpstr>
      <vt:lpstr>smax</vt:lpstr>
      <vt:lpstr>smin</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cp:lastModifiedBy>
  <dcterms:created xsi:type="dcterms:W3CDTF">2011-11-21T04:46:48Z</dcterms:created>
  <dcterms:modified xsi:type="dcterms:W3CDTF">2011-12-13T17:40:07Z</dcterms:modified>
</cp:coreProperties>
</file>