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65" windowWidth="14520" windowHeight="12120" firstSheet="11" activeTab="16"/>
  </bookViews>
  <sheets>
    <sheet name="Nov21st" sheetId="1" r:id="rId1"/>
    <sheet name="Single scores" sheetId="3" r:id="rId2"/>
    <sheet name="Pairwise scores" sheetId="2" r:id="rId3"/>
    <sheet name="Threesome scores" sheetId="4" r:id="rId4"/>
    <sheet name="Single scores old" sheetId="9" r:id="rId5"/>
    <sheet name="Cluster scores" sheetId="5" r:id="rId6"/>
    <sheet name="Instrument Selection" sheetId="6" r:id="rId7"/>
    <sheet name="Pair scores" sheetId="10" r:id="rId8"/>
    <sheet name="Potential scores" sheetId="8" r:id="rId9"/>
    <sheet name="All instruments" sheetId="11" r:id="rId10"/>
    <sheet name="Marginal scores" sheetId="12" r:id="rId11"/>
    <sheet name="Notes" sheetId="13" r:id="rId12"/>
    <sheet name="Pctg of top archs with instr" sheetId="14" r:id="rId13"/>
    <sheet name="S-DSM 40 instr" sheetId="7" r:id="rId14"/>
    <sheet name="E-DSM 40 instr" sheetId="16" r:id="rId15"/>
    <sheet name="Packaging" sheetId="15" r:id="rId16"/>
    <sheet name="Scheduling" sheetId="17" r:id="rId17"/>
  </sheets>
  <definedNames>
    <definedName name="_xlnm._FilterDatabase" localSheetId="9" hidden="1">'All instruments'!$A$1:$J$120</definedName>
    <definedName name="cmax">'Single scores old'!$O$5</definedName>
    <definedName name="cmin">'Single scores old'!$O$4</definedName>
    <definedName name="smax">'Single scores old'!$O$3</definedName>
    <definedName name="smin">'Single scores old'!$O$2</definedName>
  </definedNames>
  <calcPr calcId="145621"/>
</workbook>
</file>

<file path=xl/calcChain.xml><?xml version="1.0" encoding="utf-8"?>
<calcChain xmlns="http://schemas.openxmlformats.org/spreadsheetml/2006/main">
  <c r="J19" i="17" l="1"/>
  <c r="J24" i="17"/>
  <c r="J23" i="17"/>
  <c r="J16" i="17"/>
  <c r="J18" i="17"/>
  <c r="J20" i="17"/>
  <c r="J22" i="17"/>
  <c r="J17" i="17"/>
  <c r="J15" i="17"/>
  <c r="J21" i="17"/>
  <c r="J11" i="17"/>
  <c r="J10" i="17"/>
  <c r="J9" i="17"/>
  <c r="J8" i="17"/>
  <c r="J7" i="17"/>
  <c r="J6" i="17"/>
  <c r="J5" i="17"/>
  <c r="J4" i="17"/>
  <c r="J3" i="17"/>
  <c r="J2" i="17"/>
  <c r="S3" i="15" l="1"/>
  <c r="D114" i="11" l="1"/>
  <c r="D95" i="11"/>
  <c r="D7" i="11"/>
  <c r="D91" i="11" l="1"/>
  <c r="D86" i="11"/>
  <c r="D83" i="11"/>
  <c r="D81" i="11"/>
  <c r="D68" i="11"/>
  <c r="D58" i="11"/>
  <c r="D47" i="11"/>
  <c r="D42" i="11"/>
  <c r="D39" i="11"/>
  <c r="D21" i="11"/>
  <c r="D14" i="11"/>
  <c r="D3" i="11"/>
  <c r="D4" i="11"/>
  <c r="D5" i="11"/>
  <c r="D6" i="11"/>
  <c r="D8" i="11"/>
  <c r="D9" i="11"/>
  <c r="D10" i="11"/>
  <c r="D11" i="11"/>
  <c r="D12" i="11"/>
  <c r="D13" i="11"/>
  <c r="D15" i="11"/>
  <c r="D16" i="11"/>
  <c r="D17" i="11"/>
  <c r="D18" i="11"/>
  <c r="D19" i="11"/>
  <c r="D20" i="11"/>
  <c r="D22" i="11"/>
  <c r="D23" i="11"/>
  <c r="D24" i="11"/>
  <c r="D25" i="11"/>
  <c r="D26" i="11"/>
  <c r="D27" i="11"/>
  <c r="D28" i="11"/>
  <c r="D29" i="11"/>
  <c r="D30" i="11"/>
  <c r="D31" i="11"/>
  <c r="D32" i="11"/>
  <c r="D33" i="11"/>
  <c r="D34" i="11"/>
  <c r="D35" i="11"/>
  <c r="D36" i="11"/>
  <c r="D37" i="11"/>
  <c r="D38" i="11"/>
  <c r="D40" i="11"/>
  <c r="D41" i="11"/>
  <c r="D43" i="11"/>
  <c r="D44" i="11"/>
  <c r="D45" i="11"/>
  <c r="D46" i="11"/>
  <c r="D48" i="11"/>
  <c r="D49" i="11"/>
  <c r="D50" i="11"/>
  <c r="D51" i="11"/>
  <c r="D52" i="11"/>
  <c r="D53" i="11"/>
  <c r="D54" i="11"/>
  <c r="D55" i="11"/>
  <c r="D56" i="11"/>
  <c r="D57" i="11"/>
  <c r="D59" i="11"/>
  <c r="D60" i="11"/>
  <c r="D61" i="11"/>
  <c r="D62" i="11"/>
  <c r="D63" i="11"/>
  <c r="D64" i="11"/>
  <c r="D65" i="11"/>
  <c r="D66" i="11"/>
  <c r="D67" i="11"/>
  <c r="D69" i="11"/>
  <c r="D70" i="11"/>
  <c r="D71" i="11"/>
  <c r="D72" i="11"/>
  <c r="D73" i="11"/>
  <c r="D74" i="11"/>
  <c r="D75" i="11"/>
  <c r="D76" i="11"/>
  <c r="D77" i="11"/>
  <c r="D78" i="11"/>
  <c r="D79" i="11"/>
  <c r="D80" i="11"/>
  <c r="D82" i="11"/>
  <c r="D84" i="11"/>
  <c r="D85" i="11"/>
  <c r="D87" i="11"/>
  <c r="D88" i="11"/>
  <c r="D89" i="11"/>
  <c r="D90" i="11"/>
  <c r="D92" i="11"/>
  <c r="D93" i="11"/>
  <c r="D94" i="11"/>
  <c r="D96" i="11"/>
  <c r="D97" i="11"/>
  <c r="D98" i="11"/>
  <c r="D99" i="11"/>
  <c r="D100" i="11"/>
  <c r="D101" i="11"/>
  <c r="D102" i="11"/>
  <c r="D103" i="11"/>
  <c r="D104" i="11"/>
  <c r="D105" i="11"/>
  <c r="D106" i="11"/>
  <c r="D107" i="11"/>
  <c r="D108" i="11"/>
  <c r="D109" i="11"/>
  <c r="D110" i="11"/>
  <c r="D111" i="11"/>
  <c r="D112" i="11"/>
  <c r="D113" i="11"/>
  <c r="D115" i="11"/>
  <c r="D116" i="11"/>
  <c r="D117" i="11"/>
  <c r="D118" i="11"/>
  <c r="D119" i="11"/>
  <c r="D120" i="11"/>
  <c r="D2" i="11"/>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2" i="6"/>
  <c r="O5" i="9" l="1"/>
  <c r="O4" i="9"/>
  <c r="O3" i="9"/>
  <c r="C8" i="9" s="1"/>
  <c r="O2" i="9"/>
  <c r="C3" i="9" s="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2" i="9"/>
  <c r="C40" i="9" l="1"/>
  <c r="C36" i="9"/>
  <c r="C32" i="9"/>
  <c r="C28" i="9"/>
  <c r="C24" i="9"/>
  <c r="C20" i="9"/>
  <c r="C16" i="9"/>
  <c r="C12" i="9"/>
  <c r="C10" i="9"/>
  <c r="C6" i="9"/>
  <c r="C4" i="9"/>
  <c r="C38" i="9"/>
  <c r="C34" i="9"/>
  <c r="C30" i="9"/>
  <c r="C26" i="9"/>
  <c r="C22" i="9"/>
  <c r="C18" i="9"/>
  <c r="C14" i="9"/>
  <c r="C2" i="9"/>
  <c r="C39" i="9"/>
  <c r="C37" i="9"/>
  <c r="C35" i="9"/>
  <c r="C33" i="9"/>
  <c r="C31" i="9"/>
  <c r="C29" i="9"/>
  <c r="C27" i="9"/>
  <c r="C25" i="9"/>
  <c r="C23" i="9"/>
  <c r="C21" i="9"/>
  <c r="C19" i="9"/>
  <c r="C17" i="9"/>
  <c r="C15" i="9"/>
  <c r="C13" i="9"/>
  <c r="C11" i="9"/>
  <c r="C9" i="9"/>
  <c r="C7" i="9"/>
  <c r="C5" i="9"/>
  <c r="E40" i="9"/>
  <c r="E38" i="9"/>
  <c r="E36" i="9"/>
  <c r="E34" i="9"/>
  <c r="E32" i="9"/>
  <c r="E30" i="9"/>
  <c r="E28" i="9"/>
  <c r="E26" i="9"/>
  <c r="E24" i="9"/>
  <c r="E22" i="9"/>
  <c r="E20" i="9"/>
  <c r="E18" i="9"/>
  <c r="E16" i="9"/>
  <c r="E14" i="9"/>
  <c r="E12" i="9"/>
  <c r="E10" i="9"/>
  <c r="E8" i="9"/>
  <c r="E6" i="9"/>
  <c r="E4" i="9"/>
  <c r="E2" i="9"/>
  <c r="E39" i="9"/>
  <c r="E37" i="9"/>
  <c r="E35" i="9"/>
  <c r="E33" i="9"/>
  <c r="E31" i="9"/>
  <c r="E29" i="9"/>
  <c r="E27" i="9"/>
  <c r="E25" i="9"/>
  <c r="E23" i="9"/>
  <c r="E21" i="9"/>
  <c r="E19" i="9"/>
  <c r="E17" i="9"/>
  <c r="E15" i="9"/>
  <c r="E13" i="9"/>
  <c r="E11" i="9"/>
  <c r="E9" i="9"/>
  <c r="E7" i="9"/>
  <c r="E5" i="9"/>
  <c r="E3" i="9"/>
  <c r="D3" i="3" l="1"/>
  <c r="D4" i="3"/>
  <c r="D5" i="3"/>
  <c r="D6" i="3"/>
  <c r="D7" i="3"/>
  <c r="D8" i="3"/>
  <c r="D9" i="3"/>
  <c r="D10" i="3"/>
  <c r="D11" i="3"/>
  <c r="D12" i="3"/>
  <c r="D13" i="3"/>
  <c r="D14" i="3"/>
  <c r="D15" i="3"/>
  <c r="D16" i="3"/>
  <c r="D17" i="3"/>
  <c r="D18" i="3"/>
  <c r="D19" i="3"/>
  <c r="D20" i="3"/>
  <c r="D21" i="3"/>
  <c r="D22" i="3"/>
  <c r="D23" i="3"/>
  <c r="D24" i="3"/>
  <c r="D25" i="3"/>
  <c r="D26" i="3"/>
  <c r="D2" i="3"/>
  <c r="B60" i="2"/>
  <c r="C60" i="2"/>
  <c r="D60" i="2"/>
  <c r="E60" i="2"/>
  <c r="F60" i="2"/>
  <c r="G60" i="2"/>
  <c r="H60" i="2"/>
  <c r="I60" i="2"/>
  <c r="J60" i="2"/>
  <c r="K60" i="2"/>
  <c r="L60" i="2"/>
  <c r="M60" i="2"/>
  <c r="N60" i="2"/>
  <c r="O60" i="2"/>
  <c r="P60" i="2"/>
  <c r="Q60" i="2"/>
  <c r="R60" i="2"/>
  <c r="S60" i="2"/>
  <c r="T60" i="2"/>
  <c r="U60" i="2"/>
  <c r="V60" i="2"/>
  <c r="W60" i="2"/>
  <c r="X60" i="2"/>
  <c r="Y60" i="2"/>
  <c r="Z60" i="2"/>
  <c r="B61" i="2"/>
  <c r="C61" i="2"/>
  <c r="D61" i="2"/>
  <c r="E61" i="2"/>
  <c r="F61" i="2"/>
  <c r="G61" i="2"/>
  <c r="H61" i="2"/>
  <c r="I61" i="2"/>
  <c r="J61" i="2"/>
  <c r="K61" i="2"/>
  <c r="L61" i="2"/>
  <c r="M61" i="2"/>
  <c r="N61" i="2"/>
  <c r="O61" i="2"/>
  <c r="P61" i="2"/>
  <c r="Q61" i="2"/>
  <c r="R61" i="2"/>
  <c r="S61" i="2"/>
  <c r="T61" i="2"/>
  <c r="U61" i="2"/>
  <c r="V61" i="2"/>
  <c r="W61" i="2"/>
  <c r="X61" i="2"/>
  <c r="Y61" i="2"/>
  <c r="Z61" i="2"/>
  <c r="B62" i="2"/>
  <c r="C62" i="2"/>
  <c r="D62" i="2"/>
  <c r="E62" i="2"/>
  <c r="F62" i="2"/>
  <c r="G62" i="2"/>
  <c r="H62" i="2"/>
  <c r="I62" i="2"/>
  <c r="J62" i="2"/>
  <c r="K62" i="2"/>
  <c r="L62" i="2"/>
  <c r="M62" i="2"/>
  <c r="N62" i="2"/>
  <c r="O62" i="2"/>
  <c r="P62" i="2"/>
  <c r="Q62" i="2"/>
  <c r="R62" i="2"/>
  <c r="S62" i="2"/>
  <c r="T62" i="2"/>
  <c r="U62" i="2"/>
  <c r="V62" i="2"/>
  <c r="W62" i="2"/>
  <c r="X62" i="2"/>
  <c r="Y62" i="2"/>
  <c r="Z62" i="2"/>
  <c r="B63" i="2"/>
  <c r="C63" i="2"/>
  <c r="D63" i="2"/>
  <c r="E63" i="2"/>
  <c r="F63" i="2"/>
  <c r="G63" i="2"/>
  <c r="H63" i="2"/>
  <c r="I63" i="2"/>
  <c r="J63" i="2"/>
  <c r="K63" i="2"/>
  <c r="L63" i="2"/>
  <c r="M63" i="2"/>
  <c r="N63" i="2"/>
  <c r="O63" i="2"/>
  <c r="P63" i="2"/>
  <c r="Q63" i="2"/>
  <c r="R63" i="2"/>
  <c r="S63" i="2"/>
  <c r="T63" i="2"/>
  <c r="U63" i="2"/>
  <c r="V63" i="2"/>
  <c r="W63" i="2"/>
  <c r="X63" i="2"/>
  <c r="Y63" i="2"/>
  <c r="Z63" i="2"/>
  <c r="B64" i="2"/>
  <c r="C64" i="2"/>
  <c r="D64" i="2"/>
  <c r="E64" i="2"/>
  <c r="F64" i="2"/>
  <c r="G64" i="2"/>
  <c r="H64" i="2"/>
  <c r="I64" i="2"/>
  <c r="J64" i="2"/>
  <c r="K64" i="2"/>
  <c r="L64" i="2"/>
  <c r="M64" i="2"/>
  <c r="N64" i="2"/>
  <c r="O64" i="2"/>
  <c r="P64" i="2"/>
  <c r="Q64" i="2"/>
  <c r="R64" i="2"/>
  <c r="S64" i="2"/>
  <c r="T64" i="2"/>
  <c r="U64" i="2"/>
  <c r="V64" i="2"/>
  <c r="W64" i="2"/>
  <c r="X64" i="2"/>
  <c r="Y64" i="2"/>
  <c r="Z64" i="2"/>
  <c r="B65" i="2"/>
  <c r="C65" i="2"/>
  <c r="D65" i="2"/>
  <c r="E65" i="2"/>
  <c r="F65" i="2"/>
  <c r="G65" i="2"/>
  <c r="H65" i="2"/>
  <c r="I65" i="2"/>
  <c r="J65" i="2"/>
  <c r="K65" i="2"/>
  <c r="L65" i="2"/>
  <c r="M65" i="2"/>
  <c r="N65" i="2"/>
  <c r="O65" i="2"/>
  <c r="P65" i="2"/>
  <c r="Q65" i="2"/>
  <c r="R65" i="2"/>
  <c r="S65" i="2"/>
  <c r="T65" i="2"/>
  <c r="U65" i="2"/>
  <c r="V65" i="2"/>
  <c r="W65" i="2"/>
  <c r="X65" i="2"/>
  <c r="Y65" i="2"/>
  <c r="Z65" i="2"/>
  <c r="B66" i="2"/>
  <c r="C66" i="2"/>
  <c r="D66" i="2"/>
  <c r="E66" i="2"/>
  <c r="F66" i="2"/>
  <c r="G66" i="2"/>
  <c r="H66" i="2"/>
  <c r="I66" i="2"/>
  <c r="J66" i="2"/>
  <c r="K66" i="2"/>
  <c r="L66" i="2"/>
  <c r="M66" i="2"/>
  <c r="N66" i="2"/>
  <c r="O66" i="2"/>
  <c r="P66" i="2"/>
  <c r="Q66" i="2"/>
  <c r="R66" i="2"/>
  <c r="S66" i="2"/>
  <c r="T66" i="2"/>
  <c r="U66" i="2"/>
  <c r="V66" i="2"/>
  <c r="W66" i="2"/>
  <c r="X66" i="2"/>
  <c r="Y66" i="2"/>
  <c r="Z66" i="2"/>
  <c r="B67" i="2"/>
  <c r="C67" i="2"/>
  <c r="D67" i="2"/>
  <c r="E67" i="2"/>
  <c r="F67" i="2"/>
  <c r="G67" i="2"/>
  <c r="H67" i="2"/>
  <c r="I67" i="2"/>
  <c r="J67" i="2"/>
  <c r="K67" i="2"/>
  <c r="L67" i="2"/>
  <c r="M67" i="2"/>
  <c r="N67" i="2"/>
  <c r="O67" i="2"/>
  <c r="P67" i="2"/>
  <c r="Q67" i="2"/>
  <c r="R67" i="2"/>
  <c r="S67" i="2"/>
  <c r="T67" i="2"/>
  <c r="U67" i="2"/>
  <c r="V67" i="2"/>
  <c r="W67" i="2"/>
  <c r="X67" i="2"/>
  <c r="Y67" i="2"/>
  <c r="Z67" i="2"/>
  <c r="B68" i="2"/>
  <c r="C68" i="2"/>
  <c r="D68" i="2"/>
  <c r="E68" i="2"/>
  <c r="F68" i="2"/>
  <c r="G68" i="2"/>
  <c r="H68" i="2"/>
  <c r="I68" i="2"/>
  <c r="J68" i="2"/>
  <c r="K68" i="2"/>
  <c r="L68" i="2"/>
  <c r="M68" i="2"/>
  <c r="N68" i="2"/>
  <c r="O68" i="2"/>
  <c r="P68" i="2"/>
  <c r="Q68" i="2"/>
  <c r="R68" i="2"/>
  <c r="S68" i="2"/>
  <c r="T68" i="2"/>
  <c r="U68" i="2"/>
  <c r="V68" i="2"/>
  <c r="W68" i="2"/>
  <c r="X68" i="2"/>
  <c r="Y68" i="2"/>
  <c r="Z68" i="2"/>
  <c r="B69" i="2"/>
  <c r="C69" i="2"/>
  <c r="D69" i="2"/>
  <c r="E69" i="2"/>
  <c r="F69" i="2"/>
  <c r="G69" i="2"/>
  <c r="H69" i="2"/>
  <c r="I69" i="2"/>
  <c r="J69" i="2"/>
  <c r="K69" i="2"/>
  <c r="L69" i="2"/>
  <c r="M69" i="2"/>
  <c r="N69" i="2"/>
  <c r="O69" i="2"/>
  <c r="P69" i="2"/>
  <c r="Q69" i="2"/>
  <c r="R69" i="2"/>
  <c r="S69" i="2"/>
  <c r="T69" i="2"/>
  <c r="U69" i="2"/>
  <c r="V69" i="2"/>
  <c r="W69" i="2"/>
  <c r="X69" i="2"/>
  <c r="Y69" i="2"/>
  <c r="Z69" i="2"/>
  <c r="B70" i="2"/>
  <c r="C70" i="2"/>
  <c r="D70" i="2"/>
  <c r="E70" i="2"/>
  <c r="F70" i="2"/>
  <c r="G70" i="2"/>
  <c r="H70" i="2"/>
  <c r="I70" i="2"/>
  <c r="J70" i="2"/>
  <c r="K70" i="2"/>
  <c r="L70" i="2"/>
  <c r="M70" i="2"/>
  <c r="N70" i="2"/>
  <c r="O70" i="2"/>
  <c r="P70" i="2"/>
  <c r="Q70" i="2"/>
  <c r="R70" i="2"/>
  <c r="S70" i="2"/>
  <c r="T70" i="2"/>
  <c r="U70" i="2"/>
  <c r="V70" i="2"/>
  <c r="W70" i="2"/>
  <c r="X70" i="2"/>
  <c r="Y70" i="2"/>
  <c r="Z70" i="2"/>
  <c r="B71" i="2"/>
  <c r="C71" i="2"/>
  <c r="D71" i="2"/>
  <c r="E71" i="2"/>
  <c r="F71" i="2"/>
  <c r="G71" i="2"/>
  <c r="H71" i="2"/>
  <c r="I71" i="2"/>
  <c r="J71" i="2"/>
  <c r="K71" i="2"/>
  <c r="L71" i="2"/>
  <c r="M71" i="2"/>
  <c r="N71" i="2"/>
  <c r="O71" i="2"/>
  <c r="P71" i="2"/>
  <c r="Q71" i="2"/>
  <c r="R71" i="2"/>
  <c r="S71" i="2"/>
  <c r="T71" i="2"/>
  <c r="U71" i="2"/>
  <c r="V71" i="2"/>
  <c r="W71" i="2"/>
  <c r="X71" i="2"/>
  <c r="Y71" i="2"/>
  <c r="Z71" i="2"/>
  <c r="B72" i="2"/>
  <c r="C72" i="2"/>
  <c r="D72" i="2"/>
  <c r="E72" i="2"/>
  <c r="F72" i="2"/>
  <c r="G72" i="2"/>
  <c r="H72" i="2"/>
  <c r="I72" i="2"/>
  <c r="J72" i="2"/>
  <c r="K72" i="2"/>
  <c r="L72" i="2"/>
  <c r="M72" i="2"/>
  <c r="N72" i="2"/>
  <c r="O72" i="2"/>
  <c r="P72" i="2"/>
  <c r="Q72" i="2"/>
  <c r="R72" i="2"/>
  <c r="S72" i="2"/>
  <c r="T72" i="2"/>
  <c r="U72" i="2"/>
  <c r="V72" i="2"/>
  <c r="W72" i="2"/>
  <c r="X72" i="2"/>
  <c r="Y72" i="2"/>
  <c r="Z72" i="2"/>
  <c r="B73" i="2"/>
  <c r="C73" i="2"/>
  <c r="D73" i="2"/>
  <c r="E73" i="2"/>
  <c r="F73" i="2"/>
  <c r="G73" i="2"/>
  <c r="H73" i="2"/>
  <c r="I73" i="2"/>
  <c r="J73" i="2"/>
  <c r="K73" i="2"/>
  <c r="L73" i="2"/>
  <c r="M73" i="2"/>
  <c r="N73" i="2"/>
  <c r="O73" i="2"/>
  <c r="P73" i="2"/>
  <c r="Q73" i="2"/>
  <c r="R73" i="2"/>
  <c r="S73" i="2"/>
  <c r="T73" i="2"/>
  <c r="U73" i="2"/>
  <c r="V73" i="2"/>
  <c r="W73" i="2"/>
  <c r="X73" i="2"/>
  <c r="Y73" i="2"/>
  <c r="Z73" i="2"/>
  <c r="B74" i="2"/>
  <c r="C74" i="2"/>
  <c r="D74" i="2"/>
  <c r="E74" i="2"/>
  <c r="F74" i="2"/>
  <c r="G74" i="2"/>
  <c r="H74" i="2"/>
  <c r="I74" i="2"/>
  <c r="J74" i="2"/>
  <c r="K74" i="2"/>
  <c r="L74" i="2"/>
  <c r="M74" i="2"/>
  <c r="N74" i="2"/>
  <c r="O74" i="2"/>
  <c r="P74" i="2"/>
  <c r="Q74" i="2"/>
  <c r="R74" i="2"/>
  <c r="S74" i="2"/>
  <c r="T74" i="2"/>
  <c r="U74" i="2"/>
  <c r="V74" i="2"/>
  <c r="W74" i="2"/>
  <c r="X74" i="2"/>
  <c r="Y74" i="2"/>
  <c r="Z74" i="2"/>
  <c r="B75" i="2"/>
  <c r="C75" i="2"/>
  <c r="D75" i="2"/>
  <c r="E75" i="2"/>
  <c r="F75" i="2"/>
  <c r="G75" i="2"/>
  <c r="H75" i="2"/>
  <c r="I75" i="2"/>
  <c r="J75" i="2"/>
  <c r="K75" i="2"/>
  <c r="L75" i="2"/>
  <c r="M75" i="2"/>
  <c r="N75" i="2"/>
  <c r="O75" i="2"/>
  <c r="P75" i="2"/>
  <c r="Q75" i="2"/>
  <c r="R75" i="2"/>
  <c r="S75" i="2"/>
  <c r="T75" i="2"/>
  <c r="U75" i="2"/>
  <c r="V75" i="2"/>
  <c r="W75" i="2"/>
  <c r="X75" i="2"/>
  <c r="Y75" i="2"/>
  <c r="Z75" i="2"/>
  <c r="B76" i="2"/>
  <c r="C76" i="2"/>
  <c r="D76" i="2"/>
  <c r="E76" i="2"/>
  <c r="F76" i="2"/>
  <c r="G76" i="2"/>
  <c r="H76" i="2"/>
  <c r="I76" i="2"/>
  <c r="J76" i="2"/>
  <c r="K76" i="2"/>
  <c r="L76" i="2"/>
  <c r="M76" i="2"/>
  <c r="N76" i="2"/>
  <c r="O76" i="2"/>
  <c r="P76" i="2"/>
  <c r="Q76" i="2"/>
  <c r="R76" i="2"/>
  <c r="S76" i="2"/>
  <c r="T76" i="2"/>
  <c r="U76" i="2"/>
  <c r="V76" i="2"/>
  <c r="W76" i="2"/>
  <c r="X76" i="2"/>
  <c r="Y76" i="2"/>
  <c r="Z76" i="2"/>
  <c r="B77" i="2"/>
  <c r="C77" i="2"/>
  <c r="D77" i="2"/>
  <c r="E77" i="2"/>
  <c r="F77" i="2"/>
  <c r="G77" i="2"/>
  <c r="H77" i="2"/>
  <c r="I77" i="2"/>
  <c r="J77" i="2"/>
  <c r="K77" i="2"/>
  <c r="L77" i="2"/>
  <c r="M77" i="2"/>
  <c r="N77" i="2"/>
  <c r="O77" i="2"/>
  <c r="P77" i="2"/>
  <c r="Q77" i="2"/>
  <c r="R77" i="2"/>
  <c r="S77" i="2"/>
  <c r="T77" i="2"/>
  <c r="U77" i="2"/>
  <c r="V77" i="2"/>
  <c r="W77" i="2"/>
  <c r="X77" i="2"/>
  <c r="Y77" i="2"/>
  <c r="Z77" i="2"/>
  <c r="B78" i="2"/>
  <c r="C78" i="2"/>
  <c r="D78" i="2"/>
  <c r="E78" i="2"/>
  <c r="F78" i="2"/>
  <c r="G78" i="2"/>
  <c r="H78" i="2"/>
  <c r="I78" i="2"/>
  <c r="J78" i="2"/>
  <c r="K78" i="2"/>
  <c r="L78" i="2"/>
  <c r="M78" i="2"/>
  <c r="N78" i="2"/>
  <c r="O78" i="2"/>
  <c r="P78" i="2"/>
  <c r="Q78" i="2"/>
  <c r="R78" i="2"/>
  <c r="S78" i="2"/>
  <c r="T78" i="2"/>
  <c r="U78" i="2"/>
  <c r="V78" i="2"/>
  <c r="W78" i="2"/>
  <c r="X78" i="2"/>
  <c r="Y78" i="2"/>
  <c r="Z78" i="2"/>
  <c r="B79" i="2"/>
  <c r="C79" i="2"/>
  <c r="D79" i="2"/>
  <c r="E79" i="2"/>
  <c r="F79" i="2"/>
  <c r="G79" i="2"/>
  <c r="H79" i="2"/>
  <c r="I79" i="2"/>
  <c r="J79" i="2"/>
  <c r="K79" i="2"/>
  <c r="L79" i="2"/>
  <c r="M79" i="2"/>
  <c r="N79" i="2"/>
  <c r="O79" i="2"/>
  <c r="P79" i="2"/>
  <c r="Q79" i="2"/>
  <c r="R79" i="2"/>
  <c r="S79" i="2"/>
  <c r="T79" i="2"/>
  <c r="U79" i="2"/>
  <c r="V79" i="2"/>
  <c r="W79" i="2"/>
  <c r="X79" i="2"/>
  <c r="Y79" i="2"/>
  <c r="Z79" i="2"/>
  <c r="B80" i="2"/>
  <c r="C80" i="2"/>
  <c r="D80" i="2"/>
  <c r="E80" i="2"/>
  <c r="F80" i="2"/>
  <c r="G80" i="2"/>
  <c r="H80" i="2"/>
  <c r="I80" i="2"/>
  <c r="J80" i="2"/>
  <c r="K80" i="2"/>
  <c r="L80" i="2"/>
  <c r="M80" i="2"/>
  <c r="N80" i="2"/>
  <c r="O80" i="2"/>
  <c r="P80" i="2"/>
  <c r="Q80" i="2"/>
  <c r="R80" i="2"/>
  <c r="S80" i="2"/>
  <c r="T80" i="2"/>
  <c r="U80" i="2"/>
  <c r="V80" i="2"/>
  <c r="W80" i="2"/>
  <c r="X80" i="2"/>
  <c r="Y80" i="2"/>
  <c r="Z80" i="2"/>
  <c r="B81" i="2"/>
  <c r="C81" i="2"/>
  <c r="D81" i="2"/>
  <c r="E81" i="2"/>
  <c r="F81" i="2"/>
  <c r="G81" i="2"/>
  <c r="H81" i="2"/>
  <c r="I81" i="2"/>
  <c r="J81" i="2"/>
  <c r="K81" i="2"/>
  <c r="L81" i="2"/>
  <c r="M81" i="2"/>
  <c r="N81" i="2"/>
  <c r="O81" i="2"/>
  <c r="P81" i="2"/>
  <c r="Q81" i="2"/>
  <c r="R81" i="2"/>
  <c r="S81" i="2"/>
  <c r="T81" i="2"/>
  <c r="U81" i="2"/>
  <c r="V81" i="2"/>
  <c r="W81" i="2"/>
  <c r="X81" i="2"/>
  <c r="Y81" i="2"/>
  <c r="Z81" i="2"/>
  <c r="B82" i="2"/>
  <c r="C82" i="2"/>
  <c r="D82" i="2"/>
  <c r="E82" i="2"/>
  <c r="F82" i="2"/>
  <c r="G82" i="2"/>
  <c r="H82" i="2"/>
  <c r="I82" i="2"/>
  <c r="J82" i="2"/>
  <c r="K82" i="2"/>
  <c r="L82" i="2"/>
  <c r="M82" i="2"/>
  <c r="N82" i="2"/>
  <c r="O82" i="2"/>
  <c r="P82" i="2"/>
  <c r="Q82" i="2"/>
  <c r="R82" i="2"/>
  <c r="S82" i="2"/>
  <c r="T82" i="2"/>
  <c r="U82" i="2"/>
  <c r="V82" i="2"/>
  <c r="W82" i="2"/>
  <c r="X82" i="2"/>
  <c r="Y82" i="2"/>
  <c r="Z82" i="2"/>
  <c r="B83" i="2"/>
  <c r="C83" i="2"/>
  <c r="D83" i="2"/>
  <c r="E83" i="2"/>
  <c r="F83" i="2"/>
  <c r="G83" i="2"/>
  <c r="H83" i="2"/>
  <c r="I83" i="2"/>
  <c r="J83" i="2"/>
  <c r="K83" i="2"/>
  <c r="L83" i="2"/>
  <c r="M83" i="2"/>
  <c r="N83" i="2"/>
  <c r="O83" i="2"/>
  <c r="P83" i="2"/>
  <c r="Q83" i="2"/>
  <c r="R83" i="2"/>
  <c r="S83" i="2"/>
  <c r="T83" i="2"/>
  <c r="U83" i="2"/>
  <c r="V83" i="2"/>
  <c r="W83" i="2"/>
  <c r="X83" i="2"/>
  <c r="Y83" i="2"/>
  <c r="Z83" i="2"/>
  <c r="C59" i="2"/>
  <c r="D59" i="2"/>
  <c r="E59" i="2"/>
  <c r="F59" i="2"/>
  <c r="G59" i="2"/>
  <c r="H59" i="2"/>
  <c r="I59" i="2"/>
  <c r="J59" i="2"/>
  <c r="K59" i="2"/>
  <c r="L59" i="2"/>
  <c r="M59" i="2"/>
  <c r="N59" i="2"/>
  <c r="O59" i="2"/>
  <c r="P59" i="2"/>
  <c r="Q59" i="2"/>
  <c r="R59" i="2"/>
  <c r="S59" i="2"/>
  <c r="T59" i="2"/>
  <c r="U59" i="2"/>
  <c r="V59" i="2"/>
  <c r="W59" i="2"/>
  <c r="X59" i="2"/>
  <c r="Y59" i="2"/>
  <c r="Z59" i="2"/>
  <c r="B59" i="2"/>
  <c r="B42" i="1" l="1"/>
  <c r="I42" i="1" s="1"/>
  <c r="C42" i="1"/>
  <c r="D42" i="1"/>
  <c r="E42" i="1"/>
  <c r="F42" i="1"/>
  <c r="G42" i="1"/>
  <c r="H42" i="1"/>
  <c r="B43" i="1"/>
  <c r="I43" i="1" s="1"/>
  <c r="C43" i="1"/>
  <c r="D43" i="1"/>
  <c r="E43" i="1"/>
  <c r="F43" i="1"/>
  <c r="G43" i="1"/>
  <c r="H43" i="1"/>
  <c r="B44" i="1"/>
  <c r="I44" i="1" s="1"/>
  <c r="C44" i="1"/>
  <c r="D44" i="1"/>
  <c r="E44" i="1"/>
  <c r="F44" i="1"/>
  <c r="G44" i="1"/>
  <c r="H44" i="1"/>
  <c r="B45" i="1"/>
  <c r="I45" i="1" s="1"/>
  <c r="C45" i="1"/>
  <c r="D45" i="1"/>
  <c r="E45" i="1"/>
  <c r="F45" i="1"/>
  <c r="G45" i="1"/>
  <c r="H45" i="1"/>
  <c r="B46" i="1"/>
  <c r="I46" i="1" s="1"/>
  <c r="C46" i="1"/>
  <c r="D46" i="1"/>
  <c r="E46" i="1"/>
  <c r="F46" i="1"/>
  <c r="G46" i="1"/>
  <c r="H46" i="1"/>
  <c r="B47" i="1"/>
  <c r="I47" i="1" s="1"/>
  <c r="C47" i="1"/>
  <c r="D47" i="1"/>
  <c r="E47" i="1"/>
  <c r="F47" i="1"/>
  <c r="G47" i="1"/>
  <c r="H47" i="1"/>
  <c r="B48" i="1"/>
  <c r="I48" i="1" s="1"/>
  <c r="C48" i="1"/>
  <c r="D48" i="1"/>
  <c r="E48" i="1"/>
  <c r="F48" i="1"/>
  <c r="G48" i="1"/>
  <c r="H48" i="1"/>
  <c r="B49" i="1"/>
  <c r="I49" i="1" s="1"/>
  <c r="C49" i="1"/>
  <c r="D49" i="1"/>
  <c r="E49" i="1"/>
  <c r="F49" i="1"/>
  <c r="G49" i="1"/>
  <c r="H49" i="1"/>
  <c r="B50" i="1"/>
  <c r="I50" i="1" s="1"/>
  <c r="C50" i="1"/>
  <c r="D50" i="1"/>
  <c r="E50" i="1"/>
  <c r="F50" i="1"/>
  <c r="G50" i="1"/>
  <c r="H50" i="1"/>
  <c r="B51" i="1"/>
  <c r="I51" i="1" s="1"/>
  <c r="C51" i="1"/>
  <c r="D51" i="1"/>
  <c r="E51" i="1"/>
  <c r="F51" i="1"/>
  <c r="G51" i="1"/>
  <c r="H51" i="1"/>
  <c r="B52" i="1"/>
  <c r="I52" i="1" s="1"/>
  <c r="C52" i="1"/>
  <c r="D52" i="1"/>
  <c r="E52" i="1"/>
  <c r="F52" i="1"/>
  <c r="G52" i="1"/>
  <c r="H52" i="1"/>
  <c r="B53" i="1"/>
  <c r="I53" i="1" s="1"/>
  <c r="C53" i="1"/>
  <c r="D53" i="1"/>
  <c r="E53" i="1"/>
  <c r="F53" i="1"/>
  <c r="G53" i="1"/>
  <c r="H53" i="1"/>
  <c r="B54" i="1"/>
  <c r="I54" i="1" s="1"/>
  <c r="C54" i="1"/>
  <c r="D54" i="1"/>
  <c r="E54" i="1"/>
  <c r="F54" i="1"/>
  <c r="G54" i="1"/>
  <c r="H54" i="1"/>
  <c r="B55" i="1"/>
  <c r="I55" i="1" s="1"/>
  <c r="C55" i="1"/>
  <c r="D55" i="1"/>
  <c r="E55" i="1"/>
  <c r="F55" i="1"/>
  <c r="G55" i="1"/>
  <c r="H55" i="1"/>
  <c r="B56" i="1"/>
  <c r="I56" i="1" s="1"/>
  <c r="C56" i="1"/>
  <c r="D56" i="1"/>
  <c r="E56" i="1"/>
  <c r="F56" i="1"/>
  <c r="G56" i="1"/>
  <c r="H56" i="1"/>
  <c r="B57" i="1"/>
  <c r="I57" i="1" s="1"/>
  <c r="C57" i="1"/>
  <c r="D57" i="1"/>
  <c r="E57" i="1"/>
  <c r="F57" i="1"/>
  <c r="G57" i="1"/>
  <c r="H57" i="1"/>
  <c r="B58" i="1"/>
  <c r="I58" i="1" s="1"/>
  <c r="C58" i="1"/>
  <c r="D58" i="1"/>
  <c r="E58" i="1"/>
  <c r="F58" i="1"/>
  <c r="G58" i="1"/>
  <c r="H58" i="1"/>
  <c r="K73" i="1" l="1"/>
  <c r="K74" i="1"/>
  <c r="K64" i="1"/>
  <c r="K76" i="1"/>
  <c r="K68" i="1"/>
  <c r="K71" i="1"/>
  <c r="K70" i="1"/>
  <c r="K61" i="1"/>
  <c r="K66" i="1"/>
  <c r="K63" i="1"/>
  <c r="K67" i="1"/>
  <c r="K69" i="1"/>
  <c r="K65" i="1"/>
  <c r="K75" i="1"/>
  <c r="K77" i="1"/>
  <c r="K72" i="1"/>
  <c r="K62" i="1"/>
  <c r="I3" i="1"/>
  <c r="I4" i="1"/>
  <c r="I5" i="1"/>
  <c r="I6" i="1"/>
  <c r="I7" i="1"/>
  <c r="I8" i="1"/>
  <c r="I9" i="1"/>
  <c r="I10" i="1"/>
  <c r="I11" i="1"/>
  <c r="I12" i="1"/>
  <c r="I13" i="1"/>
  <c r="I14" i="1"/>
  <c r="I15" i="1"/>
  <c r="I16" i="1"/>
  <c r="I17" i="1"/>
  <c r="I18" i="1"/>
  <c r="I2" i="1"/>
  <c r="T3" i="1"/>
  <c r="N3" i="1"/>
  <c r="O3" i="1"/>
  <c r="P3" i="1"/>
  <c r="Q3" i="1"/>
  <c r="R3" i="1"/>
  <c r="S3" i="1"/>
  <c r="M3" i="1"/>
  <c r="T2" i="1"/>
</calcChain>
</file>

<file path=xl/sharedStrings.xml><?xml version="1.0" encoding="utf-8"?>
<sst xmlns="http://schemas.openxmlformats.org/spreadsheetml/2006/main" count="1340" uniqueCount="189">
  <si>
    <t>AMSR-E</t>
  </si>
  <si>
    <t>ASTER</t>
  </si>
  <si>
    <t>CERES</t>
  </si>
  <si>
    <t>EOSP</t>
  </si>
  <si>
    <t>GLAS</t>
  </si>
  <si>
    <t>HIRDLS</t>
  </si>
  <si>
    <t>MISR</t>
  </si>
  <si>
    <t>MLS</t>
  </si>
  <si>
    <t>MOPITT</t>
  </si>
  <si>
    <t>OMI</t>
  </si>
  <si>
    <t>SEAWIFS</t>
  </si>
  <si>
    <t>STIKSCAT</t>
  </si>
  <si>
    <t>TES</t>
  </si>
  <si>
    <t>ACRIM</t>
  </si>
  <si>
    <t>SOUNDERS</t>
  </si>
  <si>
    <t>ALTIMETRY</t>
  </si>
  <si>
    <t>MODIS</t>
  </si>
  <si>
    <t>Solid Earth</t>
  </si>
  <si>
    <t>Clouds and radiation</t>
  </si>
  <si>
    <t>Oceans</t>
  </si>
  <si>
    <t>Greenhouse Gases</t>
  </si>
  <si>
    <t>Land &amp; Ecosystems</t>
  </si>
  <si>
    <t>Glaciers and Polar Ice Sheets</t>
  </si>
  <si>
    <t>Ozone and Stratospheric Chemistry</t>
  </si>
  <si>
    <t>Panel</t>
  </si>
  <si>
    <t>Weight</t>
  </si>
  <si>
    <t>Normalized</t>
  </si>
  <si>
    <t>Avg</t>
  </si>
  <si>
    <t>cost (SFY00M)</t>
  </si>
  <si>
    <t>do not changem this takes values from 1st</t>
  </si>
  <si>
    <t>this is unweighted</t>
  </si>
  <si>
    <t>normalized science per $M</t>
  </si>
  <si>
    <t>AIRS</t>
  </si>
  <si>
    <t>ALT-SSALT</t>
  </si>
  <si>
    <t>AMSU-A</t>
  </si>
  <si>
    <t>CERES-B</t>
  </si>
  <si>
    <t>CERES-C</t>
  </si>
  <si>
    <t>DORIS</t>
  </si>
  <si>
    <t>GGI</t>
  </si>
  <si>
    <t>HSB</t>
  </si>
  <si>
    <t>MODIS-B</t>
  </si>
  <si>
    <t>TMR</t>
  </si>
  <si>
    <t>Instrument</t>
  </si>
  <si>
    <t>Score in isolation</t>
  </si>
  <si>
    <t>Sij</t>
  </si>
  <si>
    <t>cost in isolation</t>
  </si>
  <si>
    <t>cost-effectiveness</t>
  </si>
  <si>
    <t>HIMSS</t>
  </si>
  <si>
    <t>HIRIS</t>
  </si>
  <si>
    <t>IPEI</t>
  </si>
  <si>
    <t>LIS</t>
  </si>
  <si>
    <t>MIMR</t>
  </si>
  <si>
    <t>SAFIRE</t>
  </si>
  <si>
    <t>SAR</t>
  </si>
  <si>
    <t>SCANSCAT</t>
  </si>
  <si>
    <t>SOLSTICE</t>
  </si>
  <si>
    <t>SWIRLS</t>
  </si>
  <si>
    <t>XIE</t>
  </si>
  <si>
    <t>GLRS</t>
  </si>
  <si>
    <t>GOS</t>
  </si>
  <si>
    <t>LAWS</t>
  </si>
  <si>
    <t>MODIS-T</t>
  </si>
  <si>
    <t>SAGE-III</t>
  </si>
  <si>
    <t>SEAWINDS</t>
  </si>
  <si>
    <t>Subobj potentially satisfied</t>
  </si>
  <si>
    <t>Potential score</t>
  </si>
  <si>
    <t>[WAE6-2, OZO1-3, OZO2-3, WAE6-1]</t>
  </si>
  <si>
    <t>Actually satisfied  (partially or fully)</t>
  </si>
  <si>
    <t>Explanations</t>
  </si>
  <si>
    <t>Marginal score to ref EOS</t>
  </si>
  <si>
    <t>Only provides solar irradiance but not spectrally resolved IR/SW/UV. WAE6-2 is SW. OZO1 are UV</t>
  </si>
  <si>
    <t>Actual individual score</t>
  </si>
  <si>
    <t>0.0064 if in GEO</t>
  </si>
  <si>
    <t>[OZO1-3, OZO2-3] full</t>
  </si>
  <si>
    <t>[WAE6-1] partially (not GEO)</t>
  </si>
  <si>
    <t>Other score</t>
  </si>
  <si>
    <t>N/A</t>
  </si>
  <si>
    <t>provides only UV coverage so no WAE6-1 or -2</t>
  </si>
  <si>
    <t>0.0128 if 2 CERES with diff angles</t>
  </si>
  <si>
    <t>[WAE6-3, WAE6-2]</t>
  </si>
  <si>
    <t>[WAE6-3, WAE6-2] partially</t>
  </si>
  <si>
    <t>CERES does not provide total solar irradiance of TIM class, only SW and LW. It also does not have enough spectral res for UV like SOLSTICE</t>
  </si>
  <si>
    <t>[OCE2-5, OCE3-3, ICE3-1, WAE1-3, OCE2-1]</t>
  </si>
  <si>
    <t>0.0718 with TMR and GGI</t>
  </si>
  <si>
    <t>[OCE2-5, OCE3-3, ICE3-1] fully satisfied if with TMR and GGI</t>
  </si>
  <si>
    <t>[ECO1-3, SOL4-1, WAE1-1, OCE1-6, OCE2-4, GHG8-1, OZO6-1, SOL3-3, GHG1-1, GHG1-2, OZO1-1, OZO1-2, OZO2-1, OZO2-2, WAE2-4, WAE3-1, ECO6-2, OCE1-3, GHG3-1, ECO3-1, SOL1-3]</t>
  </si>
  <si>
    <t>0.1410 AIRS AMSU and HSB</t>
  </si>
  <si>
    <t>[WAE1-1, WAE1-2, WAE2-4, WAE3-1, WAE4-3, OCE1-3, OCE1-6, OCE2-4, GHG2-1, GHG3-1, GHG8-1, GHG8-2, ECO3-1, ECO6-2, OZO1-1, OZO1-2, OZO6-1, SOL1-3, SOL3-3]</t>
  </si>
  <si>
    <t>AIRS provides hyprespectral IR temperature and humidity sounding. AMSU-A provides all-weather capability for temperature sounding and some  humidity sounding. HSB provides better humidity sounding, liquid water and rain rates</t>
  </si>
  <si>
    <t>HIRDLS provides high spatial resolution I n the stratosphere. MLS is the only one to provide profiles of OH. HCl/BrO/Clo, volcanic SO2, and the only one to have the ability to see through cirrus. TES is the onky one that has sensitivity in the troposphere, and OMI is the continuity instrument for ozone</t>
  </si>
  <si>
    <t>instrument</t>
  </si>
  <si>
    <t>science</t>
  </si>
  <si>
    <t>science/cost</t>
  </si>
  <si>
    <t>min science</t>
  </si>
  <si>
    <t>max science</t>
  </si>
  <si>
    <t>min cost</t>
  </si>
  <si>
    <t>max cost</t>
  </si>
  <si>
    <t>free flyer cost (FY00$M)</t>
  </si>
  <si>
    <t>relative science</t>
  </si>
  <si>
    <t>relative cost</t>
  </si>
  <si>
    <t>Last refreshed</t>
  </si>
  <si>
    <t>Single score</t>
  </si>
  <si>
    <t>Single cost</t>
  </si>
  <si>
    <t>date</t>
  </si>
  <si>
    <t>panel</t>
  </si>
  <si>
    <t>Objective</t>
  </si>
  <si>
    <t>Subobjective</t>
  </si>
  <si>
    <t>subobj name</t>
  </si>
  <si>
    <t>score</t>
  </si>
  <si>
    <t>subobj desc</t>
  </si>
  <si>
    <t>how to get perfect score</t>
  </si>
  <si>
    <t>WAE</t>
  </si>
  <si>
    <t>OCE</t>
  </si>
  <si>
    <t>GHG</t>
  </si>
  <si>
    <t>ECO</t>
  </si>
  <si>
    <t>ICE</t>
  </si>
  <si>
    <t>OZO</t>
  </si>
  <si>
    <t>SOL</t>
  </si>
  <si>
    <t>"1.8.4 CH4"</t>
  </si>
  <si>
    <t>should be ok, mistake in g=field of instr capa</t>
  </si>
  <si>
    <t>"4.3.4 Sea ice concentration"</t>
  </si>
  <si>
    <t>ok?</t>
  </si>
  <si>
    <t>Ocean mass distribution OK</t>
  </si>
  <si>
    <t>Marginal score</t>
  </si>
  <si>
    <t>reference arch</t>
  </si>
  <si>
    <t>last updated</t>
  </si>
  <si>
    <t>jan 8 2012</t>
  </si>
  <si>
    <t>misses gravity (ocean mass distribution subobj)</t>
  </si>
  <si>
    <t xml:space="preserve">Ref = full set \ SAR, LAWS, EOSP and same instruments </t>
  </si>
  <si>
    <t>all instruments</t>
  </si>
  <si>
    <t>Full set = all instruments - all deleted + SAR + LAWS + EOSP + repetition of instruments where required for cross-registration</t>
  </si>
  <si>
    <t>Subobj subobj-WAE1-4 is completely missed ==&gt; winds
Subobj subobj-WAE7-1 is partially missed, score = 0.330000 sea ice cover 
Subobj subobj-WAE7-2 is partially missed, score = 0.500000  ==&gt; snow cover
Subobj subobj-WAE7-3 is completely missed ==&gt; snow water equivalent
Subobj subobj-OCE3-1 is partially missed, score = 0.670000  ==&gt; sea ice thickness
Subobj subobj-OCE3-2 is partially missed, score = 0.330000 ==&gt; sea ice cover
Subobj subobj-GHG8-3 is partially missed, score = 0.500000  ==&gt; winds
Subobj subobj-GHG9-3 is partially missed, score = 0.500000 ==&gt; cloud particle size distribution
Subobj subobj-GHG10-1 is completely missed ==&gt;  black carbon and other polluting aerosols
Subobj subobj-ECO4-1 is partially missed, score = 0.500000  ==&gt; snow cover
Subobj subobj-ECO4-2 is completely missed ==&gt; snow water equivalent
Subobj subobj-ECO6-3 is completely missed ==&gt; ocean mass distribution
Subobj subobj-ICE1-1 is partially missed, score = 0.670000  ==&gt; ice sheet thickness
Subobj subobj-OZO6-3 is completely missed ==&gt; winds
Subobj subobj-SOL2-2 is completely missed ==&gt; surface deformation</t>
  </si>
  <si>
    <t>notes</t>
  </si>
  <si>
    <t>because TES does the same</t>
  </si>
  <si>
    <t>misses gravity (ocean mass distribution subobj). Note that this is only with precompute science activated. Without this, score is 0.8957</t>
  </si>
  <si>
    <t>resu = SEL_evaluate_architecture3(logical(SEL_ref_arch()))</t>
  </si>
  <si>
    <t>Subobj subobj-WAE1-4 is completely missed
Subobj subobj-WAE7-2 is partially missed, score = 0.500000 
Subobj subobj-OCE3-1 is partially missed, score = 0.670000 
Subobj subobj-GHG8-3 is partially missed, score = 0.500000 
Subobj subobj-GHG9-3 is partially missed, score = 0.500000 
Subobj subobj-GHG10-1 is completely missed
Subobj subobj-ECO4-1 is partially missed, score = 0.500000 
Subobj subobj-ECO6-3 is completely missed
Subobj subobj-ICE1-1 is partially missed, score = 0.670000 
Subobj subobj-OZO6-3 is completely missed
Subobj subobj-SOL2-2 is completely missed</t>
  </si>
  <si>
    <t>% of top archs carrying this instrument</t>
  </si>
  <si>
    <t>cancelled</t>
  </si>
  <si>
    <t>no</t>
  </si>
  <si>
    <t>yes</t>
  </si>
  <si>
    <t>Instruments</t>
  </si>
  <si>
    <t>'AIRS'</t>
  </si>
  <si>
    <t>'AMSR-E'</t>
  </si>
  <si>
    <t>'AMSU-A'</t>
  </si>
  <si>
    <t>'ASTER'</t>
  </si>
  <si>
    <t>'CERES'</t>
  </si>
  <si>
    <t>'CERES-B'</t>
  </si>
  <si>
    <t>'CERES-C'</t>
  </si>
  <si>
    <t>'HIRDLS'</t>
  </si>
  <si>
    <t>'HSB'</t>
  </si>
  <si>
    <t>'MISR'</t>
  </si>
  <si>
    <t>'MLS'</t>
  </si>
  <si>
    <t>'MODIS'</t>
  </si>
  <si>
    <t>'MODIS-B'</t>
  </si>
  <si>
    <t>'MOPITT'</t>
  </si>
  <si>
    <t>'OMI'</t>
  </si>
  <si>
    <t>'TES'</t>
  </si>
  <si>
    <t>ref arch</t>
  </si>
  <si>
    <t>all together</t>
  </si>
  <si>
    <t>all separate</t>
  </si>
  <si>
    <t>cost together - cost separate &gt; 0 ==&gt; together is worse</t>
  </si>
  <si>
    <t>cost together - cost separate &lt; 0 ==&gt; together is better (green)</t>
  </si>
  <si>
    <t>Mission</t>
  </si>
  <si>
    <t>Original Cost</t>
  </si>
  <si>
    <t>Latest estimate</t>
  </si>
  <si>
    <t>Lifetime</t>
  </si>
  <si>
    <t>Payload</t>
  </si>
  <si>
    <t>Launch date</t>
  </si>
  <si>
    <t>ref pos</t>
  </si>
  <si>
    <t>benefit</t>
  </si>
  <si>
    <t>cost</t>
  </si>
  <si>
    <t>benefit/cost</t>
  </si>
  <si>
    <t>ACRIMSAT</t>
  </si>
  <si>
    <t>AQUA</t>
  </si>
  <si>
    <t>AIRS AMSR-E AMSU-A CERES-C HSB MODIS</t>
  </si>
  <si>
    <t>AURA</t>
  </si>
  <si>
    <t>HIRDLS MLS OMI TES</t>
  </si>
  <si>
    <t>ICESAT</t>
  </si>
  <si>
    <t>JASON-1</t>
  </si>
  <si>
    <t>ALT-SSALT TMR GGI DORIS</t>
  </si>
  <si>
    <t>METEOR-SAGE-III</t>
  </si>
  <si>
    <t>ORBVIEW-SEAWIFS</t>
  </si>
  <si>
    <t>QUIKSCAT</t>
  </si>
  <si>
    <t>SORCE</t>
  </si>
  <si>
    <t>TERRA</t>
  </si>
  <si>
    <t>ASTER CERES CERES-B MISR MODIS-B MOPITT</t>
  </si>
  <si>
    <t>bes benefit/cost</t>
  </si>
  <si>
    <t xml:space="preserve"> 2   3   4   5   9   7   1   8   6  10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</si>
</sst>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0.0%"/>
    <numFmt numFmtId="166" formatCode="0.000"/>
    <numFmt numFmtId="167" formatCode="0.0000"/>
    <numFmt numFmtId="168"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theme="5"/>
      </top>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8">
    <xf numFmtId="0" fontId="0" fillId="0" borderId="0" xfId="0"/>
    <xf numFmtId="0" fontId="0" fillId="2" borderId="0" xfId="0" applyFont="1" applyFill="1"/>
    <xf numFmtId="0" fontId="0" fillId="0" borderId="0" xfId="0" applyFont="1"/>
    <xf numFmtId="9" fontId="0" fillId="0" borderId="0" xfId="2" applyFont="1"/>
    <xf numFmtId="164" fontId="0" fillId="0" borderId="0" xfId="1" applyNumberFormat="1" applyFont="1"/>
    <xf numFmtId="165" fontId="0" fillId="0" borderId="0" xfId="2" applyNumberFormat="1" applyFont="1"/>
    <xf numFmtId="9" fontId="0" fillId="0" borderId="0" xfId="0" applyNumberFormat="1"/>
    <xf numFmtId="165" fontId="0" fillId="0" borderId="0" xfId="0" applyNumberFormat="1"/>
    <xf numFmtId="10" fontId="0" fillId="0" borderId="0" xfId="2" applyNumberFormat="1" applyFont="1"/>
    <xf numFmtId="2" fontId="0" fillId="0" borderId="0" xfId="0" applyNumberFormat="1"/>
    <xf numFmtId="1" fontId="0" fillId="0" borderId="0" xfId="0" applyNumberFormat="1"/>
    <xf numFmtId="166" fontId="0" fillId="0" borderId="0" xfId="0" applyNumberFormat="1"/>
    <xf numFmtId="0" fontId="0" fillId="0" borderId="0" xfId="0" applyAlignment="1">
      <alignment vertical="center"/>
    </xf>
    <xf numFmtId="166" fontId="0" fillId="0" borderId="0" xfId="0" applyNumberFormat="1" applyAlignment="1">
      <alignment vertical="center"/>
    </xf>
    <xf numFmtId="0" fontId="0" fillId="0" borderId="0" xfId="0" applyAlignment="1">
      <alignment vertical="center" wrapText="1"/>
    </xf>
    <xf numFmtId="165" fontId="0" fillId="0" borderId="0" xfId="2" applyNumberFormat="1" applyFont="1" applyAlignment="1">
      <alignment vertical="center"/>
    </xf>
    <xf numFmtId="0" fontId="0" fillId="3" borderId="0" xfId="0" applyFill="1" applyAlignment="1">
      <alignment vertical="center"/>
    </xf>
    <xf numFmtId="0" fontId="0" fillId="4" borderId="0" xfId="0" applyFill="1" applyAlignment="1">
      <alignment vertical="center"/>
    </xf>
    <xf numFmtId="166" fontId="0" fillId="0" borderId="0" xfId="0" applyNumberFormat="1" applyAlignment="1">
      <alignment vertical="center" wrapText="1"/>
    </xf>
    <xf numFmtId="0" fontId="0" fillId="0" borderId="0" xfId="0" applyFill="1" applyAlignment="1">
      <alignment vertical="center"/>
    </xf>
    <xf numFmtId="166" fontId="0" fillId="0" borderId="0" xfId="0" applyNumberFormat="1" applyFill="1" applyAlignment="1">
      <alignment vertical="center"/>
    </xf>
    <xf numFmtId="0" fontId="0" fillId="0" borderId="0" xfId="0"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2" applyFont="1" applyAlignment="1">
      <alignment horizontal="center" vertical="center"/>
    </xf>
    <xf numFmtId="14" fontId="0" fillId="0" borderId="0" xfId="0" applyNumberFormat="1"/>
    <xf numFmtId="167" fontId="0" fillId="0" borderId="0" xfId="0" applyNumberFormat="1"/>
    <xf numFmtId="0" fontId="0" fillId="0" borderId="1" xfId="0" applyFont="1" applyBorder="1"/>
    <xf numFmtId="0" fontId="0" fillId="0" borderId="0" xfId="0" applyAlignment="1">
      <alignment wrapText="1"/>
    </xf>
    <xf numFmtId="0" fontId="0" fillId="5" borderId="0" xfId="0" applyFill="1"/>
    <xf numFmtId="0" fontId="0" fillId="6" borderId="0" xfId="0" applyFill="1"/>
    <xf numFmtId="0" fontId="0" fillId="7" borderId="0" xfId="0" applyFill="1"/>
    <xf numFmtId="0" fontId="2" fillId="0" borderId="0" xfId="0" applyFont="1"/>
    <xf numFmtId="0" fontId="3" fillId="0" borderId="0" xfId="0" applyFont="1"/>
    <xf numFmtId="0" fontId="2" fillId="8" borderId="2" xfId="0" applyFont="1" applyFill="1" applyBorder="1"/>
    <xf numFmtId="1" fontId="0" fillId="0" borderId="0" xfId="3" applyNumberFormat="1" applyFont="1"/>
    <xf numFmtId="168" fontId="0" fillId="0" borderId="0" xfId="0" applyNumberFormat="1"/>
  </cellXfs>
  <cellStyles count="4">
    <cellStyle name="Comma" xfId="1" builtinId="3"/>
    <cellStyle name="Currency" xfId="3" builtinId="4"/>
    <cellStyle name="Normal" xfId="0" builtinId="0"/>
    <cellStyle name="Percent" xfId="2" builtinId="5"/>
  </cellStyles>
  <dxfs count="16">
    <dxf>
      <font>
        <color rgb="FF9C0006"/>
      </font>
      <fill>
        <patternFill>
          <bgColor rgb="FFFFC7CE"/>
        </patternFill>
      </fill>
    </dxf>
    <dxf>
      <font>
        <color rgb="FF006100"/>
      </font>
      <fill>
        <patternFill>
          <bgColor rgb="FFC6EFCE"/>
        </patternFill>
      </fill>
    </dxf>
    <dxf>
      <font>
        <b/>
        <i val="0"/>
      </font>
    </dxf>
    <dxf>
      <font>
        <b/>
        <i val="0"/>
      </font>
    </dxf>
    <dxf>
      <font>
        <color rgb="FF9C0006"/>
      </font>
      <fill>
        <patternFill>
          <bgColor rgb="FFFFC7CE"/>
        </patternFill>
      </fill>
    </dxf>
    <dxf>
      <font>
        <color rgb="FF006100"/>
      </font>
      <fill>
        <patternFill>
          <bgColor rgb="FFC6EFCE"/>
        </patternFill>
      </fill>
    </dxf>
    <dxf>
      <font>
        <b/>
        <i val="0"/>
      </font>
    </dxf>
    <dxf>
      <font>
        <b/>
        <i val="0"/>
      </font>
    </dxf>
    <dxf>
      <font>
        <color rgb="FF006100"/>
      </font>
      <fill>
        <patternFill>
          <bgColor rgb="FFC6EFCE"/>
        </patternFill>
      </fill>
    </dxf>
    <dxf>
      <font>
        <color rgb="FF9C0006"/>
      </font>
      <fill>
        <patternFill>
          <bgColor rgb="FFFFC7CE"/>
        </patternFill>
      </fill>
    </dxf>
    <dxf>
      <font>
        <b/>
        <i val="0"/>
      </font>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Nov21st!$B$21</c:f>
              <c:strCache>
                <c:ptCount val="1"/>
                <c:pt idx="0">
                  <c:v>Clouds and radiation</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Nov21st!$B$22:$B$38</c:f>
              <c:numCache>
                <c:formatCode>General</c:formatCode>
                <c:ptCount val="17"/>
                <c:pt idx="0">
                  <c:v>6.25E-2</c:v>
                </c:pt>
                <c:pt idx="1">
                  <c:v>0.14583333333333301</c:v>
                </c:pt>
                <c:pt idx="2">
                  <c:v>0</c:v>
                </c:pt>
                <c:pt idx="3">
                  <c:v>2.0833333333333301E-2</c:v>
                </c:pt>
                <c:pt idx="4">
                  <c:v>0</c:v>
                </c:pt>
                <c:pt idx="5">
                  <c:v>0</c:v>
                </c:pt>
                <c:pt idx="6">
                  <c:v>2.75E-2</c:v>
                </c:pt>
                <c:pt idx="7">
                  <c:v>0</c:v>
                </c:pt>
                <c:pt idx="8">
                  <c:v>0</c:v>
                </c:pt>
                <c:pt idx="9">
                  <c:v>4.1666666666666699E-2</c:v>
                </c:pt>
                <c:pt idx="10">
                  <c:v>4.1666666666666699E-2</c:v>
                </c:pt>
                <c:pt idx="11">
                  <c:v>6.25E-2</c:v>
                </c:pt>
                <c:pt idx="12">
                  <c:v>0</c:v>
                </c:pt>
                <c:pt idx="13">
                  <c:v>0</c:v>
                </c:pt>
                <c:pt idx="14">
                  <c:v>4.1666666666666699E-2</c:v>
                </c:pt>
                <c:pt idx="15">
                  <c:v>4.1666666666666699E-2</c:v>
                </c:pt>
                <c:pt idx="16">
                  <c:v>2.0833333333333301E-2</c:v>
                </c:pt>
              </c:numCache>
            </c:numRef>
          </c:val>
        </c:ser>
        <c:ser>
          <c:idx val="1"/>
          <c:order val="1"/>
          <c:tx>
            <c:strRef>
              <c:f>Nov21st!$C$21</c:f>
              <c:strCache>
                <c:ptCount val="1"/>
                <c:pt idx="0">
                  <c:v>Oceans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Nov21st!$C$22:$C$38</c:f>
              <c:numCache>
                <c:formatCode>General</c:formatCode>
                <c:ptCount val="17"/>
                <c:pt idx="0">
                  <c:v>0</c:v>
                </c:pt>
                <c:pt idx="1">
                  <c:v>4.1666666666666699E-2</c:v>
                </c:pt>
                <c:pt idx="2">
                  <c:v>0</c:v>
                </c:pt>
                <c:pt idx="3">
                  <c:v>0</c:v>
                </c:pt>
                <c:pt idx="4">
                  <c:v>0.1</c:v>
                </c:pt>
                <c:pt idx="5">
                  <c:v>0.2475</c:v>
                </c:pt>
                <c:pt idx="6">
                  <c:v>5.5833333333333297E-2</c:v>
                </c:pt>
                <c:pt idx="7">
                  <c:v>0</c:v>
                </c:pt>
                <c:pt idx="8">
                  <c:v>0</c:v>
                </c:pt>
                <c:pt idx="9">
                  <c:v>0</c:v>
                </c:pt>
                <c:pt idx="10">
                  <c:v>0</c:v>
                </c:pt>
                <c:pt idx="11">
                  <c:v>0</c:v>
                </c:pt>
                <c:pt idx="12">
                  <c:v>0.1</c:v>
                </c:pt>
                <c:pt idx="13">
                  <c:v>0</c:v>
                </c:pt>
                <c:pt idx="14">
                  <c:v>0</c:v>
                </c:pt>
                <c:pt idx="15">
                  <c:v>0</c:v>
                </c:pt>
                <c:pt idx="16">
                  <c:v>0</c:v>
                </c:pt>
              </c:numCache>
            </c:numRef>
          </c:val>
        </c:ser>
        <c:ser>
          <c:idx val="2"/>
          <c:order val="2"/>
          <c:tx>
            <c:strRef>
              <c:f>Nov21st!$D$21</c:f>
              <c:strCache>
                <c:ptCount val="1"/>
                <c:pt idx="0">
                  <c:v>Greenhouse Gases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Nov21st!$D$22:$D$38</c:f>
              <c:numCache>
                <c:formatCode>General</c:formatCode>
                <c:ptCount val="17"/>
                <c:pt idx="0">
                  <c:v>3.7878787878787901E-2</c:v>
                </c:pt>
                <c:pt idx="1">
                  <c:v>9.0909090909090898E-2</c:v>
                </c:pt>
                <c:pt idx="2">
                  <c:v>7.2272727272727294E-2</c:v>
                </c:pt>
                <c:pt idx="3">
                  <c:v>0.18181818181818199</c:v>
                </c:pt>
                <c:pt idx="4">
                  <c:v>0</c:v>
                </c:pt>
                <c:pt idx="5">
                  <c:v>0</c:v>
                </c:pt>
                <c:pt idx="6">
                  <c:v>0</c:v>
                </c:pt>
                <c:pt idx="7">
                  <c:v>0.10636363636363599</c:v>
                </c:pt>
                <c:pt idx="8">
                  <c:v>0</c:v>
                </c:pt>
                <c:pt idx="9">
                  <c:v>7.1969696969697003E-2</c:v>
                </c:pt>
                <c:pt idx="10">
                  <c:v>3.03030303030303E-2</c:v>
                </c:pt>
                <c:pt idx="11">
                  <c:v>0</c:v>
                </c:pt>
                <c:pt idx="12">
                  <c:v>0</c:v>
                </c:pt>
                <c:pt idx="13">
                  <c:v>9.6590909090909102E-2</c:v>
                </c:pt>
                <c:pt idx="14">
                  <c:v>1.13636363636364E-2</c:v>
                </c:pt>
                <c:pt idx="15">
                  <c:v>0</c:v>
                </c:pt>
                <c:pt idx="16">
                  <c:v>0</c:v>
                </c:pt>
              </c:numCache>
            </c:numRef>
          </c:val>
        </c:ser>
        <c:ser>
          <c:idx val="3"/>
          <c:order val="3"/>
          <c:tx>
            <c:strRef>
              <c:f>Nov21st!$E$21</c:f>
              <c:strCache>
                <c:ptCount val="1"/>
                <c:pt idx="0">
                  <c:v>Land &amp; Ecosystems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Nov21st!$E$22:$E$38</c:f>
              <c:numCache>
                <c:formatCode>General</c:formatCode>
                <c:ptCount val="17"/>
                <c:pt idx="0">
                  <c:v>0</c:v>
                </c:pt>
                <c:pt idx="1">
                  <c:v>9.5238095238095205E-2</c:v>
                </c:pt>
                <c:pt idx="2">
                  <c:v>0</c:v>
                </c:pt>
                <c:pt idx="3">
                  <c:v>0</c:v>
                </c:pt>
                <c:pt idx="4">
                  <c:v>0</c:v>
                </c:pt>
                <c:pt idx="5">
                  <c:v>9.4285714285714306E-2</c:v>
                </c:pt>
                <c:pt idx="6">
                  <c:v>0</c:v>
                </c:pt>
                <c:pt idx="7">
                  <c:v>7.9523809523809497E-2</c:v>
                </c:pt>
                <c:pt idx="8">
                  <c:v>0</c:v>
                </c:pt>
                <c:pt idx="9">
                  <c:v>0</c:v>
                </c:pt>
                <c:pt idx="10">
                  <c:v>0</c:v>
                </c:pt>
                <c:pt idx="11">
                  <c:v>4.7619047619047603E-2</c:v>
                </c:pt>
                <c:pt idx="12">
                  <c:v>0</c:v>
                </c:pt>
                <c:pt idx="13">
                  <c:v>0</c:v>
                </c:pt>
                <c:pt idx="14">
                  <c:v>0</c:v>
                </c:pt>
                <c:pt idx="15">
                  <c:v>0</c:v>
                </c:pt>
                <c:pt idx="16">
                  <c:v>0</c:v>
                </c:pt>
              </c:numCache>
            </c:numRef>
          </c:val>
        </c:ser>
        <c:ser>
          <c:idx val="4"/>
          <c:order val="4"/>
          <c:tx>
            <c:strRef>
              <c:f>Nov21st!$F$21</c:f>
              <c:strCache>
                <c:ptCount val="1"/>
                <c:pt idx="0">
                  <c:v>Glaciers and Polar Ice Sheets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Nov21st!$F$22:$F$38</c:f>
              <c:numCache>
                <c:formatCode>General</c:formatCode>
                <c:ptCount val="17"/>
                <c:pt idx="0">
                  <c:v>0</c:v>
                </c:pt>
                <c:pt idx="1">
                  <c:v>0</c:v>
                </c:pt>
                <c:pt idx="2">
                  <c:v>0</c:v>
                </c:pt>
                <c:pt idx="3">
                  <c:v>0</c:v>
                </c:pt>
                <c:pt idx="4">
                  <c:v>0.25</c:v>
                </c:pt>
                <c:pt idx="5">
                  <c:v>0</c:v>
                </c:pt>
                <c:pt idx="6">
                  <c:v>0.223333333333333</c:v>
                </c:pt>
                <c:pt idx="7">
                  <c:v>0</c:v>
                </c:pt>
                <c:pt idx="8">
                  <c:v>0</c:v>
                </c:pt>
                <c:pt idx="9">
                  <c:v>0</c:v>
                </c:pt>
                <c:pt idx="10">
                  <c:v>6.6666666666666693E-2</c:v>
                </c:pt>
                <c:pt idx="11">
                  <c:v>0</c:v>
                </c:pt>
                <c:pt idx="12">
                  <c:v>0</c:v>
                </c:pt>
                <c:pt idx="13">
                  <c:v>0</c:v>
                </c:pt>
                <c:pt idx="14">
                  <c:v>0</c:v>
                </c:pt>
                <c:pt idx="15">
                  <c:v>0</c:v>
                </c:pt>
                <c:pt idx="16">
                  <c:v>0</c:v>
                </c:pt>
              </c:numCache>
            </c:numRef>
          </c:val>
        </c:ser>
        <c:ser>
          <c:idx val="5"/>
          <c:order val="5"/>
          <c:tx>
            <c:strRef>
              <c:f>Nov21st!$G$21</c:f>
              <c:strCache>
                <c:ptCount val="1"/>
                <c:pt idx="0">
                  <c:v>Ozone and Stratospheric Chemistry</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Nov21st!$G$22:$G$38</c:f>
              <c:numCache>
                <c:formatCode>General</c:formatCode>
                <c:ptCount val="17"/>
                <c:pt idx="0">
                  <c:v>0.38333333333333303</c:v>
                </c:pt>
                <c:pt idx="1">
                  <c:v>9.5000000000000001E-2</c:v>
                </c:pt>
                <c:pt idx="2">
                  <c:v>0.33305555555555599</c:v>
                </c:pt>
                <c:pt idx="3">
                  <c:v>0.31922222222222202</c:v>
                </c:pt>
                <c:pt idx="4">
                  <c:v>0</c:v>
                </c:pt>
                <c:pt idx="5">
                  <c:v>0</c:v>
                </c:pt>
                <c:pt idx="6">
                  <c:v>0</c:v>
                </c:pt>
                <c:pt idx="7">
                  <c:v>0</c:v>
                </c:pt>
                <c:pt idx="8">
                  <c:v>0</c:v>
                </c:pt>
                <c:pt idx="9">
                  <c:v>4.1666666666666699E-2</c:v>
                </c:pt>
                <c:pt idx="10">
                  <c:v>0</c:v>
                </c:pt>
                <c:pt idx="11">
                  <c:v>0</c:v>
                </c:pt>
                <c:pt idx="12">
                  <c:v>0</c:v>
                </c:pt>
                <c:pt idx="13">
                  <c:v>0</c:v>
                </c:pt>
                <c:pt idx="14">
                  <c:v>0</c:v>
                </c:pt>
                <c:pt idx="15">
                  <c:v>0</c:v>
                </c:pt>
                <c:pt idx="16">
                  <c:v>0</c:v>
                </c:pt>
              </c:numCache>
            </c:numRef>
          </c:val>
        </c:ser>
        <c:ser>
          <c:idx val="6"/>
          <c:order val="6"/>
          <c:tx>
            <c:strRef>
              <c:f>Nov21st!$H$21</c:f>
              <c:strCache>
                <c:ptCount val="1"/>
                <c:pt idx="0">
                  <c:v>Solid Earth</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Nov21st!$H$22:$H$38</c:f>
              <c:numCache>
                <c:formatCode>General</c:formatCode>
                <c:ptCount val="17"/>
                <c:pt idx="0">
                  <c:v>0.27083333333333298</c:v>
                </c:pt>
                <c:pt idx="1">
                  <c:v>8.3333333333333301E-2</c:v>
                </c:pt>
                <c:pt idx="2">
                  <c:v>0.16750000000000001</c:v>
                </c:pt>
                <c:pt idx="3">
                  <c:v>0</c:v>
                </c:pt>
                <c:pt idx="4">
                  <c:v>0</c:v>
                </c:pt>
                <c:pt idx="5">
                  <c:v>0</c:v>
                </c:pt>
                <c:pt idx="6">
                  <c:v>0</c:v>
                </c:pt>
                <c:pt idx="7">
                  <c:v>5.5833333333333297E-2</c:v>
                </c:pt>
                <c:pt idx="8">
                  <c:v>0.22222222222222199</c:v>
                </c:pt>
                <c:pt idx="9">
                  <c:v>2.7777777777777801E-2</c:v>
                </c:pt>
                <c:pt idx="10">
                  <c:v>0</c:v>
                </c:pt>
                <c:pt idx="11">
                  <c:v>0</c:v>
                </c:pt>
                <c:pt idx="12">
                  <c:v>0</c:v>
                </c:pt>
                <c:pt idx="13">
                  <c:v>0</c:v>
                </c:pt>
                <c:pt idx="14">
                  <c:v>2.7777777777777801E-2</c:v>
                </c:pt>
                <c:pt idx="15">
                  <c:v>0</c:v>
                </c:pt>
                <c:pt idx="16">
                  <c:v>0</c:v>
                </c:pt>
              </c:numCache>
            </c:numRef>
          </c:val>
        </c:ser>
        <c:dLbls>
          <c:showLegendKey val="0"/>
          <c:showVal val="0"/>
          <c:showCatName val="0"/>
          <c:showSerName val="0"/>
          <c:showPercent val="0"/>
          <c:showBubbleSize val="0"/>
        </c:dLbls>
        <c:gapWidth val="150"/>
        <c:overlap val="100"/>
        <c:axId val="111305088"/>
        <c:axId val="111306624"/>
      </c:barChart>
      <c:catAx>
        <c:axId val="111305088"/>
        <c:scaling>
          <c:orientation val="minMax"/>
        </c:scaling>
        <c:delete val="0"/>
        <c:axPos val="b"/>
        <c:majorTickMark val="out"/>
        <c:minorTickMark val="none"/>
        <c:tickLblPos val="nextTo"/>
        <c:crossAx val="111306624"/>
        <c:crosses val="autoZero"/>
        <c:auto val="1"/>
        <c:lblAlgn val="ctr"/>
        <c:lblOffset val="100"/>
        <c:noMultiLvlLbl val="0"/>
      </c:catAx>
      <c:valAx>
        <c:axId val="111306624"/>
        <c:scaling>
          <c:orientation val="minMax"/>
        </c:scaling>
        <c:delete val="0"/>
        <c:axPos val="l"/>
        <c:majorGridlines/>
        <c:title>
          <c:tx>
            <c:rich>
              <a:bodyPr rot="-5400000" vert="horz"/>
              <a:lstStyle/>
              <a:p>
                <a:pPr>
                  <a:defRPr/>
                </a:pPr>
                <a:r>
                  <a:rPr lang="en-US"/>
                  <a:t>Normalized</a:t>
                </a:r>
                <a:r>
                  <a:rPr lang="en-US" baseline="0"/>
                  <a:t> s</a:t>
                </a:r>
                <a:r>
                  <a:rPr lang="en-US"/>
                  <a:t>cientific</a:t>
                </a:r>
                <a:r>
                  <a:rPr lang="en-US" baseline="0"/>
                  <a:t> value</a:t>
                </a:r>
                <a:endParaRPr lang="en-US"/>
              </a:p>
            </c:rich>
          </c:tx>
          <c:overlay val="0"/>
        </c:title>
        <c:numFmt formatCode="General" sourceLinked="1"/>
        <c:majorTickMark val="out"/>
        <c:minorTickMark val="none"/>
        <c:tickLblPos val="nextTo"/>
        <c:crossAx val="111305088"/>
        <c:crosses val="autoZero"/>
        <c:crossBetween val="between"/>
      </c:valAx>
    </c:plotArea>
    <c:legend>
      <c:legendPos val="r"/>
      <c:overlay val="0"/>
    </c:legend>
    <c:plotVisOnly val="1"/>
    <c:dispBlanksAs val="gap"/>
    <c:showDLblsOverMax val="0"/>
  </c:chart>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Nov21st!$K$60</c:f>
              <c:strCache>
                <c:ptCount val="1"/>
                <c:pt idx="0">
                  <c:v>normalized science per $M</c:v>
                </c:pt>
              </c:strCache>
            </c:strRef>
          </c:tx>
          <c:invertIfNegative val="0"/>
          <c:cat>
            <c:strRef>
              <c:f>Nov21st!$A$61:$A$77</c:f>
              <c:strCache>
                <c:ptCount val="17"/>
                <c:pt idx="0">
                  <c:v>OMI</c:v>
                </c:pt>
                <c:pt idx="1">
                  <c:v>EOSP</c:v>
                </c:pt>
                <c:pt idx="2">
                  <c:v>SOUNDERS</c:v>
                </c:pt>
                <c:pt idx="3">
                  <c:v>HIRDLS</c:v>
                </c:pt>
                <c:pt idx="4">
                  <c:v>ACRIM</c:v>
                </c:pt>
                <c:pt idx="5">
                  <c:v>SEAWIFS</c:v>
                </c:pt>
                <c:pt idx="6">
                  <c:v>TES</c:v>
                </c:pt>
                <c:pt idx="7">
                  <c:v>GLAS</c:v>
                </c:pt>
                <c:pt idx="8">
                  <c:v>MOPITT</c:v>
                </c:pt>
                <c:pt idx="9">
                  <c:v>ALTIMETRY</c:v>
                </c:pt>
                <c:pt idx="10">
                  <c:v>MLS</c:v>
                </c:pt>
                <c:pt idx="11">
                  <c:v>MODIS</c:v>
                </c:pt>
                <c:pt idx="12">
                  <c:v>STIKSCAT</c:v>
                </c:pt>
                <c:pt idx="13">
                  <c:v>MISR</c:v>
                </c:pt>
                <c:pt idx="14">
                  <c:v>ASTER</c:v>
                </c:pt>
                <c:pt idx="15">
                  <c:v>AMSR-E</c:v>
                </c:pt>
                <c:pt idx="16">
                  <c:v>CERES</c:v>
                </c:pt>
              </c:strCache>
            </c:strRef>
          </c:cat>
          <c:val>
            <c:numRef>
              <c:f>Nov21st!$K$61:$K$77</c:f>
              <c:numCache>
                <c:formatCode>0.00</c:formatCode>
                <c:ptCount val="17"/>
                <c:pt idx="0">
                  <c:v>0.72569608161255794</c:v>
                </c:pt>
                <c:pt idx="1">
                  <c:v>0.42511575033329108</c:v>
                </c:pt>
                <c:pt idx="2">
                  <c:v>0.19115203552524612</c:v>
                </c:pt>
                <c:pt idx="3">
                  <c:v>0.17499654744942345</c:v>
                </c:pt>
                <c:pt idx="4">
                  <c:v>0.15703872566364527</c:v>
                </c:pt>
                <c:pt idx="5">
                  <c:v>0.15602100981780653</c:v>
                </c:pt>
                <c:pt idx="6">
                  <c:v>0.14890135421241679</c:v>
                </c:pt>
                <c:pt idx="7">
                  <c:v>0.14279359540640479</c:v>
                </c:pt>
                <c:pt idx="8">
                  <c:v>0.138185517650667</c:v>
                </c:pt>
                <c:pt idx="9">
                  <c:v>0.12575513527517468</c:v>
                </c:pt>
                <c:pt idx="10">
                  <c:v>0.10645390872719539</c:v>
                </c:pt>
                <c:pt idx="11">
                  <c:v>7.0498768909051698E-2</c:v>
                </c:pt>
                <c:pt idx="12">
                  <c:v>6.4644233110819557E-2</c:v>
                </c:pt>
                <c:pt idx="13">
                  <c:v>5.9273680183872114E-2</c:v>
                </c:pt>
                <c:pt idx="14">
                  <c:v>5.8538748037501608E-2</c:v>
                </c:pt>
                <c:pt idx="15">
                  <c:v>4.2177104860213491E-2</c:v>
                </c:pt>
                <c:pt idx="16">
                  <c:v>9.4634690189068851E-3</c:v>
                </c:pt>
              </c:numCache>
            </c:numRef>
          </c:val>
        </c:ser>
        <c:dLbls>
          <c:showLegendKey val="0"/>
          <c:showVal val="0"/>
          <c:showCatName val="0"/>
          <c:showSerName val="0"/>
          <c:showPercent val="0"/>
          <c:showBubbleSize val="0"/>
        </c:dLbls>
        <c:gapWidth val="150"/>
        <c:axId val="111327104"/>
        <c:axId val="111328640"/>
      </c:barChart>
      <c:catAx>
        <c:axId val="111327104"/>
        <c:scaling>
          <c:orientation val="minMax"/>
        </c:scaling>
        <c:delete val="0"/>
        <c:axPos val="b"/>
        <c:majorTickMark val="out"/>
        <c:minorTickMark val="none"/>
        <c:tickLblPos val="nextTo"/>
        <c:txPr>
          <a:bodyPr/>
          <a:lstStyle/>
          <a:p>
            <a:pPr>
              <a:defRPr sz="1200"/>
            </a:pPr>
            <a:endParaRPr lang="en-US"/>
          </a:p>
        </c:txPr>
        <c:crossAx val="111328640"/>
        <c:crosses val="autoZero"/>
        <c:auto val="1"/>
        <c:lblAlgn val="ctr"/>
        <c:lblOffset val="100"/>
        <c:noMultiLvlLbl val="0"/>
      </c:catAx>
      <c:valAx>
        <c:axId val="111328640"/>
        <c:scaling>
          <c:orientation val="minMax"/>
        </c:scaling>
        <c:delete val="0"/>
        <c:axPos val="l"/>
        <c:majorGridlines/>
        <c:title>
          <c:tx>
            <c:rich>
              <a:bodyPr rot="-5400000" vert="horz"/>
              <a:lstStyle/>
              <a:p>
                <a:pPr>
                  <a:defRPr sz="1200"/>
                </a:pPr>
                <a:r>
                  <a:rPr lang="en-US" sz="1200"/>
                  <a:t>Normalized</a:t>
                </a:r>
                <a:r>
                  <a:rPr lang="en-US" sz="1200" baseline="0"/>
                  <a:t> science per $M</a:t>
                </a:r>
                <a:endParaRPr lang="en-US" sz="1200"/>
              </a:p>
            </c:rich>
          </c:tx>
          <c:overlay val="0"/>
        </c:title>
        <c:numFmt formatCode="0.00" sourceLinked="1"/>
        <c:majorTickMark val="out"/>
        <c:minorTickMark val="none"/>
        <c:tickLblPos val="nextTo"/>
        <c:txPr>
          <a:bodyPr/>
          <a:lstStyle/>
          <a:p>
            <a:pPr>
              <a:defRPr sz="1200"/>
            </a:pPr>
            <a:endParaRPr lang="en-US"/>
          </a:p>
        </c:txPr>
        <c:crossAx val="11132710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EOS instrument scores in isolation</a:t>
            </a:r>
          </a:p>
        </c:rich>
      </c:tx>
      <c:overlay val="0"/>
    </c:title>
    <c:autoTitleDeleted val="0"/>
    <c:plotArea>
      <c:layout/>
      <c:barChart>
        <c:barDir val="col"/>
        <c:grouping val="clustered"/>
        <c:varyColors val="0"/>
        <c:ser>
          <c:idx val="0"/>
          <c:order val="0"/>
          <c:tx>
            <c:strRef>
              <c:f>'Single scores'!$B$45</c:f>
              <c:strCache>
                <c:ptCount val="1"/>
                <c:pt idx="0">
                  <c:v>Score in isolation</c:v>
                </c:pt>
              </c:strCache>
            </c:strRef>
          </c:tx>
          <c:invertIfNegative val="0"/>
          <c:cat>
            <c:strRef>
              <c:f>'Single scores'!$A$46:$A$85</c:f>
              <c:strCache>
                <c:ptCount val="40"/>
                <c:pt idx="0">
                  <c:v>MODIS</c:v>
                </c:pt>
                <c:pt idx="1">
                  <c:v>MODIS-T</c:v>
                </c:pt>
                <c:pt idx="2">
                  <c:v>SAR</c:v>
                </c:pt>
                <c:pt idx="3">
                  <c:v>MLS</c:v>
                </c:pt>
                <c:pt idx="4">
                  <c:v>AIRS</c:v>
                </c:pt>
                <c:pt idx="5">
                  <c:v>SEAWIFS</c:v>
                </c:pt>
                <c:pt idx="6">
                  <c:v>OMI</c:v>
                </c:pt>
                <c:pt idx="7">
                  <c:v>SAGE-III</c:v>
                </c:pt>
                <c:pt idx="8">
                  <c:v>HIRDLS</c:v>
                </c:pt>
                <c:pt idx="9">
                  <c:v>AMSR-E</c:v>
                </c:pt>
                <c:pt idx="10">
                  <c:v>ASTER</c:v>
                </c:pt>
                <c:pt idx="11">
                  <c:v>MIMR</c:v>
                </c:pt>
                <c:pt idx="12">
                  <c:v>MOPITT</c:v>
                </c:pt>
                <c:pt idx="13">
                  <c:v>HSB</c:v>
                </c:pt>
                <c:pt idx="14">
                  <c:v>GLRS</c:v>
                </c:pt>
                <c:pt idx="15">
                  <c:v>EOSP</c:v>
                </c:pt>
                <c:pt idx="16">
                  <c:v>HIMSS</c:v>
                </c:pt>
                <c:pt idx="17">
                  <c:v>AMSU-A</c:v>
                </c:pt>
                <c:pt idx="18">
                  <c:v>SCANSCAT</c:v>
                </c:pt>
                <c:pt idx="19">
                  <c:v>SEAWINDS</c:v>
                </c:pt>
                <c:pt idx="20">
                  <c:v>MISR</c:v>
                </c:pt>
                <c:pt idx="21">
                  <c:v>TES</c:v>
                </c:pt>
                <c:pt idx="22">
                  <c:v>GLAS</c:v>
                </c:pt>
                <c:pt idx="23">
                  <c:v>CERES-B</c:v>
                </c:pt>
                <c:pt idx="24">
                  <c:v>CERES-C</c:v>
                </c:pt>
                <c:pt idx="25">
                  <c:v>SWIRLS</c:v>
                </c:pt>
                <c:pt idx="26">
                  <c:v>HIRIS</c:v>
                </c:pt>
                <c:pt idx="27">
                  <c:v>ACRIM</c:v>
                </c:pt>
                <c:pt idx="28">
                  <c:v>CERES</c:v>
                </c:pt>
                <c:pt idx="29">
                  <c:v>SOLSTICE</c:v>
                </c:pt>
                <c:pt idx="30">
                  <c:v>LAWS</c:v>
                </c:pt>
                <c:pt idx="31">
                  <c:v>SAFIRE</c:v>
                </c:pt>
                <c:pt idx="32">
                  <c:v>ALT-SSALT</c:v>
                </c:pt>
                <c:pt idx="33">
                  <c:v>DORIS</c:v>
                </c:pt>
                <c:pt idx="34">
                  <c:v>GGI</c:v>
                </c:pt>
                <c:pt idx="35">
                  <c:v>GOS</c:v>
                </c:pt>
                <c:pt idx="36">
                  <c:v>IPEI</c:v>
                </c:pt>
                <c:pt idx="37">
                  <c:v>LIS</c:v>
                </c:pt>
                <c:pt idx="38">
                  <c:v>TMR</c:v>
                </c:pt>
                <c:pt idx="39">
                  <c:v>XIE</c:v>
                </c:pt>
              </c:strCache>
            </c:strRef>
          </c:cat>
          <c:val>
            <c:numRef>
              <c:f>'Single scores'!$B$46:$B$85</c:f>
              <c:numCache>
                <c:formatCode>General</c:formatCode>
                <c:ptCount val="40"/>
                <c:pt idx="0">
                  <c:v>0.21690000000000001</c:v>
                </c:pt>
                <c:pt idx="1">
                  <c:v>0.18279999999999999</c:v>
                </c:pt>
                <c:pt idx="2">
                  <c:v>0.1489</c:v>
                </c:pt>
                <c:pt idx="3">
                  <c:v>9.8599999999999993E-2</c:v>
                </c:pt>
                <c:pt idx="4">
                  <c:v>0.09</c:v>
                </c:pt>
                <c:pt idx="5">
                  <c:v>7.9699999999999993E-2</c:v>
                </c:pt>
                <c:pt idx="6">
                  <c:v>7.8200000000000006E-2</c:v>
                </c:pt>
                <c:pt idx="7">
                  <c:v>4.2799999999999998E-2</c:v>
                </c:pt>
                <c:pt idx="8">
                  <c:v>4.24E-2</c:v>
                </c:pt>
                <c:pt idx="9">
                  <c:v>3.8600000000000002E-2</c:v>
                </c:pt>
                <c:pt idx="10">
                  <c:v>3.8600000000000002E-2</c:v>
                </c:pt>
                <c:pt idx="11">
                  <c:v>3.8600000000000002E-2</c:v>
                </c:pt>
                <c:pt idx="12">
                  <c:v>3.32E-2</c:v>
                </c:pt>
                <c:pt idx="13">
                  <c:v>2.98E-2</c:v>
                </c:pt>
                <c:pt idx="14">
                  <c:v>2.5600000000000001E-2</c:v>
                </c:pt>
                <c:pt idx="15">
                  <c:v>2.5000000000000001E-2</c:v>
                </c:pt>
                <c:pt idx="16">
                  <c:v>2.0799999999999999E-2</c:v>
                </c:pt>
                <c:pt idx="17">
                  <c:v>2.0199999999999999E-2</c:v>
                </c:pt>
                <c:pt idx="18">
                  <c:v>2.0199999999999999E-2</c:v>
                </c:pt>
                <c:pt idx="19">
                  <c:v>2.0199999999999999E-2</c:v>
                </c:pt>
                <c:pt idx="20">
                  <c:v>1.9400000000000001E-2</c:v>
                </c:pt>
                <c:pt idx="21">
                  <c:v>1.49E-2</c:v>
                </c:pt>
                <c:pt idx="22">
                  <c:v>1.2800000000000001E-2</c:v>
                </c:pt>
                <c:pt idx="23">
                  <c:v>1.2800000000000001E-2</c:v>
                </c:pt>
                <c:pt idx="24">
                  <c:v>1.2800000000000001E-2</c:v>
                </c:pt>
                <c:pt idx="25">
                  <c:v>9.4000000000000004E-3</c:v>
                </c:pt>
                <c:pt idx="26">
                  <c:v>8.5000000000000006E-3</c:v>
                </c:pt>
                <c:pt idx="27">
                  <c:v>6.4000000000000003E-3</c:v>
                </c:pt>
                <c:pt idx="28">
                  <c:v>6.4000000000000003E-3</c:v>
                </c:pt>
                <c:pt idx="29">
                  <c:v>5.1000000000000004E-3</c:v>
                </c:pt>
                <c:pt idx="30">
                  <c:v>4.7999999999999996E-3</c:v>
                </c:pt>
                <c:pt idx="31">
                  <c:v>1.6999999999999999E-3</c:v>
                </c:pt>
                <c:pt idx="32">
                  <c:v>0</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111035520"/>
        <c:axId val="111037056"/>
      </c:barChart>
      <c:catAx>
        <c:axId val="111035520"/>
        <c:scaling>
          <c:orientation val="minMax"/>
        </c:scaling>
        <c:delete val="0"/>
        <c:axPos val="b"/>
        <c:majorTickMark val="out"/>
        <c:minorTickMark val="none"/>
        <c:tickLblPos val="nextTo"/>
        <c:txPr>
          <a:bodyPr/>
          <a:lstStyle/>
          <a:p>
            <a:pPr algn="ctr" rtl="0">
              <a:defRPr lang="en-US" sz="1200" b="1" i="0" u="none" strike="noStrike" kern="1200" baseline="0">
                <a:solidFill>
                  <a:sysClr val="windowText" lastClr="000000"/>
                </a:solidFill>
                <a:effectLst/>
                <a:latin typeface="+mn-lt"/>
                <a:ea typeface="+mn-ea"/>
                <a:cs typeface="+mn-cs"/>
              </a:defRPr>
            </a:pPr>
            <a:endParaRPr lang="en-US"/>
          </a:p>
        </c:txPr>
        <c:crossAx val="111037056"/>
        <c:crosses val="autoZero"/>
        <c:auto val="1"/>
        <c:lblAlgn val="ctr"/>
        <c:lblOffset val="100"/>
        <c:noMultiLvlLbl val="0"/>
      </c:catAx>
      <c:valAx>
        <c:axId val="111037056"/>
        <c:scaling>
          <c:orientation val="minMax"/>
        </c:scaling>
        <c:delete val="0"/>
        <c:axPos val="l"/>
        <c:majorGridlines/>
        <c:title>
          <c:tx>
            <c:rich>
              <a:bodyPr rot="-5400000" vert="horz"/>
              <a:lstStyle/>
              <a:p>
                <a:pPr>
                  <a:defRPr sz="900"/>
                </a:pPr>
                <a:r>
                  <a:rPr lang="en-US" sz="1600" b="1" i="0" baseline="0">
                    <a:effectLst/>
                  </a:rPr>
                  <a:t>Normalized instrument benefit to EOS panels</a:t>
                </a:r>
                <a:endParaRPr lang="en-US" sz="900">
                  <a:effectLst/>
                </a:endParaRPr>
              </a:p>
            </c:rich>
          </c:tx>
          <c:overlay val="0"/>
        </c:title>
        <c:numFmt formatCode="General" sourceLinked="1"/>
        <c:majorTickMark val="out"/>
        <c:minorTickMark val="none"/>
        <c:tickLblPos val="nextTo"/>
        <c:txPr>
          <a:bodyPr/>
          <a:lstStyle/>
          <a:p>
            <a:pPr>
              <a:defRPr sz="1400"/>
            </a:pPr>
            <a:endParaRPr lang="en-US"/>
          </a:p>
        </c:txPr>
        <c:crossAx val="1110355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'Single scores old'!$B$43</c:f>
              <c:strCache>
                <c:ptCount val="1"/>
                <c:pt idx="0">
                  <c:v>science</c:v>
                </c:pt>
              </c:strCache>
            </c:strRef>
          </c:tx>
          <c:invertIfNegative val="0"/>
          <c:cat>
            <c:strRef>
              <c:f>'Single scores old'!$A$44:$A$82</c:f>
              <c:strCache>
                <c:ptCount val="39"/>
                <c:pt idx="0">
                  <c:v>SAR</c:v>
                </c:pt>
                <c:pt idx="1">
                  <c:v>MODIS-T</c:v>
                </c:pt>
                <c:pt idx="2">
                  <c:v>MLS</c:v>
                </c:pt>
                <c:pt idx="3">
                  <c:v>AIRS</c:v>
                </c:pt>
                <c:pt idx="4">
                  <c:v>OMI</c:v>
                </c:pt>
                <c:pt idx="5">
                  <c:v>SEAWIFS</c:v>
                </c:pt>
                <c:pt idx="6">
                  <c:v>MODIS</c:v>
                </c:pt>
                <c:pt idx="7">
                  <c:v>GLAS</c:v>
                </c:pt>
                <c:pt idx="8">
                  <c:v>GLRS</c:v>
                </c:pt>
                <c:pt idx="9">
                  <c:v>SAGE-III</c:v>
                </c:pt>
                <c:pt idx="10">
                  <c:v>HIRDLS</c:v>
                </c:pt>
                <c:pt idx="11">
                  <c:v>ASTER</c:v>
                </c:pt>
                <c:pt idx="12">
                  <c:v>HSB</c:v>
                </c:pt>
                <c:pt idx="13">
                  <c:v>MOPITT</c:v>
                </c:pt>
                <c:pt idx="14">
                  <c:v>EOSP</c:v>
                </c:pt>
                <c:pt idx="15">
                  <c:v>AMSU-A</c:v>
                </c:pt>
                <c:pt idx="16">
                  <c:v>AMSR-E</c:v>
                </c:pt>
                <c:pt idx="17">
                  <c:v>HIMSS</c:v>
                </c:pt>
                <c:pt idx="18">
                  <c:v>MIMR</c:v>
                </c:pt>
                <c:pt idx="19">
                  <c:v>SEAWINDS</c:v>
                </c:pt>
                <c:pt idx="20">
                  <c:v>TES</c:v>
                </c:pt>
                <c:pt idx="21">
                  <c:v>CERES-B</c:v>
                </c:pt>
                <c:pt idx="22">
                  <c:v>CERES-C</c:v>
                </c:pt>
                <c:pt idx="23">
                  <c:v>MISR</c:v>
                </c:pt>
                <c:pt idx="24">
                  <c:v>SWIRLS</c:v>
                </c:pt>
                <c:pt idx="25">
                  <c:v>CERES</c:v>
                </c:pt>
                <c:pt idx="26">
                  <c:v>ACRIM</c:v>
                </c:pt>
                <c:pt idx="27">
                  <c:v>SOLSTICE</c:v>
                </c:pt>
                <c:pt idx="28">
                  <c:v>SAFIRE</c:v>
                </c:pt>
                <c:pt idx="29">
                  <c:v>ALT-SSALT</c:v>
                </c:pt>
                <c:pt idx="30">
                  <c:v>GGI</c:v>
                </c:pt>
                <c:pt idx="31">
                  <c:v>GOS</c:v>
                </c:pt>
                <c:pt idx="32">
                  <c:v>HIRIS</c:v>
                </c:pt>
                <c:pt idx="33">
                  <c:v>IPEI</c:v>
                </c:pt>
                <c:pt idx="34">
                  <c:v>LAWS</c:v>
                </c:pt>
                <c:pt idx="35">
                  <c:v>LIS</c:v>
                </c:pt>
                <c:pt idx="36">
                  <c:v>SCANSCAT</c:v>
                </c:pt>
                <c:pt idx="37">
                  <c:v>TMR</c:v>
                </c:pt>
                <c:pt idx="38">
                  <c:v>XIE</c:v>
                </c:pt>
              </c:strCache>
            </c:strRef>
          </c:cat>
          <c:val>
            <c:numRef>
              <c:f>'Single scores old'!$B$44:$B$82</c:f>
              <c:numCache>
                <c:formatCode>0.000</c:formatCode>
                <c:ptCount val="39"/>
                <c:pt idx="0">
                  <c:v>0.21829999999999999</c:v>
                </c:pt>
                <c:pt idx="1">
                  <c:v>0.100773115773116</c:v>
                </c:pt>
                <c:pt idx="2">
                  <c:v>9.3084693084693096E-2</c:v>
                </c:pt>
                <c:pt idx="3">
                  <c:v>9.0035242535242505E-2</c:v>
                </c:pt>
                <c:pt idx="4">
                  <c:v>7.1934731934731905E-2</c:v>
                </c:pt>
                <c:pt idx="5">
                  <c:v>5.25824175824176E-2</c:v>
                </c:pt>
                <c:pt idx="6">
                  <c:v>4.8190698190698197E-2</c:v>
                </c:pt>
                <c:pt idx="7">
                  <c:v>4.7179487179487202E-2</c:v>
                </c:pt>
                <c:pt idx="8">
                  <c:v>4.7179487179487202E-2</c:v>
                </c:pt>
                <c:pt idx="9">
                  <c:v>4.2783605283605301E-2</c:v>
                </c:pt>
                <c:pt idx="10">
                  <c:v>3.9182595182595203E-2</c:v>
                </c:pt>
                <c:pt idx="11">
                  <c:v>3.4188034188034198E-2</c:v>
                </c:pt>
                <c:pt idx="12">
                  <c:v>2.9761904761904798E-2</c:v>
                </c:pt>
                <c:pt idx="13">
                  <c:v>2.8598068598068599E-2</c:v>
                </c:pt>
                <c:pt idx="14">
                  <c:v>2.4961149961149998E-2</c:v>
                </c:pt>
                <c:pt idx="15">
                  <c:v>1.85522810522811E-2</c:v>
                </c:pt>
                <c:pt idx="16">
                  <c:v>1.6941391941391899E-2</c:v>
                </c:pt>
                <c:pt idx="17">
                  <c:v>1.6941391941391899E-2</c:v>
                </c:pt>
                <c:pt idx="18">
                  <c:v>1.6941391941391899E-2</c:v>
                </c:pt>
                <c:pt idx="19">
                  <c:v>1.5384615384615399E-2</c:v>
                </c:pt>
                <c:pt idx="20">
                  <c:v>1.48601398601399E-2</c:v>
                </c:pt>
                <c:pt idx="21">
                  <c:v>1.2820512820512799E-2</c:v>
                </c:pt>
                <c:pt idx="22">
                  <c:v>1.2820512820512799E-2</c:v>
                </c:pt>
                <c:pt idx="23">
                  <c:v>1.2432012432012401E-2</c:v>
                </c:pt>
                <c:pt idx="24">
                  <c:v>7.3076923076923102E-3</c:v>
                </c:pt>
                <c:pt idx="25">
                  <c:v>6.41025641025641E-3</c:v>
                </c:pt>
                <c:pt idx="26">
                  <c:v>5.7692307692307704E-3</c:v>
                </c:pt>
                <c:pt idx="27">
                  <c:v>5.1282051282051299E-3</c:v>
                </c:pt>
                <c:pt idx="28">
                  <c:v>1.71794871794872E-3</c:v>
                </c:pt>
                <c:pt idx="29">
                  <c:v>0</c:v>
                </c:pt>
                <c:pt idx="30">
                  <c:v>0</c:v>
                </c:pt>
                <c:pt idx="31">
                  <c:v>0</c:v>
                </c:pt>
                <c:pt idx="32">
                  <c:v>0</c:v>
                </c:pt>
                <c:pt idx="33">
                  <c:v>0</c:v>
                </c:pt>
                <c:pt idx="34">
                  <c:v>0</c:v>
                </c:pt>
                <c:pt idx="35">
                  <c:v>0</c:v>
                </c:pt>
                <c:pt idx="36">
                  <c:v>0</c:v>
                </c:pt>
                <c:pt idx="37">
                  <c:v>0</c:v>
                </c:pt>
                <c:pt idx="38">
                  <c:v>0</c:v>
                </c:pt>
              </c:numCache>
            </c:numRef>
          </c:val>
        </c:ser>
        <c:dLbls>
          <c:showLegendKey val="0"/>
          <c:showVal val="0"/>
          <c:showCatName val="0"/>
          <c:showSerName val="0"/>
          <c:showPercent val="0"/>
          <c:showBubbleSize val="0"/>
        </c:dLbls>
        <c:gapWidth val="150"/>
        <c:axId val="111082112"/>
        <c:axId val="111092096"/>
      </c:barChart>
      <c:catAx>
        <c:axId val="111082112"/>
        <c:scaling>
          <c:orientation val="minMax"/>
        </c:scaling>
        <c:delete val="0"/>
        <c:axPos val="b"/>
        <c:majorTickMark val="out"/>
        <c:minorTickMark val="none"/>
        <c:tickLblPos val="nextTo"/>
        <c:crossAx val="111092096"/>
        <c:crosses val="autoZero"/>
        <c:auto val="1"/>
        <c:lblAlgn val="ctr"/>
        <c:lblOffset val="100"/>
        <c:noMultiLvlLbl val="0"/>
      </c:catAx>
      <c:valAx>
        <c:axId val="111092096"/>
        <c:scaling>
          <c:orientation val="minMax"/>
        </c:scaling>
        <c:delete val="0"/>
        <c:axPos val="l"/>
        <c:majorGridlines/>
        <c:numFmt formatCode="0.000" sourceLinked="1"/>
        <c:majorTickMark val="out"/>
        <c:minorTickMark val="none"/>
        <c:tickLblPos val="nextTo"/>
        <c:crossAx val="11108211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'Single scores old'!$F$43</c:f>
              <c:strCache>
                <c:ptCount val="1"/>
                <c:pt idx="0">
                  <c:v>science/cost</c:v>
                </c:pt>
              </c:strCache>
            </c:strRef>
          </c:tx>
          <c:invertIfNegative val="0"/>
          <c:cat>
            <c:strRef>
              <c:f>'Single scores old'!$A$44:$A$82</c:f>
              <c:strCache>
                <c:ptCount val="39"/>
                <c:pt idx="0">
                  <c:v>SAR</c:v>
                </c:pt>
                <c:pt idx="1">
                  <c:v>MODIS-T</c:v>
                </c:pt>
                <c:pt idx="2">
                  <c:v>MLS</c:v>
                </c:pt>
                <c:pt idx="3">
                  <c:v>AIRS</c:v>
                </c:pt>
                <c:pt idx="4">
                  <c:v>OMI</c:v>
                </c:pt>
                <c:pt idx="5">
                  <c:v>SEAWIFS</c:v>
                </c:pt>
                <c:pt idx="6">
                  <c:v>MODIS</c:v>
                </c:pt>
                <c:pt idx="7">
                  <c:v>GLAS</c:v>
                </c:pt>
                <c:pt idx="8">
                  <c:v>GLRS</c:v>
                </c:pt>
                <c:pt idx="9">
                  <c:v>SAGE-III</c:v>
                </c:pt>
                <c:pt idx="10">
                  <c:v>HIRDLS</c:v>
                </c:pt>
                <c:pt idx="11">
                  <c:v>ASTER</c:v>
                </c:pt>
                <c:pt idx="12">
                  <c:v>HSB</c:v>
                </c:pt>
                <c:pt idx="13">
                  <c:v>MOPITT</c:v>
                </c:pt>
                <c:pt idx="14">
                  <c:v>EOSP</c:v>
                </c:pt>
                <c:pt idx="15">
                  <c:v>AMSU-A</c:v>
                </c:pt>
                <c:pt idx="16">
                  <c:v>AMSR-E</c:v>
                </c:pt>
                <c:pt idx="17">
                  <c:v>HIMSS</c:v>
                </c:pt>
                <c:pt idx="18">
                  <c:v>MIMR</c:v>
                </c:pt>
                <c:pt idx="19">
                  <c:v>SEAWINDS</c:v>
                </c:pt>
                <c:pt idx="20">
                  <c:v>TES</c:v>
                </c:pt>
                <c:pt idx="21">
                  <c:v>CERES-B</c:v>
                </c:pt>
                <c:pt idx="22">
                  <c:v>CERES-C</c:v>
                </c:pt>
                <c:pt idx="23">
                  <c:v>MISR</c:v>
                </c:pt>
                <c:pt idx="24">
                  <c:v>SWIRLS</c:v>
                </c:pt>
                <c:pt idx="25">
                  <c:v>CERES</c:v>
                </c:pt>
                <c:pt idx="26">
                  <c:v>ACRIM</c:v>
                </c:pt>
                <c:pt idx="27">
                  <c:v>SOLSTICE</c:v>
                </c:pt>
                <c:pt idx="28">
                  <c:v>SAFIRE</c:v>
                </c:pt>
                <c:pt idx="29">
                  <c:v>ALT-SSALT</c:v>
                </c:pt>
                <c:pt idx="30">
                  <c:v>GGI</c:v>
                </c:pt>
                <c:pt idx="31">
                  <c:v>GOS</c:v>
                </c:pt>
                <c:pt idx="32">
                  <c:v>HIRIS</c:v>
                </c:pt>
                <c:pt idx="33">
                  <c:v>IPEI</c:v>
                </c:pt>
                <c:pt idx="34">
                  <c:v>LAWS</c:v>
                </c:pt>
                <c:pt idx="35">
                  <c:v>LIS</c:v>
                </c:pt>
                <c:pt idx="36">
                  <c:v>SCANSCAT</c:v>
                </c:pt>
                <c:pt idx="37">
                  <c:v>TMR</c:v>
                </c:pt>
                <c:pt idx="38">
                  <c:v>XIE</c:v>
                </c:pt>
              </c:strCache>
            </c:strRef>
          </c:cat>
          <c:val>
            <c:numRef>
              <c:f>'Single scores old'!$F$44:$F$82</c:f>
              <c:numCache>
                <c:formatCode>0.00</c:formatCode>
                <c:ptCount val="39"/>
                <c:pt idx="0">
                  <c:v>3.2436849925705794E-2</c:v>
                </c:pt>
                <c:pt idx="1">
                  <c:v>0.26656203512582644</c:v>
                </c:pt>
                <c:pt idx="2">
                  <c:v>0.16153517172910217</c:v>
                </c:pt>
                <c:pt idx="3">
                  <c:v>0.30701102504013983</c:v>
                </c:pt>
                <c:pt idx="4">
                  <c:v>0.55337390932861164</c:v>
                </c:pt>
                <c:pt idx="5">
                  <c:v>0.14254239736381769</c:v>
                </c:pt>
                <c:pt idx="6">
                  <c:v>0.14422082877146056</c:v>
                </c:pt>
                <c:pt idx="7">
                  <c:v>0.11557014060726316</c:v>
                </c:pt>
                <c:pt idx="8">
                  <c:v>8.8696350938207172E-2</c:v>
                </c:pt>
                <c:pt idx="9">
                  <c:v>0.17563556445357836</c:v>
                </c:pt>
                <c:pt idx="10">
                  <c:v>0.1053767189621654</c:v>
                </c:pt>
                <c:pt idx="11">
                  <c:v>5.4667522351115425E-2</c:v>
                </c:pt>
                <c:pt idx="12">
                  <c:v>0.27444783422766744</c:v>
                </c:pt>
                <c:pt idx="13">
                  <c:v>9.5967196807432514E-2</c:v>
                </c:pt>
                <c:pt idx="14">
                  <c:v>0.39539194850399489</c:v>
                </c:pt>
                <c:pt idx="15">
                  <c:v>0.12368229218734381</c:v>
                </c:pt>
                <c:pt idx="16">
                  <c:v>4.0120872992821001E-2</c:v>
                </c:pt>
                <c:pt idx="17">
                  <c:v>5.3796820896106809E-2</c:v>
                </c:pt>
                <c:pt idx="18">
                  <c:v>6.3387245474928647E-2</c:v>
                </c:pt>
                <c:pt idx="19">
                  <c:v>5.3579489333579949E-2</c:v>
                </c:pt>
                <c:pt idx="20">
                  <c:v>0.13703199555143697</c:v>
                </c:pt>
                <c:pt idx="21">
                  <c:v>7.7951751009450676E-2</c:v>
                </c:pt>
                <c:pt idx="22">
                  <c:v>7.639975004074348E-2</c:v>
                </c:pt>
                <c:pt idx="23">
                  <c:v>5.4574324845396385E-2</c:v>
                </c:pt>
                <c:pt idx="24">
                  <c:v>1.6313775393699208E-2</c:v>
                </c:pt>
                <c:pt idx="25">
                  <c:v>3.8278312587063157E-2</c:v>
                </c:pt>
                <c:pt idx="26">
                  <c:v>0.13173028280507371</c:v>
                </c:pt>
                <c:pt idx="27">
                  <c:v>5.6727584517257242E-2</c:v>
                </c:pt>
                <c:pt idx="28">
                  <c:v>2.7643840034807369E-3</c:v>
                </c:pt>
                <c:pt idx="29">
                  <c:v>0</c:v>
                </c:pt>
                <c:pt idx="30">
                  <c:v>0</c:v>
                </c:pt>
                <c:pt idx="31">
                  <c:v>0</c:v>
                </c:pt>
                <c:pt idx="32">
                  <c:v>0</c:v>
                </c:pt>
                <c:pt idx="33">
                  <c:v>0</c:v>
                </c:pt>
                <c:pt idx="34">
                  <c:v>0</c:v>
                </c:pt>
                <c:pt idx="35">
                  <c:v>0</c:v>
                </c:pt>
                <c:pt idx="36">
                  <c:v>0</c:v>
                </c:pt>
                <c:pt idx="37">
                  <c:v>0</c:v>
                </c:pt>
                <c:pt idx="38">
                  <c:v>0</c:v>
                </c:pt>
              </c:numCache>
            </c:numRef>
          </c:val>
        </c:ser>
        <c:dLbls>
          <c:showLegendKey val="0"/>
          <c:showVal val="0"/>
          <c:showCatName val="0"/>
          <c:showSerName val="0"/>
          <c:showPercent val="0"/>
          <c:showBubbleSize val="0"/>
        </c:dLbls>
        <c:gapWidth val="150"/>
        <c:axId val="111047040"/>
        <c:axId val="111048576"/>
      </c:barChart>
      <c:catAx>
        <c:axId val="111047040"/>
        <c:scaling>
          <c:orientation val="minMax"/>
        </c:scaling>
        <c:delete val="0"/>
        <c:axPos val="b"/>
        <c:majorTickMark val="out"/>
        <c:minorTickMark val="none"/>
        <c:tickLblPos val="nextTo"/>
        <c:crossAx val="111048576"/>
        <c:crosses val="autoZero"/>
        <c:auto val="1"/>
        <c:lblAlgn val="ctr"/>
        <c:lblOffset val="100"/>
        <c:noMultiLvlLbl val="0"/>
      </c:catAx>
      <c:valAx>
        <c:axId val="111048576"/>
        <c:scaling>
          <c:orientation val="minMax"/>
        </c:scaling>
        <c:delete val="0"/>
        <c:axPos val="l"/>
        <c:majorGridlines/>
        <c:numFmt formatCode="0.00" sourceLinked="1"/>
        <c:majorTickMark val="out"/>
        <c:minorTickMark val="none"/>
        <c:tickLblPos val="nextTo"/>
        <c:crossAx val="1110470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Marginal scores (descoping) w.r.t.</a:t>
            </a:r>
            <a:r>
              <a:rPr lang="en-US" baseline="0"/>
              <a:t> reference architecture</a:t>
            </a:r>
            <a:endParaRPr lang="en-US"/>
          </a:p>
        </c:rich>
      </c:tx>
      <c:overlay val="0"/>
    </c:title>
    <c:autoTitleDeleted val="0"/>
    <c:plotArea>
      <c:layout/>
      <c:barChart>
        <c:barDir val="col"/>
        <c:grouping val="clustered"/>
        <c:varyColors val="0"/>
        <c:ser>
          <c:idx val="0"/>
          <c:order val="0"/>
          <c:tx>
            <c:strRef>
              <c:f>'Marginal scores'!$G$1</c:f>
              <c:strCache>
                <c:ptCount val="1"/>
                <c:pt idx="0">
                  <c:v>Marginal score</c:v>
                </c:pt>
              </c:strCache>
            </c:strRef>
          </c:tx>
          <c:invertIfNegative val="0"/>
          <c:cat>
            <c:strRef>
              <c:f>'Marginal scores'!$F$2:$F$26</c:f>
              <c:strCache>
                <c:ptCount val="25"/>
                <c:pt idx="0">
                  <c:v>MODIS</c:v>
                </c:pt>
                <c:pt idx="1">
                  <c:v>AMSR-E</c:v>
                </c:pt>
                <c:pt idx="2">
                  <c:v>ALT-SSALT</c:v>
                </c:pt>
                <c:pt idx="3">
                  <c:v>AIRS</c:v>
                </c:pt>
                <c:pt idx="4">
                  <c:v>TMR</c:v>
                </c:pt>
                <c:pt idx="5">
                  <c:v>DORIS</c:v>
                </c:pt>
                <c:pt idx="6">
                  <c:v>HIRDLS</c:v>
                </c:pt>
                <c:pt idx="7">
                  <c:v>GLAS</c:v>
                </c:pt>
                <c:pt idx="8">
                  <c:v>MLS</c:v>
                </c:pt>
                <c:pt idx="9">
                  <c:v>OMI</c:v>
                </c:pt>
                <c:pt idx="10">
                  <c:v>TES</c:v>
                </c:pt>
                <c:pt idx="11">
                  <c:v>SEAWINDS</c:v>
                </c:pt>
                <c:pt idx="12">
                  <c:v>ASTER</c:v>
                </c:pt>
                <c:pt idx="13">
                  <c:v>AMSU-A</c:v>
                </c:pt>
                <c:pt idx="14">
                  <c:v>HSB</c:v>
                </c:pt>
                <c:pt idx="15">
                  <c:v>MISR</c:v>
                </c:pt>
                <c:pt idx="16">
                  <c:v>ACRIM</c:v>
                </c:pt>
                <c:pt idx="17">
                  <c:v>CERES</c:v>
                </c:pt>
                <c:pt idx="18">
                  <c:v>CERES-B</c:v>
                </c:pt>
                <c:pt idx="19">
                  <c:v>SOLSTICE</c:v>
                </c:pt>
                <c:pt idx="20">
                  <c:v>CERES-C</c:v>
                </c:pt>
                <c:pt idx="21">
                  <c:v>LIS</c:v>
                </c:pt>
                <c:pt idx="22">
                  <c:v>MOPITT</c:v>
                </c:pt>
                <c:pt idx="23">
                  <c:v>SAGE-III</c:v>
                </c:pt>
                <c:pt idx="24">
                  <c:v>SEAWIFS</c:v>
                </c:pt>
              </c:strCache>
            </c:strRef>
          </c:cat>
          <c:val>
            <c:numRef>
              <c:f>'Marginal scores'!$G$2:$G$26</c:f>
              <c:numCache>
                <c:formatCode>0.0%</c:formatCode>
                <c:ptCount val="25"/>
                <c:pt idx="0">
                  <c:v>0.18618710495534699</c:v>
                </c:pt>
                <c:pt idx="1">
                  <c:v>0.10875650797438299</c:v>
                </c:pt>
                <c:pt idx="2">
                  <c:v>7.9553183664784394E-2</c:v>
                </c:pt>
                <c:pt idx="3">
                  <c:v>7.2676608559715805E-2</c:v>
                </c:pt>
                <c:pt idx="4">
                  <c:v>5.9664887748588101E-2</c:v>
                </c:pt>
                <c:pt idx="5">
                  <c:v>3.97765918323921E-2</c:v>
                </c:pt>
                <c:pt idx="6">
                  <c:v>3.7638323282589599E-2</c:v>
                </c:pt>
                <c:pt idx="7">
                  <c:v>3.6225110418785601E-2</c:v>
                </c:pt>
                <c:pt idx="8">
                  <c:v>3.6025858474541997E-2</c:v>
                </c:pt>
                <c:pt idx="9">
                  <c:v>1.80802690147236E-2</c:v>
                </c:pt>
                <c:pt idx="10">
                  <c:v>1.7480668256582298E-2</c:v>
                </c:pt>
                <c:pt idx="11">
                  <c:v>1.54489441491881E-2</c:v>
                </c:pt>
                <c:pt idx="12">
                  <c:v>1.4205925654425701E-2</c:v>
                </c:pt>
                <c:pt idx="13">
                  <c:v>1.17198886649012E-2</c:v>
                </c:pt>
                <c:pt idx="14">
                  <c:v>1.0654444240819299E-2</c:v>
                </c:pt>
                <c:pt idx="15">
                  <c:v>9.0401345073617499E-3</c:v>
                </c:pt>
                <c:pt idx="16">
                  <c:v>7.1029628272128702E-3</c:v>
                </c:pt>
                <c:pt idx="17">
                  <c:v>2.3794925471162399E-3</c:v>
                </c:pt>
                <c:pt idx="18">
                  <c:v>2.3794925471162399E-3</c:v>
                </c:pt>
                <c:pt idx="19">
                  <c:v>2.2729481047079701E-3</c:v>
                </c:pt>
                <c:pt idx="20">
                  <c:v>1.2075036806260401E-3</c:v>
                </c:pt>
                <c:pt idx="21">
                  <c:v>0</c:v>
                </c:pt>
                <c:pt idx="22">
                  <c:v>0</c:v>
                </c:pt>
                <c:pt idx="23">
                  <c:v>0</c:v>
                </c:pt>
                <c:pt idx="24">
                  <c:v>0</c:v>
                </c:pt>
              </c:numCache>
            </c:numRef>
          </c:val>
        </c:ser>
        <c:dLbls>
          <c:showLegendKey val="0"/>
          <c:showVal val="0"/>
          <c:showCatName val="0"/>
          <c:showSerName val="0"/>
          <c:showPercent val="0"/>
          <c:showBubbleSize val="0"/>
        </c:dLbls>
        <c:gapWidth val="150"/>
        <c:axId val="111526656"/>
        <c:axId val="111528192"/>
      </c:barChart>
      <c:catAx>
        <c:axId val="111526656"/>
        <c:scaling>
          <c:orientation val="minMax"/>
        </c:scaling>
        <c:delete val="0"/>
        <c:axPos val="b"/>
        <c:majorTickMark val="out"/>
        <c:minorTickMark val="none"/>
        <c:tickLblPos val="nextTo"/>
        <c:txPr>
          <a:bodyPr/>
          <a:lstStyle/>
          <a:p>
            <a:pPr>
              <a:defRPr sz="1400"/>
            </a:pPr>
            <a:endParaRPr lang="en-US"/>
          </a:p>
        </c:txPr>
        <c:crossAx val="111528192"/>
        <c:crosses val="autoZero"/>
        <c:auto val="1"/>
        <c:lblAlgn val="ctr"/>
        <c:lblOffset val="100"/>
        <c:noMultiLvlLbl val="0"/>
      </c:catAx>
      <c:valAx>
        <c:axId val="111528192"/>
        <c:scaling>
          <c:orientation val="minMax"/>
        </c:scaling>
        <c:delete val="0"/>
        <c:axPos val="l"/>
        <c:majorGridlines/>
        <c:title>
          <c:tx>
            <c:rich>
              <a:bodyPr rot="-5400000" vert="horz"/>
              <a:lstStyle/>
              <a:p>
                <a:pPr>
                  <a:defRPr sz="1600"/>
                </a:pPr>
                <a:r>
                  <a:rPr lang="en-US" sz="1600" b="1" i="1" u="none" strike="noStrike" baseline="0">
                    <a:effectLst/>
                  </a:rPr>
                  <a:t>(V</a:t>
                </a:r>
                <a:r>
                  <a:rPr lang="en-US" sz="1600" b="1" i="1" u="none" strike="noStrike" baseline="-25000">
                    <a:effectLst/>
                  </a:rPr>
                  <a:t>{all}</a:t>
                </a:r>
                <a:r>
                  <a:rPr lang="en-US" sz="1600" b="1" i="1" u="none" strike="noStrike" baseline="0">
                    <a:effectLst/>
                  </a:rPr>
                  <a:t> - V</a:t>
                </a:r>
                <a:r>
                  <a:rPr lang="en-US" sz="1600" b="1" i="1" u="none" strike="noStrike" baseline="-25000">
                    <a:effectLst/>
                  </a:rPr>
                  <a:t>{all\i} </a:t>
                </a:r>
                <a:r>
                  <a:rPr lang="en-US" sz="1600" b="1" i="1" u="none" strike="noStrike" kern="1200" baseline="0">
                    <a:solidFill>
                      <a:sysClr val="windowText" lastClr="000000"/>
                    </a:solidFill>
                    <a:effectLst/>
                    <a:latin typeface="+mn-lt"/>
                    <a:ea typeface="+mn-ea"/>
                    <a:cs typeface="+mn-cs"/>
                  </a:rPr>
                  <a:t>)/</a:t>
                </a:r>
                <a:r>
                  <a:rPr lang="en-US" sz="1600" b="1" i="1" u="none" strike="noStrike" baseline="0">
                    <a:effectLst/>
                  </a:rPr>
                  <a:t>V</a:t>
                </a:r>
                <a:r>
                  <a:rPr lang="en-US" sz="1600" b="1" i="1" u="none" strike="noStrike" baseline="-25000">
                    <a:effectLst/>
                  </a:rPr>
                  <a:t>{all}</a:t>
                </a:r>
                <a:r>
                  <a:rPr lang="en-US" sz="1600" b="1" i="1" u="none" strike="noStrike" baseline="0">
                    <a:effectLst/>
                  </a:rPr>
                  <a:t> (%)</a:t>
                </a:r>
                <a:endParaRPr lang="en-US" sz="1600"/>
              </a:p>
            </c:rich>
          </c:tx>
          <c:overlay val="0"/>
        </c:title>
        <c:numFmt formatCode="0.0%" sourceLinked="0"/>
        <c:majorTickMark val="out"/>
        <c:minorTickMark val="none"/>
        <c:tickLblPos val="nextTo"/>
        <c:txPr>
          <a:bodyPr/>
          <a:lstStyle/>
          <a:p>
            <a:pPr>
              <a:defRPr sz="1400"/>
            </a:pPr>
            <a:endParaRPr lang="en-US"/>
          </a:p>
        </c:txPr>
        <c:crossAx val="11152665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'Pctg of top archs with instr'!$E$1</c:f>
              <c:strCache>
                <c:ptCount val="1"/>
                <c:pt idx="0">
                  <c:v>% of top archs carrying this instrument</c:v>
                </c:pt>
              </c:strCache>
            </c:strRef>
          </c:tx>
          <c:invertIfNegative val="0"/>
          <c:cat>
            <c:strRef>
              <c:f>'Pctg of top archs with instr'!$D$2:$D$41</c:f>
              <c:strCache>
                <c:ptCount val="40"/>
                <c:pt idx="0">
                  <c:v>AIRS</c:v>
                </c:pt>
                <c:pt idx="1">
                  <c:v>ALT-SSALT</c:v>
                </c:pt>
                <c:pt idx="2">
                  <c:v>AMSU-A</c:v>
                </c:pt>
                <c:pt idx="3">
                  <c:v>GLAS</c:v>
                </c:pt>
                <c:pt idx="4">
                  <c:v>HSB</c:v>
                </c:pt>
                <c:pt idx="5">
                  <c:v>MLS</c:v>
                </c:pt>
                <c:pt idx="6">
                  <c:v>TMR</c:v>
                </c:pt>
                <c:pt idx="7">
                  <c:v>HIRDLS</c:v>
                </c:pt>
                <c:pt idx="8">
                  <c:v>TES</c:v>
                </c:pt>
                <c:pt idx="9">
                  <c:v>ACRIM</c:v>
                </c:pt>
                <c:pt idx="10">
                  <c:v>DORIS</c:v>
                </c:pt>
                <c:pt idx="11">
                  <c:v>SEAWINDS</c:v>
                </c:pt>
                <c:pt idx="12">
                  <c:v>MIMR</c:v>
                </c:pt>
                <c:pt idx="13">
                  <c:v>LIS</c:v>
                </c:pt>
                <c:pt idx="14">
                  <c:v>CERES-B</c:v>
                </c:pt>
                <c:pt idx="15">
                  <c:v>MODIS</c:v>
                </c:pt>
                <c:pt idx="16">
                  <c:v>EOSP</c:v>
                </c:pt>
                <c:pt idx="17">
                  <c:v>OMI</c:v>
                </c:pt>
                <c:pt idx="18">
                  <c:v>HIMSS</c:v>
                </c:pt>
                <c:pt idx="19">
                  <c:v>SOLSTICE</c:v>
                </c:pt>
                <c:pt idx="20">
                  <c:v>CERES-C</c:v>
                </c:pt>
                <c:pt idx="21">
                  <c:v>GGI</c:v>
                </c:pt>
                <c:pt idx="22">
                  <c:v>SCANSCAT</c:v>
                </c:pt>
                <c:pt idx="23">
                  <c:v>SWIRLS</c:v>
                </c:pt>
                <c:pt idx="24">
                  <c:v>ASTER</c:v>
                </c:pt>
                <c:pt idx="25">
                  <c:v>CERES</c:v>
                </c:pt>
                <c:pt idx="26">
                  <c:v>SAGE-III</c:v>
                </c:pt>
                <c:pt idx="27">
                  <c:v>MISR</c:v>
                </c:pt>
                <c:pt idx="28">
                  <c:v>AMSR-E</c:v>
                </c:pt>
                <c:pt idx="29">
                  <c:v>HIRIS</c:v>
                </c:pt>
                <c:pt idx="30">
                  <c:v>SEAWIFS</c:v>
                </c:pt>
                <c:pt idx="31">
                  <c:v>LAWS</c:v>
                </c:pt>
                <c:pt idx="32">
                  <c:v>MOPITT</c:v>
                </c:pt>
                <c:pt idx="33">
                  <c:v>GLRS</c:v>
                </c:pt>
                <c:pt idx="34">
                  <c:v>GOS</c:v>
                </c:pt>
                <c:pt idx="35">
                  <c:v>IPEI</c:v>
                </c:pt>
                <c:pt idx="36">
                  <c:v>MODIS-T</c:v>
                </c:pt>
                <c:pt idx="37">
                  <c:v>SAFIRE</c:v>
                </c:pt>
                <c:pt idx="38">
                  <c:v>SAR</c:v>
                </c:pt>
                <c:pt idx="39">
                  <c:v>XIE</c:v>
                </c:pt>
              </c:strCache>
            </c:strRef>
          </c:cat>
          <c:val>
            <c:numRef>
              <c:f>'Pctg of top archs with instr'!$E$2:$E$41</c:f>
              <c:numCache>
                <c:formatCode>0%</c:formatCode>
                <c:ptCount val="40"/>
                <c:pt idx="0">
                  <c:v>1</c:v>
                </c:pt>
                <c:pt idx="1">
                  <c:v>1</c:v>
                </c:pt>
                <c:pt idx="2">
                  <c:v>1</c:v>
                </c:pt>
                <c:pt idx="3">
                  <c:v>1</c:v>
                </c:pt>
                <c:pt idx="4">
                  <c:v>1</c:v>
                </c:pt>
                <c:pt idx="5">
                  <c:v>1</c:v>
                </c:pt>
                <c:pt idx="6">
                  <c:v>1</c:v>
                </c:pt>
                <c:pt idx="7">
                  <c:v>0.97</c:v>
                </c:pt>
                <c:pt idx="8">
                  <c:v>0.97</c:v>
                </c:pt>
                <c:pt idx="9">
                  <c:v>0.95</c:v>
                </c:pt>
                <c:pt idx="10">
                  <c:v>0.69</c:v>
                </c:pt>
                <c:pt idx="11">
                  <c:v>0.69</c:v>
                </c:pt>
                <c:pt idx="12">
                  <c:v>0.67</c:v>
                </c:pt>
                <c:pt idx="13">
                  <c:v>0.64</c:v>
                </c:pt>
                <c:pt idx="14">
                  <c:v>0.64</c:v>
                </c:pt>
                <c:pt idx="15">
                  <c:v>0.62</c:v>
                </c:pt>
                <c:pt idx="16">
                  <c:v>0.54</c:v>
                </c:pt>
                <c:pt idx="17">
                  <c:v>0.46</c:v>
                </c:pt>
                <c:pt idx="18">
                  <c:v>0.41</c:v>
                </c:pt>
                <c:pt idx="19">
                  <c:v>0.36</c:v>
                </c:pt>
                <c:pt idx="20">
                  <c:v>0.36</c:v>
                </c:pt>
                <c:pt idx="21">
                  <c:v>0.31</c:v>
                </c:pt>
                <c:pt idx="22">
                  <c:v>0.31</c:v>
                </c:pt>
                <c:pt idx="23">
                  <c:v>0.31</c:v>
                </c:pt>
                <c:pt idx="24">
                  <c:v>0.28000000000000003</c:v>
                </c:pt>
                <c:pt idx="25">
                  <c:v>0.28000000000000003</c:v>
                </c:pt>
                <c:pt idx="26">
                  <c:v>0.28000000000000003</c:v>
                </c:pt>
                <c:pt idx="27">
                  <c:v>0.23</c:v>
                </c:pt>
                <c:pt idx="28">
                  <c:v>0.05</c:v>
                </c:pt>
                <c:pt idx="29">
                  <c:v>0.05</c:v>
                </c:pt>
                <c:pt idx="30">
                  <c:v>0.05</c:v>
                </c:pt>
                <c:pt idx="31">
                  <c:v>0.03</c:v>
                </c:pt>
                <c:pt idx="32">
                  <c:v>0.03</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111401600"/>
        <c:axId val="111939968"/>
      </c:barChart>
      <c:catAx>
        <c:axId val="111401600"/>
        <c:scaling>
          <c:orientation val="minMax"/>
        </c:scaling>
        <c:delete val="0"/>
        <c:axPos val="b"/>
        <c:majorTickMark val="out"/>
        <c:minorTickMark val="none"/>
        <c:tickLblPos val="nextTo"/>
        <c:txPr>
          <a:bodyPr/>
          <a:lstStyle/>
          <a:p>
            <a:pPr>
              <a:defRPr sz="1400"/>
            </a:pPr>
            <a:endParaRPr lang="en-US"/>
          </a:p>
        </c:txPr>
        <c:crossAx val="111939968"/>
        <c:crosses val="autoZero"/>
        <c:auto val="1"/>
        <c:lblAlgn val="ctr"/>
        <c:lblOffset val="100"/>
        <c:noMultiLvlLbl val="0"/>
      </c:catAx>
      <c:valAx>
        <c:axId val="111939968"/>
        <c:scaling>
          <c:orientation val="minMax"/>
          <c:max val="1"/>
        </c:scaling>
        <c:delete val="0"/>
        <c:axPos val="l"/>
        <c:majorGridlines/>
        <c:title>
          <c:tx>
            <c:rich>
              <a:bodyPr rot="-5400000" vert="horz"/>
              <a:lstStyle/>
              <a:p>
                <a:pPr>
                  <a:defRPr sz="1400"/>
                </a:pPr>
                <a:r>
                  <a:rPr lang="en-US" sz="1600"/>
                  <a:t>% of top archs carrying this instrument</a:t>
                </a:r>
              </a:p>
            </c:rich>
          </c:tx>
          <c:overlay val="0"/>
        </c:title>
        <c:numFmt formatCode="0%" sourceLinked="1"/>
        <c:majorTickMark val="out"/>
        <c:minorTickMark val="none"/>
        <c:tickLblPos val="nextTo"/>
        <c:crossAx val="1114016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336175</xdr:colOff>
      <xdr:row>21</xdr:row>
      <xdr:rowOff>23531</xdr:rowOff>
    </xdr:from>
    <xdr:to>
      <xdr:col>18</xdr:col>
      <xdr:colOff>380999</xdr:colOff>
      <xdr:row>36</xdr:row>
      <xdr:rowOff>123264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414618</xdr:colOff>
      <xdr:row>59</xdr:row>
      <xdr:rowOff>57150</xdr:rowOff>
    </xdr:from>
    <xdr:to>
      <xdr:col>16</xdr:col>
      <xdr:colOff>649942</xdr:colOff>
      <xdr:row>73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717177</xdr:colOff>
      <xdr:row>25</xdr:row>
      <xdr:rowOff>168088</xdr:rowOff>
    </xdr:from>
    <xdr:to>
      <xdr:col>13</xdr:col>
      <xdr:colOff>78441</xdr:colOff>
      <xdr:row>41</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235322</xdr:colOff>
      <xdr:row>41</xdr:row>
      <xdr:rowOff>169208</xdr:rowOff>
    </xdr:from>
    <xdr:to>
      <xdr:col>19</xdr:col>
      <xdr:colOff>605116</xdr:colOff>
      <xdr:row>56</xdr:row>
      <xdr:rowOff>54908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235323</xdr:colOff>
      <xdr:row>57</xdr:row>
      <xdr:rowOff>113179</xdr:rowOff>
    </xdr:from>
    <xdr:to>
      <xdr:col>19</xdr:col>
      <xdr:colOff>582706</xdr:colOff>
      <xdr:row>71</xdr:row>
      <xdr:rowOff>189379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599005</xdr:colOff>
      <xdr:row>28</xdr:row>
      <xdr:rowOff>63189</xdr:rowOff>
    </xdr:from>
    <xdr:to>
      <xdr:col>9</xdr:col>
      <xdr:colOff>536864</xdr:colOff>
      <xdr:row>42</xdr:row>
      <xdr:rowOff>139389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44823</xdr:colOff>
      <xdr:row>4</xdr:row>
      <xdr:rowOff>135591</xdr:rowOff>
    </xdr:from>
    <xdr:to>
      <xdr:col>22</xdr:col>
      <xdr:colOff>190500</xdr:colOff>
      <xdr:row>19</xdr:row>
      <xdr:rowOff>21291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A22" zoomScale="85" zoomScaleNormal="85" workbookViewId="0">
      <selection activeCell="L25" sqref="L25"/>
    </sheetView>
  </sheetViews>
  <sheetFormatPr defaultRowHeight="15" x14ac:dyDescent="0.25"/>
  <cols>
    <col min="1" max="1" width="10.5703125" bestFit="1" customWidth="1"/>
    <col min="10" max="10" width="13.5703125" bestFit="1" customWidth="1"/>
    <col min="13" max="13" width="16.42578125" customWidth="1"/>
    <col min="14" max="14" width="7.85546875" bestFit="1" customWidth="1"/>
    <col min="15" max="15" width="13" customWidth="1"/>
    <col min="16" max="16" width="18.5703125" bestFit="1" customWidth="1"/>
    <col min="17" max="17" width="15.85546875" customWidth="1"/>
    <col min="18" max="18" width="17.7109375" customWidth="1"/>
    <col min="19" max="19" width="11" bestFit="1" customWidth="1"/>
  </cols>
  <sheetData>
    <row r="1" spans="1:20" x14ac:dyDescent="0.25">
      <c r="B1" s="1" t="s">
        <v>18</v>
      </c>
      <c r="C1" s="2" t="s">
        <v>19</v>
      </c>
      <c r="D1" s="1" t="s">
        <v>20</v>
      </c>
      <c r="E1" s="2" t="s">
        <v>21</v>
      </c>
      <c r="F1" s="1" t="s">
        <v>22</v>
      </c>
      <c r="G1" s="2" t="s">
        <v>23</v>
      </c>
      <c r="H1" s="1" t="s">
        <v>17</v>
      </c>
      <c r="I1" s="2" t="s">
        <v>27</v>
      </c>
      <c r="J1" s="1" t="s">
        <v>28</v>
      </c>
      <c r="L1" t="s">
        <v>24</v>
      </c>
      <c r="M1" s="1" t="s">
        <v>18</v>
      </c>
      <c r="N1" s="2" t="s">
        <v>19</v>
      </c>
      <c r="O1" s="1" t="s">
        <v>20</v>
      </c>
      <c r="P1" s="2" t="s">
        <v>21</v>
      </c>
      <c r="Q1" s="1" t="s">
        <v>22</v>
      </c>
      <c r="R1" s="2" t="s">
        <v>23</v>
      </c>
      <c r="S1" s="1" t="s">
        <v>17</v>
      </c>
    </row>
    <row r="2" spans="1:20" x14ac:dyDescent="0.25">
      <c r="A2" t="s">
        <v>13</v>
      </c>
      <c r="B2" s="3">
        <v>4.1666666666666699E-2</v>
      </c>
      <c r="C2" s="3">
        <v>0</v>
      </c>
      <c r="D2" s="3">
        <v>0</v>
      </c>
      <c r="E2" s="3">
        <v>0</v>
      </c>
      <c r="F2" s="3">
        <v>0</v>
      </c>
      <c r="G2" s="3">
        <v>0</v>
      </c>
      <c r="H2" s="3">
        <v>0</v>
      </c>
      <c r="I2" s="5">
        <f>SUMPRODUCT(B2:H2,$M$3:$S$3)</f>
        <v>6.4102564102564152E-3</v>
      </c>
      <c r="J2" s="4">
        <v>40.819590092613701</v>
      </c>
      <c r="L2" t="s">
        <v>25</v>
      </c>
      <c r="M2">
        <v>1</v>
      </c>
      <c r="N2">
        <v>1</v>
      </c>
      <c r="O2">
        <v>1</v>
      </c>
      <c r="P2">
        <v>1</v>
      </c>
      <c r="Q2">
        <v>1</v>
      </c>
      <c r="R2">
        <v>0.5</v>
      </c>
      <c r="S2">
        <v>1</v>
      </c>
      <c r="T2">
        <f>SUM(M2:S2)</f>
        <v>6.5</v>
      </c>
    </row>
    <row r="3" spans="1:20" x14ac:dyDescent="0.25">
      <c r="A3" t="s">
        <v>14</v>
      </c>
      <c r="B3" s="3">
        <v>0.14583333333333301</v>
      </c>
      <c r="C3" s="3">
        <v>4.1666666666666699E-2</v>
      </c>
      <c r="D3" s="3">
        <v>9.0909090909090898E-2</v>
      </c>
      <c r="E3" s="3">
        <v>9.5238095238095205E-2</v>
      </c>
      <c r="F3" s="3">
        <v>0</v>
      </c>
      <c r="G3" s="3">
        <v>9.5000000000000001E-2</v>
      </c>
      <c r="H3" s="3">
        <v>8.3333333333333301E-2</v>
      </c>
      <c r="I3" s="5">
        <f t="shared" ref="I3:I18" si="0">SUMPRODUCT(B3:H3,$M$3:$S$3)</f>
        <v>7.7612387612387562E-2</v>
      </c>
      <c r="J3" s="4">
        <v>406.02438472143302</v>
      </c>
      <c r="L3" t="s">
        <v>26</v>
      </c>
      <c r="M3" s="3">
        <f>M2/$T$2</f>
        <v>0.15384615384615385</v>
      </c>
      <c r="N3" s="3">
        <f t="shared" ref="N3:S3" si="1">N2/$T$2</f>
        <v>0.15384615384615385</v>
      </c>
      <c r="O3" s="3">
        <f t="shared" si="1"/>
        <v>0.15384615384615385</v>
      </c>
      <c r="P3" s="3">
        <f t="shared" si="1"/>
        <v>0.15384615384615385</v>
      </c>
      <c r="Q3" s="3">
        <f t="shared" si="1"/>
        <v>0.15384615384615385</v>
      </c>
      <c r="R3" s="3">
        <f t="shared" si="1"/>
        <v>7.6923076923076927E-2</v>
      </c>
      <c r="S3" s="3">
        <f t="shared" si="1"/>
        <v>0.15384615384615385</v>
      </c>
      <c r="T3" s="3">
        <f>T2/$T$2</f>
        <v>1</v>
      </c>
    </row>
    <row r="4" spans="1:20" x14ac:dyDescent="0.25">
      <c r="A4" t="s">
        <v>15</v>
      </c>
      <c r="B4" s="3">
        <v>0</v>
      </c>
      <c r="C4" s="3">
        <v>0.1</v>
      </c>
      <c r="D4" s="3">
        <v>0</v>
      </c>
      <c r="E4" s="3">
        <v>0</v>
      </c>
      <c r="F4" s="3">
        <v>0.25</v>
      </c>
      <c r="G4" s="3">
        <v>0</v>
      </c>
      <c r="H4" s="3">
        <v>0</v>
      </c>
      <c r="I4" s="5">
        <f t="shared" si="0"/>
        <v>5.3846153846153849E-2</v>
      </c>
      <c r="J4" s="4">
        <v>428.18254481877699</v>
      </c>
    </row>
    <row r="5" spans="1:20" x14ac:dyDescent="0.25">
      <c r="A5" t="s">
        <v>0</v>
      </c>
      <c r="B5" s="3">
        <v>6.25E-2</v>
      </c>
      <c r="C5" s="3">
        <v>0</v>
      </c>
      <c r="D5" s="3">
        <v>0</v>
      </c>
      <c r="E5" s="3">
        <v>4.7619047619047603E-2</v>
      </c>
      <c r="F5" s="3">
        <v>0</v>
      </c>
      <c r="G5" s="3">
        <v>0</v>
      </c>
      <c r="H5" s="3">
        <v>0</v>
      </c>
      <c r="I5" s="5">
        <f t="shared" si="0"/>
        <v>1.694139194139194E-2</v>
      </c>
      <c r="J5" s="4">
        <v>401.67270839334202</v>
      </c>
    </row>
    <row r="6" spans="1:20" x14ac:dyDescent="0.25">
      <c r="A6" t="s">
        <v>1</v>
      </c>
      <c r="B6" s="3">
        <v>0</v>
      </c>
      <c r="C6" s="3">
        <v>0</v>
      </c>
      <c r="D6" s="3">
        <v>0</v>
      </c>
      <c r="E6" s="3">
        <v>0</v>
      </c>
      <c r="F6" s="3">
        <v>0</v>
      </c>
      <c r="G6" s="3">
        <v>0</v>
      </c>
      <c r="H6" s="3">
        <v>0.22222222222222199</v>
      </c>
      <c r="I6" s="5">
        <f t="shared" si="0"/>
        <v>3.4188034188034157E-2</v>
      </c>
      <c r="J6" s="4">
        <v>584.02400690449201</v>
      </c>
    </row>
    <row r="7" spans="1:20" x14ac:dyDescent="0.25">
      <c r="A7" t="s">
        <v>2</v>
      </c>
      <c r="B7" s="3">
        <v>2.0833333333333301E-2</v>
      </c>
      <c r="C7" s="3">
        <v>0</v>
      </c>
      <c r="D7" s="3">
        <v>0</v>
      </c>
      <c r="E7" s="3">
        <v>0</v>
      </c>
      <c r="F7" s="3">
        <v>0</v>
      </c>
      <c r="G7" s="3">
        <v>0</v>
      </c>
      <c r="H7" s="3">
        <v>0</v>
      </c>
      <c r="I7" s="5">
        <f t="shared" si="0"/>
        <v>3.2051282051282002E-3</v>
      </c>
      <c r="J7" s="4">
        <v>338.68428149600697</v>
      </c>
    </row>
    <row r="8" spans="1:20" x14ac:dyDescent="0.25">
      <c r="A8" t="s">
        <v>3</v>
      </c>
      <c r="B8" s="3">
        <v>4.1666666666666699E-2</v>
      </c>
      <c r="C8" s="3">
        <v>0</v>
      </c>
      <c r="D8" s="3">
        <v>7.1969696969697003E-2</v>
      </c>
      <c r="E8" s="3">
        <v>0</v>
      </c>
      <c r="F8" s="3">
        <v>0</v>
      </c>
      <c r="G8" s="3">
        <v>4.1666666666666699E-2</v>
      </c>
      <c r="H8" s="3">
        <v>2.7777777777777801E-2</v>
      </c>
      <c r="I8" s="5">
        <f t="shared" si="0"/>
        <v>2.4961149961149981E-2</v>
      </c>
      <c r="J8" s="4">
        <v>58.716125999990403</v>
      </c>
    </row>
    <row r="9" spans="1:20" x14ac:dyDescent="0.25">
      <c r="A9" t="s">
        <v>4</v>
      </c>
      <c r="B9" s="3">
        <v>2.75E-2</v>
      </c>
      <c r="C9" s="3">
        <v>5.5833333333333297E-2</v>
      </c>
      <c r="D9" s="3">
        <v>0</v>
      </c>
      <c r="E9" s="3">
        <v>0</v>
      </c>
      <c r="F9" s="3">
        <v>0.223333333333333</v>
      </c>
      <c r="G9" s="3">
        <v>0</v>
      </c>
      <c r="H9" s="3">
        <v>0</v>
      </c>
      <c r="I9" s="5">
        <f t="shared" si="0"/>
        <v>4.7179487179487126E-2</v>
      </c>
      <c r="J9" s="4">
        <v>330.40338430592499</v>
      </c>
    </row>
    <row r="10" spans="1:20" x14ac:dyDescent="0.25">
      <c r="A10" t="s">
        <v>5</v>
      </c>
      <c r="B10" s="3">
        <v>2.0833333333333301E-2</v>
      </c>
      <c r="C10" s="3">
        <v>0</v>
      </c>
      <c r="D10" s="3">
        <v>0.18181818181818199</v>
      </c>
      <c r="E10" s="3">
        <v>0</v>
      </c>
      <c r="F10" s="3">
        <v>0</v>
      </c>
      <c r="G10" s="3">
        <v>0.31922222222222202</v>
      </c>
      <c r="H10" s="3">
        <v>0</v>
      </c>
      <c r="I10" s="5">
        <f t="shared" si="0"/>
        <v>5.5732711732711743E-2</v>
      </c>
      <c r="J10" s="4">
        <v>318.47892169883698</v>
      </c>
    </row>
    <row r="11" spans="1:20" x14ac:dyDescent="0.25">
      <c r="A11" t="s">
        <v>6</v>
      </c>
      <c r="B11" s="3">
        <v>4.1666666666666699E-2</v>
      </c>
      <c r="C11" s="3">
        <v>0</v>
      </c>
      <c r="D11" s="3">
        <v>1.13636363636364E-2</v>
      </c>
      <c r="E11" s="3">
        <v>0</v>
      </c>
      <c r="F11" s="3">
        <v>0</v>
      </c>
      <c r="G11" s="3">
        <v>0</v>
      </c>
      <c r="H11" s="3">
        <v>2.7777777777777801E-2</v>
      </c>
      <c r="I11" s="5">
        <f t="shared" si="0"/>
        <v>1.2432012432012448E-2</v>
      </c>
      <c r="J11" s="4">
        <v>209.73916911261901</v>
      </c>
    </row>
    <row r="12" spans="1:20" x14ac:dyDescent="0.25">
      <c r="A12" t="s">
        <v>7</v>
      </c>
      <c r="B12" s="3">
        <v>0</v>
      </c>
      <c r="C12" s="3">
        <v>0</v>
      </c>
      <c r="D12" s="3">
        <v>7.2272727272727294E-2</v>
      </c>
      <c r="E12" s="3">
        <v>0</v>
      </c>
      <c r="F12" s="3">
        <v>0</v>
      </c>
      <c r="G12" s="3">
        <v>0.33305555555555599</v>
      </c>
      <c r="H12" s="3">
        <v>0.16750000000000001</v>
      </c>
      <c r="I12" s="5">
        <f t="shared" si="0"/>
        <v>6.2507770007770053E-2</v>
      </c>
      <c r="J12" s="4">
        <v>587.18153945813197</v>
      </c>
    </row>
    <row r="13" spans="1:20" x14ac:dyDescent="0.25">
      <c r="A13" t="s">
        <v>16</v>
      </c>
      <c r="B13" s="3">
        <v>4.1666666666666699E-2</v>
      </c>
      <c r="C13" s="3">
        <v>0</v>
      </c>
      <c r="D13" s="3">
        <v>3.03030303030303E-2</v>
      </c>
      <c r="E13" s="3">
        <v>0</v>
      </c>
      <c r="F13" s="3">
        <v>6.6666666666666693E-2</v>
      </c>
      <c r="G13" s="3">
        <v>0</v>
      </c>
      <c r="H13" s="3">
        <v>0</v>
      </c>
      <c r="I13" s="5">
        <f t="shared" si="0"/>
        <v>2.1328671328671341E-2</v>
      </c>
      <c r="J13" s="4">
        <v>302.53962812012799</v>
      </c>
    </row>
    <row r="14" spans="1:20" x14ac:dyDescent="0.25">
      <c r="A14" t="s">
        <v>8</v>
      </c>
      <c r="B14" s="3">
        <v>0</v>
      </c>
      <c r="C14" s="3">
        <v>0</v>
      </c>
      <c r="D14" s="3">
        <v>0.10636363636363599</v>
      </c>
      <c r="E14" s="3">
        <v>7.9523809523809497E-2</v>
      </c>
      <c r="F14" s="3">
        <v>0</v>
      </c>
      <c r="G14" s="3">
        <v>0</v>
      </c>
      <c r="H14" s="3">
        <v>5.5833333333333297E-2</v>
      </c>
      <c r="I14" s="5">
        <f t="shared" si="0"/>
        <v>3.7187812187812121E-2</v>
      </c>
      <c r="J14" s="4">
        <v>269.11512016637602</v>
      </c>
    </row>
    <row r="15" spans="1:20" x14ac:dyDescent="0.25">
      <c r="A15" t="s">
        <v>9</v>
      </c>
      <c r="B15" s="3">
        <v>6.25E-2</v>
      </c>
      <c r="C15" s="3">
        <v>0</v>
      </c>
      <c r="D15" s="3">
        <v>3.7878787878787901E-2</v>
      </c>
      <c r="E15" s="3">
        <v>0</v>
      </c>
      <c r="F15" s="3">
        <v>0</v>
      </c>
      <c r="G15" s="3">
        <v>0.38333333333333303</v>
      </c>
      <c r="H15" s="3">
        <v>0.27083333333333298</v>
      </c>
      <c r="I15" s="5">
        <f t="shared" si="0"/>
        <v>8.6596736596736529E-2</v>
      </c>
      <c r="J15" s="4">
        <v>119.329205146473</v>
      </c>
    </row>
    <row r="16" spans="1:20" x14ac:dyDescent="0.25">
      <c r="A16" t="s">
        <v>10</v>
      </c>
      <c r="B16" s="3">
        <v>0</v>
      </c>
      <c r="C16" s="3">
        <v>0.2475</v>
      </c>
      <c r="D16" s="3">
        <v>0</v>
      </c>
      <c r="E16" s="3">
        <v>9.4285714285714306E-2</v>
      </c>
      <c r="F16" s="3">
        <v>0</v>
      </c>
      <c r="G16" s="3">
        <v>0</v>
      </c>
      <c r="H16" s="3">
        <v>0</v>
      </c>
      <c r="I16" s="5">
        <f t="shared" si="0"/>
        <v>5.2582417582417586E-2</v>
      </c>
      <c r="J16" s="4">
        <v>337.02138990012099</v>
      </c>
    </row>
    <row r="17" spans="1:13" x14ac:dyDescent="0.25">
      <c r="A17" t="s">
        <v>11</v>
      </c>
      <c r="B17" s="3">
        <v>0</v>
      </c>
      <c r="C17" s="3">
        <v>0.1</v>
      </c>
      <c r="D17" s="3">
        <v>0</v>
      </c>
      <c r="E17" s="3">
        <v>0</v>
      </c>
      <c r="F17" s="3">
        <v>0</v>
      </c>
      <c r="G17" s="3">
        <v>0</v>
      </c>
      <c r="H17" s="3">
        <v>0</v>
      </c>
      <c r="I17" s="5">
        <f t="shared" si="0"/>
        <v>1.5384615384615385E-2</v>
      </c>
      <c r="J17" s="4">
        <v>237.98898438846899</v>
      </c>
    </row>
    <row r="18" spans="1:13" x14ac:dyDescent="0.25">
      <c r="A18" t="s">
        <v>12</v>
      </c>
      <c r="B18" s="3">
        <v>0</v>
      </c>
      <c r="C18" s="3">
        <v>0</v>
      </c>
      <c r="D18" s="3">
        <v>9.6590909090909102E-2</v>
      </c>
      <c r="E18" s="3">
        <v>0</v>
      </c>
      <c r="F18" s="3">
        <v>0</v>
      </c>
      <c r="G18" s="3">
        <v>0</v>
      </c>
      <c r="H18" s="3">
        <v>0</v>
      </c>
      <c r="I18" s="5">
        <f t="shared" si="0"/>
        <v>1.4860139860139863E-2</v>
      </c>
      <c r="J18" s="4">
        <v>99.798554141696897</v>
      </c>
    </row>
    <row r="20" spans="1:13" x14ac:dyDescent="0.25">
      <c r="M20" t="s">
        <v>30</v>
      </c>
    </row>
    <row r="21" spans="1:13" x14ac:dyDescent="0.25">
      <c r="B21" t="s">
        <v>18</v>
      </c>
      <c r="C21" t="s">
        <v>19</v>
      </c>
      <c r="D21" t="s">
        <v>20</v>
      </c>
      <c r="E21" t="s">
        <v>21</v>
      </c>
      <c r="F21" t="s">
        <v>22</v>
      </c>
      <c r="G21" t="s">
        <v>23</v>
      </c>
      <c r="H21" t="s">
        <v>17</v>
      </c>
      <c r="I21" t="s">
        <v>27</v>
      </c>
      <c r="J21" t="s">
        <v>28</v>
      </c>
    </row>
    <row r="22" spans="1:13" x14ac:dyDescent="0.25">
      <c r="A22" t="s">
        <v>9</v>
      </c>
      <c r="B22">
        <v>6.25E-2</v>
      </c>
      <c r="C22">
        <v>0</v>
      </c>
      <c r="D22">
        <v>3.7878787878787901E-2</v>
      </c>
      <c r="E22">
        <v>0</v>
      </c>
      <c r="F22">
        <v>0</v>
      </c>
      <c r="G22">
        <v>0.38333333333333303</v>
      </c>
      <c r="H22">
        <v>0.27083333333333298</v>
      </c>
      <c r="I22">
        <v>8.6596736596736529E-2</v>
      </c>
      <c r="J22">
        <v>119.329205146473</v>
      </c>
    </row>
    <row r="23" spans="1:13" x14ac:dyDescent="0.25">
      <c r="A23" t="s">
        <v>14</v>
      </c>
      <c r="B23">
        <v>0.14583333333333301</v>
      </c>
      <c r="C23">
        <v>4.1666666666666699E-2</v>
      </c>
      <c r="D23">
        <v>9.0909090909090898E-2</v>
      </c>
      <c r="E23">
        <v>9.5238095238095205E-2</v>
      </c>
      <c r="F23">
        <v>0</v>
      </c>
      <c r="G23">
        <v>9.5000000000000001E-2</v>
      </c>
      <c r="H23">
        <v>8.3333333333333301E-2</v>
      </c>
      <c r="I23">
        <v>7.7612387612387562E-2</v>
      </c>
      <c r="J23">
        <v>406.02438472143302</v>
      </c>
    </row>
    <row r="24" spans="1:13" x14ac:dyDescent="0.25">
      <c r="A24" t="s">
        <v>7</v>
      </c>
      <c r="B24">
        <v>0</v>
      </c>
      <c r="C24">
        <v>0</v>
      </c>
      <c r="D24">
        <v>7.2272727272727294E-2</v>
      </c>
      <c r="E24">
        <v>0</v>
      </c>
      <c r="F24">
        <v>0</v>
      </c>
      <c r="G24">
        <v>0.33305555555555599</v>
      </c>
      <c r="H24">
        <v>0.16750000000000001</v>
      </c>
      <c r="I24">
        <v>6.2507770007770053E-2</v>
      </c>
      <c r="J24">
        <v>587.18153945813197</v>
      </c>
    </row>
    <row r="25" spans="1:13" x14ac:dyDescent="0.25">
      <c r="A25" t="s">
        <v>5</v>
      </c>
      <c r="B25">
        <v>2.0833333333333301E-2</v>
      </c>
      <c r="C25">
        <v>0</v>
      </c>
      <c r="D25">
        <v>0.18181818181818199</v>
      </c>
      <c r="E25">
        <v>0</v>
      </c>
      <c r="F25">
        <v>0</v>
      </c>
      <c r="G25">
        <v>0.31922222222222202</v>
      </c>
      <c r="H25">
        <v>0</v>
      </c>
      <c r="I25">
        <v>5.5732711732711743E-2</v>
      </c>
      <c r="J25">
        <v>318.47892169883698</v>
      </c>
    </row>
    <row r="26" spans="1:13" x14ac:dyDescent="0.25">
      <c r="A26" t="s">
        <v>15</v>
      </c>
      <c r="B26">
        <v>0</v>
      </c>
      <c r="C26">
        <v>0.1</v>
      </c>
      <c r="D26">
        <v>0</v>
      </c>
      <c r="E26">
        <v>0</v>
      </c>
      <c r="F26">
        <v>0.25</v>
      </c>
      <c r="G26">
        <v>0</v>
      </c>
      <c r="H26">
        <v>0</v>
      </c>
      <c r="I26">
        <v>5.3846153846153849E-2</v>
      </c>
      <c r="J26">
        <v>428.18254481877699</v>
      </c>
    </row>
    <row r="27" spans="1:13" x14ac:dyDescent="0.25">
      <c r="A27" t="s">
        <v>10</v>
      </c>
      <c r="B27">
        <v>0</v>
      </c>
      <c r="C27">
        <v>0.2475</v>
      </c>
      <c r="D27">
        <v>0</v>
      </c>
      <c r="E27">
        <v>9.4285714285714306E-2</v>
      </c>
      <c r="F27">
        <v>0</v>
      </c>
      <c r="G27">
        <v>0</v>
      </c>
      <c r="H27">
        <v>0</v>
      </c>
      <c r="I27">
        <v>5.2582417582417586E-2</v>
      </c>
      <c r="J27">
        <v>337.02138990012099</v>
      </c>
    </row>
    <row r="28" spans="1:13" x14ac:dyDescent="0.25">
      <c r="A28" t="s">
        <v>4</v>
      </c>
      <c r="B28">
        <v>2.75E-2</v>
      </c>
      <c r="C28">
        <v>5.5833333333333297E-2</v>
      </c>
      <c r="D28">
        <v>0</v>
      </c>
      <c r="E28">
        <v>0</v>
      </c>
      <c r="F28">
        <v>0.223333333333333</v>
      </c>
      <c r="G28">
        <v>0</v>
      </c>
      <c r="H28">
        <v>0</v>
      </c>
      <c r="I28">
        <v>4.7179487179487126E-2</v>
      </c>
      <c r="J28">
        <v>330.40338430592499</v>
      </c>
    </row>
    <row r="29" spans="1:13" x14ac:dyDescent="0.25">
      <c r="A29" t="s">
        <v>8</v>
      </c>
      <c r="B29">
        <v>0</v>
      </c>
      <c r="C29">
        <v>0</v>
      </c>
      <c r="D29">
        <v>0.10636363636363599</v>
      </c>
      <c r="E29">
        <v>7.9523809523809497E-2</v>
      </c>
      <c r="F29">
        <v>0</v>
      </c>
      <c r="G29">
        <v>0</v>
      </c>
      <c r="H29">
        <v>5.5833333333333297E-2</v>
      </c>
      <c r="I29">
        <v>3.7187812187812121E-2</v>
      </c>
      <c r="J29">
        <v>269.11512016637602</v>
      </c>
    </row>
    <row r="30" spans="1:13" x14ac:dyDescent="0.25">
      <c r="A30" t="s">
        <v>1</v>
      </c>
      <c r="B30">
        <v>0</v>
      </c>
      <c r="C30">
        <v>0</v>
      </c>
      <c r="D30">
        <v>0</v>
      </c>
      <c r="E30">
        <v>0</v>
      </c>
      <c r="F30">
        <v>0</v>
      </c>
      <c r="G30">
        <v>0</v>
      </c>
      <c r="H30">
        <v>0.22222222222222199</v>
      </c>
      <c r="I30">
        <v>3.4188034188034157E-2</v>
      </c>
      <c r="J30">
        <v>584.02400690449201</v>
      </c>
    </row>
    <row r="31" spans="1:13" x14ac:dyDescent="0.25">
      <c r="A31" t="s">
        <v>3</v>
      </c>
      <c r="B31">
        <v>4.1666666666666699E-2</v>
      </c>
      <c r="C31">
        <v>0</v>
      </c>
      <c r="D31">
        <v>7.1969696969697003E-2</v>
      </c>
      <c r="E31">
        <v>0</v>
      </c>
      <c r="F31">
        <v>0</v>
      </c>
      <c r="G31">
        <v>4.1666666666666699E-2</v>
      </c>
      <c r="H31">
        <v>2.7777777777777801E-2</v>
      </c>
      <c r="I31">
        <v>2.4961149961149981E-2</v>
      </c>
      <c r="J31">
        <v>58.716125999990403</v>
      </c>
    </row>
    <row r="32" spans="1:13" x14ac:dyDescent="0.25">
      <c r="A32" t="s">
        <v>16</v>
      </c>
      <c r="B32">
        <v>4.1666666666666699E-2</v>
      </c>
      <c r="C32">
        <v>0</v>
      </c>
      <c r="D32">
        <v>3.03030303030303E-2</v>
      </c>
      <c r="E32">
        <v>0</v>
      </c>
      <c r="F32">
        <v>6.6666666666666693E-2</v>
      </c>
      <c r="G32">
        <v>0</v>
      </c>
      <c r="H32">
        <v>0</v>
      </c>
      <c r="I32">
        <v>2.1328671328671341E-2</v>
      </c>
      <c r="J32">
        <v>302.53962812012799</v>
      </c>
    </row>
    <row r="33" spans="1:12" x14ac:dyDescent="0.25">
      <c r="A33" t="s">
        <v>0</v>
      </c>
      <c r="B33">
        <v>6.25E-2</v>
      </c>
      <c r="C33">
        <v>0</v>
      </c>
      <c r="D33">
        <v>0</v>
      </c>
      <c r="E33">
        <v>4.7619047619047603E-2</v>
      </c>
      <c r="F33">
        <v>0</v>
      </c>
      <c r="G33">
        <v>0</v>
      </c>
      <c r="H33">
        <v>0</v>
      </c>
      <c r="I33">
        <v>1.694139194139194E-2</v>
      </c>
      <c r="J33">
        <v>401.67270839334202</v>
      </c>
    </row>
    <row r="34" spans="1:12" x14ac:dyDescent="0.25">
      <c r="A34" t="s">
        <v>11</v>
      </c>
      <c r="B34">
        <v>0</v>
      </c>
      <c r="C34">
        <v>0.1</v>
      </c>
      <c r="D34">
        <v>0</v>
      </c>
      <c r="E34">
        <v>0</v>
      </c>
      <c r="F34">
        <v>0</v>
      </c>
      <c r="G34">
        <v>0</v>
      </c>
      <c r="H34">
        <v>0</v>
      </c>
      <c r="I34">
        <v>1.5384615384615385E-2</v>
      </c>
      <c r="J34">
        <v>237.98898438846899</v>
      </c>
    </row>
    <row r="35" spans="1:12" x14ac:dyDescent="0.25">
      <c r="A35" t="s">
        <v>12</v>
      </c>
      <c r="B35">
        <v>0</v>
      </c>
      <c r="C35">
        <v>0</v>
      </c>
      <c r="D35">
        <v>9.6590909090909102E-2</v>
      </c>
      <c r="E35">
        <v>0</v>
      </c>
      <c r="F35">
        <v>0</v>
      </c>
      <c r="G35">
        <v>0</v>
      </c>
      <c r="H35">
        <v>0</v>
      </c>
      <c r="I35">
        <v>1.4860139860139863E-2</v>
      </c>
      <c r="J35">
        <v>99.798554141696897</v>
      </c>
    </row>
    <row r="36" spans="1:12" x14ac:dyDescent="0.25">
      <c r="A36" t="s">
        <v>6</v>
      </c>
      <c r="B36">
        <v>4.1666666666666699E-2</v>
      </c>
      <c r="C36">
        <v>0</v>
      </c>
      <c r="D36">
        <v>1.13636363636364E-2</v>
      </c>
      <c r="E36">
        <v>0</v>
      </c>
      <c r="F36">
        <v>0</v>
      </c>
      <c r="G36">
        <v>0</v>
      </c>
      <c r="H36">
        <v>2.7777777777777801E-2</v>
      </c>
      <c r="I36">
        <v>1.2432012432012448E-2</v>
      </c>
      <c r="J36">
        <v>209.73916911261901</v>
      </c>
    </row>
    <row r="37" spans="1:12" x14ac:dyDescent="0.25">
      <c r="A37" t="s">
        <v>13</v>
      </c>
      <c r="B37">
        <v>4.1666666666666699E-2</v>
      </c>
      <c r="C37">
        <v>0</v>
      </c>
      <c r="D37">
        <v>0</v>
      </c>
      <c r="E37">
        <v>0</v>
      </c>
      <c r="F37">
        <v>0</v>
      </c>
      <c r="G37">
        <v>0</v>
      </c>
      <c r="H37">
        <v>0</v>
      </c>
      <c r="I37">
        <v>6.4102564102564152E-3</v>
      </c>
      <c r="J37">
        <v>40.819590092613701</v>
      </c>
    </row>
    <row r="38" spans="1:12" x14ac:dyDescent="0.25">
      <c r="A38" t="s">
        <v>2</v>
      </c>
      <c r="B38">
        <v>2.0833333333333301E-2</v>
      </c>
      <c r="C38">
        <v>0</v>
      </c>
      <c r="D38">
        <v>0</v>
      </c>
      <c r="E38">
        <v>0</v>
      </c>
      <c r="F38">
        <v>0</v>
      </c>
      <c r="G38">
        <v>0</v>
      </c>
      <c r="H38">
        <v>0</v>
      </c>
      <c r="I38">
        <v>3.2051282051282002E-3</v>
      </c>
      <c r="J38">
        <v>338.68428149600697</v>
      </c>
    </row>
    <row r="41" spans="1:12" x14ac:dyDescent="0.25">
      <c r="B41" t="s">
        <v>18</v>
      </c>
      <c r="C41" t="s">
        <v>19</v>
      </c>
      <c r="D41" t="s">
        <v>20</v>
      </c>
      <c r="E41" t="s">
        <v>21</v>
      </c>
      <c r="F41" t="s">
        <v>22</v>
      </c>
      <c r="G41" t="s">
        <v>23</v>
      </c>
      <c r="H41" t="s">
        <v>17</v>
      </c>
      <c r="I41" t="s">
        <v>27</v>
      </c>
      <c r="J41" t="s">
        <v>28</v>
      </c>
    </row>
    <row r="42" spans="1:12" x14ac:dyDescent="0.25">
      <c r="A42" t="s">
        <v>13</v>
      </c>
      <c r="B42" s="6">
        <f>B2*M$3</f>
        <v>6.4102564102564152E-3</v>
      </c>
      <c r="C42" s="6">
        <f t="shared" ref="C42:H42" si="2">C2*N$3</f>
        <v>0</v>
      </c>
      <c r="D42" s="6">
        <f t="shared" si="2"/>
        <v>0</v>
      </c>
      <c r="E42" s="6">
        <f t="shared" si="2"/>
        <v>0</v>
      </c>
      <c r="F42" s="6">
        <f t="shared" si="2"/>
        <v>0</v>
      </c>
      <c r="G42" s="6">
        <f t="shared" si="2"/>
        <v>0</v>
      </c>
      <c r="H42" s="6">
        <f t="shared" si="2"/>
        <v>0</v>
      </c>
      <c r="I42" s="7">
        <f>SUM(B42:H42)</f>
        <v>6.4102564102564152E-3</v>
      </c>
      <c r="J42">
        <v>40.819590092613701</v>
      </c>
    </row>
    <row r="43" spans="1:12" x14ac:dyDescent="0.25">
      <c r="A43" t="s">
        <v>14</v>
      </c>
      <c r="B43" s="6">
        <f t="shared" ref="B43:B58" si="3">B3*M$3</f>
        <v>2.2435897435897387E-2</v>
      </c>
      <c r="C43" s="6">
        <f t="shared" ref="C43:C58" si="4">C3*N$3</f>
        <v>6.4102564102564152E-3</v>
      </c>
      <c r="D43" s="6">
        <f t="shared" ref="D43:D58" si="5">D3*O$3</f>
        <v>1.3986013986013984E-2</v>
      </c>
      <c r="E43" s="6">
        <f t="shared" ref="E43:E58" si="6">E3*P$3</f>
        <v>1.4652014652014649E-2</v>
      </c>
      <c r="F43" s="6">
        <f t="shared" ref="F43:F58" si="7">F3*Q$3</f>
        <v>0</v>
      </c>
      <c r="G43" s="6">
        <f t="shared" ref="G43:G58" si="8">G3*R$3</f>
        <v>7.3076923076923084E-3</v>
      </c>
      <c r="H43" s="6">
        <f t="shared" ref="H43:H58" si="9">H3*S$3</f>
        <v>1.2820512820512817E-2</v>
      </c>
      <c r="I43" s="7">
        <f t="shared" ref="I43:I58" si="10">SUM(B43:H43)</f>
        <v>7.7612387612387562E-2</v>
      </c>
      <c r="J43">
        <v>406.02438472143302</v>
      </c>
    </row>
    <row r="44" spans="1:12" x14ac:dyDescent="0.25">
      <c r="A44" t="s">
        <v>15</v>
      </c>
      <c r="B44" s="6">
        <f t="shared" si="3"/>
        <v>0</v>
      </c>
      <c r="C44" s="6">
        <f t="shared" si="4"/>
        <v>1.5384615384615385E-2</v>
      </c>
      <c r="D44" s="6">
        <f t="shared" si="5"/>
        <v>0</v>
      </c>
      <c r="E44" s="6">
        <f t="shared" si="6"/>
        <v>0</v>
      </c>
      <c r="F44" s="6">
        <f t="shared" si="7"/>
        <v>3.8461538461538464E-2</v>
      </c>
      <c r="G44" s="6">
        <f t="shared" si="8"/>
        <v>0</v>
      </c>
      <c r="H44" s="6">
        <f t="shared" si="9"/>
        <v>0</v>
      </c>
      <c r="I44" s="7">
        <f t="shared" si="10"/>
        <v>5.3846153846153849E-2</v>
      </c>
      <c r="J44">
        <v>428.18254481877699</v>
      </c>
      <c r="L44" t="s">
        <v>29</v>
      </c>
    </row>
    <row r="45" spans="1:12" x14ac:dyDescent="0.25">
      <c r="A45" t="s">
        <v>0</v>
      </c>
      <c r="B45" s="6">
        <f t="shared" si="3"/>
        <v>9.6153846153846159E-3</v>
      </c>
      <c r="C45" s="6">
        <f t="shared" si="4"/>
        <v>0</v>
      </c>
      <c r="D45" s="6">
        <f t="shared" si="5"/>
        <v>0</v>
      </c>
      <c r="E45" s="6">
        <f t="shared" si="6"/>
        <v>7.3260073260073243E-3</v>
      </c>
      <c r="F45" s="6">
        <f t="shared" si="7"/>
        <v>0</v>
      </c>
      <c r="G45" s="6">
        <f t="shared" si="8"/>
        <v>0</v>
      </c>
      <c r="H45" s="6">
        <f t="shared" si="9"/>
        <v>0</v>
      </c>
      <c r="I45" s="7">
        <f t="shared" si="10"/>
        <v>1.694139194139194E-2</v>
      </c>
      <c r="J45">
        <v>401.67270839334202</v>
      </c>
    </row>
    <row r="46" spans="1:12" x14ac:dyDescent="0.25">
      <c r="A46" t="s">
        <v>1</v>
      </c>
      <c r="B46" s="6">
        <f t="shared" si="3"/>
        <v>0</v>
      </c>
      <c r="C46" s="6">
        <f t="shared" si="4"/>
        <v>0</v>
      </c>
      <c r="D46" s="6">
        <f t="shared" si="5"/>
        <v>0</v>
      </c>
      <c r="E46" s="6">
        <f t="shared" si="6"/>
        <v>0</v>
      </c>
      <c r="F46" s="6">
        <f t="shared" si="7"/>
        <v>0</v>
      </c>
      <c r="G46" s="6">
        <f t="shared" si="8"/>
        <v>0</v>
      </c>
      <c r="H46" s="6">
        <f t="shared" si="9"/>
        <v>3.4188034188034157E-2</v>
      </c>
      <c r="I46" s="7">
        <f t="shared" si="10"/>
        <v>3.4188034188034157E-2</v>
      </c>
      <c r="J46">
        <v>584.02400690449201</v>
      </c>
    </row>
    <row r="47" spans="1:12" x14ac:dyDescent="0.25">
      <c r="A47" t="s">
        <v>2</v>
      </c>
      <c r="B47" s="6">
        <f t="shared" si="3"/>
        <v>3.2051282051282002E-3</v>
      </c>
      <c r="C47" s="6">
        <f t="shared" si="4"/>
        <v>0</v>
      </c>
      <c r="D47" s="6">
        <f t="shared" si="5"/>
        <v>0</v>
      </c>
      <c r="E47" s="6">
        <f t="shared" si="6"/>
        <v>0</v>
      </c>
      <c r="F47" s="6">
        <f t="shared" si="7"/>
        <v>0</v>
      </c>
      <c r="G47" s="6">
        <f t="shared" si="8"/>
        <v>0</v>
      </c>
      <c r="H47" s="6">
        <f t="shared" si="9"/>
        <v>0</v>
      </c>
      <c r="I47" s="7">
        <f t="shared" si="10"/>
        <v>3.2051282051282002E-3</v>
      </c>
      <c r="J47">
        <v>338.68428149600697</v>
      </c>
    </row>
    <row r="48" spans="1:12" x14ac:dyDescent="0.25">
      <c r="A48" t="s">
        <v>3</v>
      </c>
      <c r="B48" s="6">
        <f t="shared" si="3"/>
        <v>6.4102564102564152E-3</v>
      </c>
      <c r="C48" s="6">
        <f t="shared" si="4"/>
        <v>0</v>
      </c>
      <c r="D48" s="6">
        <f t="shared" si="5"/>
        <v>1.1072261072261077E-2</v>
      </c>
      <c r="E48" s="6">
        <f t="shared" si="6"/>
        <v>0</v>
      </c>
      <c r="F48" s="6">
        <f t="shared" si="7"/>
        <v>0</v>
      </c>
      <c r="G48" s="6">
        <f t="shared" si="8"/>
        <v>3.2051282051282076E-3</v>
      </c>
      <c r="H48" s="6">
        <f t="shared" si="9"/>
        <v>4.2735042735042774E-3</v>
      </c>
      <c r="I48" s="7">
        <f t="shared" si="10"/>
        <v>2.4961149961149981E-2</v>
      </c>
      <c r="J48">
        <v>58.716125999990403</v>
      </c>
    </row>
    <row r="49" spans="1:11" x14ac:dyDescent="0.25">
      <c r="A49" t="s">
        <v>4</v>
      </c>
      <c r="B49" s="6">
        <f t="shared" si="3"/>
        <v>4.2307692307692307E-3</v>
      </c>
      <c r="C49" s="6">
        <f t="shared" si="4"/>
        <v>8.5897435897435842E-3</v>
      </c>
      <c r="D49" s="6">
        <f t="shared" si="5"/>
        <v>0</v>
      </c>
      <c r="E49" s="6">
        <f t="shared" si="6"/>
        <v>0</v>
      </c>
      <c r="F49" s="6">
        <f t="shared" si="7"/>
        <v>3.4358974358974309E-2</v>
      </c>
      <c r="G49" s="6">
        <f t="shared" si="8"/>
        <v>0</v>
      </c>
      <c r="H49" s="6">
        <f t="shared" si="9"/>
        <v>0</v>
      </c>
      <c r="I49" s="7">
        <f t="shared" si="10"/>
        <v>4.7179487179487126E-2</v>
      </c>
      <c r="J49">
        <v>330.40338430592499</v>
      </c>
    </row>
    <row r="50" spans="1:11" x14ac:dyDescent="0.25">
      <c r="A50" t="s">
        <v>5</v>
      </c>
      <c r="B50" s="6">
        <f t="shared" si="3"/>
        <v>3.2051282051282002E-3</v>
      </c>
      <c r="C50" s="6">
        <f t="shared" si="4"/>
        <v>0</v>
      </c>
      <c r="D50" s="6">
        <f t="shared" si="5"/>
        <v>2.7972027972028E-2</v>
      </c>
      <c r="E50" s="6">
        <f t="shared" si="6"/>
        <v>0</v>
      </c>
      <c r="F50" s="6">
        <f t="shared" si="7"/>
        <v>0</v>
      </c>
      <c r="G50" s="6">
        <f t="shared" si="8"/>
        <v>2.4555555555555542E-2</v>
      </c>
      <c r="H50" s="6">
        <f t="shared" si="9"/>
        <v>0</v>
      </c>
      <c r="I50" s="7">
        <f t="shared" si="10"/>
        <v>5.5732711732711743E-2</v>
      </c>
      <c r="J50">
        <v>318.47892169883698</v>
      </c>
    </row>
    <row r="51" spans="1:11" x14ac:dyDescent="0.25">
      <c r="A51" t="s">
        <v>6</v>
      </c>
      <c r="B51" s="6">
        <f t="shared" si="3"/>
        <v>6.4102564102564152E-3</v>
      </c>
      <c r="C51" s="6">
        <f t="shared" si="4"/>
        <v>0</v>
      </c>
      <c r="D51" s="6">
        <f t="shared" si="5"/>
        <v>1.7482517482517541E-3</v>
      </c>
      <c r="E51" s="6">
        <f t="shared" si="6"/>
        <v>0</v>
      </c>
      <c r="F51" s="6">
        <f t="shared" si="7"/>
        <v>0</v>
      </c>
      <c r="G51" s="6">
        <f t="shared" si="8"/>
        <v>0</v>
      </c>
      <c r="H51" s="6">
        <f t="shared" si="9"/>
        <v>4.2735042735042774E-3</v>
      </c>
      <c r="I51" s="7">
        <f t="shared" si="10"/>
        <v>1.2432012432012448E-2</v>
      </c>
      <c r="J51">
        <v>209.73916911261901</v>
      </c>
    </row>
    <row r="52" spans="1:11" x14ac:dyDescent="0.25">
      <c r="A52" t="s">
        <v>7</v>
      </c>
      <c r="B52" s="6">
        <f t="shared" si="3"/>
        <v>0</v>
      </c>
      <c r="C52" s="6">
        <f t="shared" si="4"/>
        <v>0</v>
      </c>
      <c r="D52" s="6">
        <f t="shared" si="5"/>
        <v>1.1118881118881123E-2</v>
      </c>
      <c r="E52" s="6">
        <f t="shared" si="6"/>
        <v>0</v>
      </c>
      <c r="F52" s="6">
        <f t="shared" si="7"/>
        <v>0</v>
      </c>
      <c r="G52" s="6">
        <f t="shared" si="8"/>
        <v>2.5619658119658155E-2</v>
      </c>
      <c r="H52" s="6">
        <f t="shared" si="9"/>
        <v>2.5769230769230773E-2</v>
      </c>
      <c r="I52" s="7">
        <f t="shared" si="10"/>
        <v>6.2507770007770053E-2</v>
      </c>
      <c r="J52">
        <v>587.18153945813197</v>
      </c>
    </row>
    <row r="53" spans="1:11" x14ac:dyDescent="0.25">
      <c r="A53" t="s">
        <v>16</v>
      </c>
      <c r="B53" s="6">
        <f t="shared" si="3"/>
        <v>6.4102564102564152E-3</v>
      </c>
      <c r="C53" s="6">
        <f t="shared" si="4"/>
        <v>0</v>
      </c>
      <c r="D53" s="6">
        <f t="shared" si="5"/>
        <v>4.662004662004662E-3</v>
      </c>
      <c r="E53" s="6">
        <f t="shared" si="6"/>
        <v>0</v>
      </c>
      <c r="F53" s="6">
        <f t="shared" si="7"/>
        <v>1.0256410256410262E-2</v>
      </c>
      <c r="G53" s="6">
        <f t="shared" si="8"/>
        <v>0</v>
      </c>
      <c r="H53" s="6">
        <f t="shared" si="9"/>
        <v>0</v>
      </c>
      <c r="I53" s="7">
        <f t="shared" si="10"/>
        <v>2.1328671328671341E-2</v>
      </c>
      <c r="J53">
        <v>302.53962812012799</v>
      </c>
    </row>
    <row r="54" spans="1:11" x14ac:dyDescent="0.25">
      <c r="A54" t="s">
        <v>8</v>
      </c>
      <c r="B54" s="6">
        <f t="shared" si="3"/>
        <v>0</v>
      </c>
      <c r="C54" s="6">
        <f t="shared" si="4"/>
        <v>0</v>
      </c>
      <c r="D54" s="6">
        <f t="shared" si="5"/>
        <v>1.6363636363636306E-2</v>
      </c>
      <c r="E54" s="6">
        <f t="shared" si="6"/>
        <v>1.2234432234432231E-2</v>
      </c>
      <c r="F54" s="6">
        <f t="shared" si="7"/>
        <v>0</v>
      </c>
      <c r="G54" s="6">
        <f t="shared" si="8"/>
        <v>0</v>
      </c>
      <c r="H54" s="6">
        <f t="shared" si="9"/>
        <v>8.5897435897435842E-3</v>
      </c>
      <c r="I54" s="7">
        <f t="shared" si="10"/>
        <v>3.7187812187812121E-2</v>
      </c>
      <c r="J54">
        <v>269.11512016637602</v>
      </c>
    </row>
    <row r="55" spans="1:11" x14ac:dyDescent="0.25">
      <c r="A55" t="s">
        <v>9</v>
      </c>
      <c r="B55" s="6">
        <f t="shared" si="3"/>
        <v>9.6153846153846159E-3</v>
      </c>
      <c r="C55" s="6">
        <f t="shared" si="4"/>
        <v>0</v>
      </c>
      <c r="D55" s="6">
        <f t="shared" si="5"/>
        <v>5.8275058275058314E-3</v>
      </c>
      <c r="E55" s="6">
        <f t="shared" si="6"/>
        <v>0</v>
      </c>
      <c r="F55" s="6">
        <f t="shared" si="7"/>
        <v>0</v>
      </c>
      <c r="G55" s="6">
        <f t="shared" si="8"/>
        <v>2.9487179487179466E-2</v>
      </c>
      <c r="H55" s="6">
        <f t="shared" si="9"/>
        <v>4.1666666666666616E-2</v>
      </c>
      <c r="I55" s="7">
        <f t="shared" si="10"/>
        <v>8.6596736596736529E-2</v>
      </c>
      <c r="J55">
        <v>119.329205146473</v>
      </c>
    </row>
    <row r="56" spans="1:11" x14ac:dyDescent="0.25">
      <c r="A56" t="s">
        <v>10</v>
      </c>
      <c r="B56" s="6">
        <f t="shared" si="3"/>
        <v>0</v>
      </c>
      <c r="C56" s="6">
        <f t="shared" si="4"/>
        <v>3.8076923076923078E-2</v>
      </c>
      <c r="D56" s="6">
        <f t="shared" si="5"/>
        <v>0</v>
      </c>
      <c r="E56" s="6">
        <f t="shared" si="6"/>
        <v>1.450549450549451E-2</v>
      </c>
      <c r="F56" s="6">
        <f t="shared" si="7"/>
        <v>0</v>
      </c>
      <c r="G56" s="6">
        <f t="shared" si="8"/>
        <v>0</v>
      </c>
      <c r="H56" s="6">
        <f t="shared" si="9"/>
        <v>0</v>
      </c>
      <c r="I56" s="7">
        <f t="shared" si="10"/>
        <v>5.2582417582417586E-2</v>
      </c>
      <c r="J56">
        <v>337.02138990012099</v>
      </c>
    </row>
    <row r="57" spans="1:11" x14ac:dyDescent="0.25">
      <c r="A57" t="s">
        <v>11</v>
      </c>
      <c r="B57" s="6">
        <f t="shared" si="3"/>
        <v>0</v>
      </c>
      <c r="C57" s="6">
        <f t="shared" si="4"/>
        <v>1.5384615384615385E-2</v>
      </c>
      <c r="D57" s="6">
        <f t="shared" si="5"/>
        <v>0</v>
      </c>
      <c r="E57" s="6">
        <f t="shared" si="6"/>
        <v>0</v>
      </c>
      <c r="F57" s="6">
        <f t="shared" si="7"/>
        <v>0</v>
      </c>
      <c r="G57" s="6">
        <f t="shared" si="8"/>
        <v>0</v>
      </c>
      <c r="H57" s="6">
        <f t="shared" si="9"/>
        <v>0</v>
      </c>
      <c r="I57" s="7">
        <f t="shared" si="10"/>
        <v>1.5384615384615385E-2</v>
      </c>
      <c r="J57">
        <v>237.98898438846899</v>
      </c>
    </row>
    <row r="58" spans="1:11" x14ac:dyDescent="0.25">
      <c r="A58" t="s">
        <v>12</v>
      </c>
      <c r="B58" s="6">
        <f t="shared" si="3"/>
        <v>0</v>
      </c>
      <c r="C58" s="6">
        <f t="shared" si="4"/>
        <v>0</v>
      </c>
      <c r="D58" s="6">
        <f t="shared" si="5"/>
        <v>1.4860139860139863E-2</v>
      </c>
      <c r="E58" s="6">
        <f t="shared" si="6"/>
        <v>0</v>
      </c>
      <c r="F58" s="6">
        <f t="shared" si="7"/>
        <v>0</v>
      </c>
      <c r="G58" s="6">
        <f t="shared" si="8"/>
        <v>0</v>
      </c>
      <c r="H58" s="6">
        <f t="shared" si="9"/>
        <v>0</v>
      </c>
      <c r="I58" s="7">
        <f t="shared" si="10"/>
        <v>1.4860139860139863E-2</v>
      </c>
      <c r="J58">
        <v>99.798554141696897</v>
      </c>
    </row>
    <row r="60" spans="1:11" x14ac:dyDescent="0.25">
      <c r="B60" t="s">
        <v>18</v>
      </c>
      <c r="C60" t="s">
        <v>19</v>
      </c>
      <c r="D60" t="s">
        <v>20</v>
      </c>
      <c r="E60" t="s">
        <v>21</v>
      </c>
      <c r="F60" t="s">
        <v>22</v>
      </c>
      <c r="G60" t="s">
        <v>23</v>
      </c>
      <c r="H60" t="s">
        <v>17</v>
      </c>
      <c r="I60" t="s">
        <v>27</v>
      </c>
      <c r="J60" t="s">
        <v>28</v>
      </c>
      <c r="K60" t="s">
        <v>31</v>
      </c>
    </row>
    <row r="61" spans="1:11" x14ac:dyDescent="0.25">
      <c r="A61" t="s">
        <v>9</v>
      </c>
      <c r="B61" s="8">
        <v>9.6153846153846159E-3</v>
      </c>
      <c r="C61" s="8">
        <v>0</v>
      </c>
      <c r="D61" s="8">
        <v>5.8275058275058314E-3</v>
      </c>
      <c r="E61" s="8">
        <v>0</v>
      </c>
      <c r="F61" s="8">
        <v>0</v>
      </c>
      <c r="G61" s="8">
        <v>2.9487179487179466E-2</v>
      </c>
      <c r="H61" s="8">
        <v>4.1666666666666616E-2</v>
      </c>
      <c r="I61" s="8">
        <v>8.6596736596736529E-2</v>
      </c>
      <c r="J61" s="10">
        <v>119.329205146473</v>
      </c>
      <c r="K61" s="9">
        <f t="shared" ref="K61:K77" si="11">1000*I61/J61</f>
        <v>0.72569608161255794</v>
      </c>
    </row>
    <row r="62" spans="1:11" x14ac:dyDescent="0.25">
      <c r="A62" t="s">
        <v>3</v>
      </c>
      <c r="B62" s="8">
        <v>6.4102564102564152E-3</v>
      </c>
      <c r="C62" s="8">
        <v>0</v>
      </c>
      <c r="D62" s="8">
        <v>1.1072261072261077E-2</v>
      </c>
      <c r="E62" s="8">
        <v>0</v>
      </c>
      <c r="F62" s="8">
        <v>0</v>
      </c>
      <c r="G62" s="8">
        <v>3.2051282051282076E-3</v>
      </c>
      <c r="H62" s="8">
        <v>4.2735042735042774E-3</v>
      </c>
      <c r="I62" s="8">
        <v>2.4961149961149981E-2</v>
      </c>
      <c r="J62" s="10">
        <v>58.716125999990403</v>
      </c>
      <c r="K62" s="9">
        <f t="shared" si="11"/>
        <v>0.42511575033329108</v>
      </c>
    </row>
    <row r="63" spans="1:11" x14ac:dyDescent="0.25">
      <c r="A63" t="s">
        <v>14</v>
      </c>
      <c r="B63" s="8">
        <v>2.2435897435897387E-2</v>
      </c>
      <c r="C63" s="8">
        <v>6.4102564102564152E-3</v>
      </c>
      <c r="D63" s="8">
        <v>1.3986013986013984E-2</v>
      </c>
      <c r="E63" s="8">
        <v>1.4652014652014649E-2</v>
      </c>
      <c r="F63" s="8">
        <v>0</v>
      </c>
      <c r="G63" s="8">
        <v>7.3076923076923084E-3</v>
      </c>
      <c r="H63" s="8">
        <v>1.2820512820512817E-2</v>
      </c>
      <c r="I63" s="8">
        <v>7.7612387612387562E-2</v>
      </c>
      <c r="J63" s="10">
        <v>406.02438472143302</v>
      </c>
      <c r="K63" s="9">
        <f t="shared" si="11"/>
        <v>0.19115203552524612</v>
      </c>
    </row>
    <row r="64" spans="1:11" x14ac:dyDescent="0.25">
      <c r="A64" t="s">
        <v>5</v>
      </c>
      <c r="B64" s="8">
        <v>3.2051282051282002E-3</v>
      </c>
      <c r="C64" s="8">
        <v>0</v>
      </c>
      <c r="D64" s="8">
        <v>2.7972027972028E-2</v>
      </c>
      <c r="E64" s="8">
        <v>0</v>
      </c>
      <c r="F64" s="8">
        <v>0</v>
      </c>
      <c r="G64" s="8">
        <v>2.4555555555555542E-2</v>
      </c>
      <c r="H64" s="8">
        <v>0</v>
      </c>
      <c r="I64" s="8">
        <v>5.5732711732711743E-2</v>
      </c>
      <c r="J64" s="10">
        <v>318.47892169883698</v>
      </c>
      <c r="K64" s="9">
        <f t="shared" si="11"/>
        <v>0.17499654744942345</v>
      </c>
    </row>
    <row r="65" spans="1:11" x14ac:dyDescent="0.25">
      <c r="A65" t="s">
        <v>13</v>
      </c>
      <c r="B65" s="8">
        <v>6.4102564102564152E-3</v>
      </c>
      <c r="C65" s="8">
        <v>0</v>
      </c>
      <c r="D65" s="8">
        <v>0</v>
      </c>
      <c r="E65" s="8">
        <v>0</v>
      </c>
      <c r="F65" s="8">
        <v>0</v>
      </c>
      <c r="G65" s="8">
        <v>0</v>
      </c>
      <c r="H65" s="8">
        <v>0</v>
      </c>
      <c r="I65" s="8">
        <v>6.4102564102564152E-3</v>
      </c>
      <c r="J65" s="10">
        <v>40.819590092613701</v>
      </c>
      <c r="K65" s="9">
        <f t="shared" si="11"/>
        <v>0.15703872566364527</v>
      </c>
    </row>
    <row r="66" spans="1:11" x14ac:dyDescent="0.25">
      <c r="A66" t="s">
        <v>10</v>
      </c>
      <c r="B66" s="8">
        <v>0</v>
      </c>
      <c r="C66" s="8">
        <v>3.8076923076923078E-2</v>
      </c>
      <c r="D66" s="8">
        <v>0</v>
      </c>
      <c r="E66" s="8">
        <v>1.450549450549451E-2</v>
      </c>
      <c r="F66" s="8">
        <v>0</v>
      </c>
      <c r="G66" s="8">
        <v>0</v>
      </c>
      <c r="H66" s="8">
        <v>0</v>
      </c>
      <c r="I66" s="8">
        <v>5.2582417582417586E-2</v>
      </c>
      <c r="J66" s="10">
        <v>337.02138990012099</v>
      </c>
      <c r="K66" s="9">
        <f t="shared" si="11"/>
        <v>0.15602100981780653</v>
      </c>
    </row>
    <row r="67" spans="1:11" x14ac:dyDescent="0.25">
      <c r="A67" t="s">
        <v>12</v>
      </c>
      <c r="B67" s="8">
        <v>0</v>
      </c>
      <c r="C67" s="8">
        <v>0</v>
      </c>
      <c r="D67" s="8">
        <v>1.4860139860139863E-2</v>
      </c>
      <c r="E67" s="8">
        <v>0</v>
      </c>
      <c r="F67" s="8">
        <v>0</v>
      </c>
      <c r="G67" s="8">
        <v>0</v>
      </c>
      <c r="H67" s="8">
        <v>0</v>
      </c>
      <c r="I67" s="8">
        <v>1.4860139860139863E-2</v>
      </c>
      <c r="J67" s="10">
        <v>99.798554141696897</v>
      </c>
      <c r="K67" s="9">
        <f t="shared" si="11"/>
        <v>0.14890135421241679</v>
      </c>
    </row>
    <row r="68" spans="1:11" x14ac:dyDescent="0.25">
      <c r="A68" t="s">
        <v>4</v>
      </c>
      <c r="B68" s="8">
        <v>4.2307692307692307E-3</v>
      </c>
      <c r="C68" s="8">
        <v>8.5897435897435842E-3</v>
      </c>
      <c r="D68" s="8">
        <v>0</v>
      </c>
      <c r="E68" s="8">
        <v>0</v>
      </c>
      <c r="F68" s="8">
        <v>3.4358974358974309E-2</v>
      </c>
      <c r="G68" s="8">
        <v>0</v>
      </c>
      <c r="H68" s="8">
        <v>0</v>
      </c>
      <c r="I68" s="8">
        <v>4.7179487179487126E-2</v>
      </c>
      <c r="J68" s="10">
        <v>330.40338430592499</v>
      </c>
      <c r="K68" s="9">
        <f t="shared" si="11"/>
        <v>0.14279359540640479</v>
      </c>
    </row>
    <row r="69" spans="1:11" x14ac:dyDescent="0.25">
      <c r="A69" t="s">
        <v>8</v>
      </c>
      <c r="B69" s="8">
        <v>0</v>
      </c>
      <c r="C69" s="8">
        <v>0</v>
      </c>
      <c r="D69" s="8">
        <v>1.6363636363636306E-2</v>
      </c>
      <c r="E69" s="8">
        <v>1.2234432234432231E-2</v>
      </c>
      <c r="F69" s="8">
        <v>0</v>
      </c>
      <c r="G69" s="8">
        <v>0</v>
      </c>
      <c r="H69" s="8">
        <v>8.5897435897435842E-3</v>
      </c>
      <c r="I69" s="8">
        <v>3.7187812187812121E-2</v>
      </c>
      <c r="J69" s="10">
        <v>269.11512016637602</v>
      </c>
      <c r="K69" s="9">
        <f t="shared" si="11"/>
        <v>0.138185517650667</v>
      </c>
    </row>
    <row r="70" spans="1:11" x14ac:dyDescent="0.25">
      <c r="A70" t="s">
        <v>15</v>
      </c>
      <c r="B70" s="8">
        <v>0</v>
      </c>
      <c r="C70" s="8">
        <v>1.5384615384615385E-2</v>
      </c>
      <c r="D70" s="8">
        <v>0</v>
      </c>
      <c r="E70" s="8">
        <v>0</v>
      </c>
      <c r="F70" s="8">
        <v>3.8461538461538464E-2</v>
      </c>
      <c r="G70" s="8">
        <v>0</v>
      </c>
      <c r="H70" s="8">
        <v>0</v>
      </c>
      <c r="I70" s="8">
        <v>5.3846153846153849E-2</v>
      </c>
      <c r="J70" s="10">
        <v>428.18254481877699</v>
      </c>
      <c r="K70" s="9">
        <f t="shared" si="11"/>
        <v>0.12575513527517468</v>
      </c>
    </row>
    <row r="71" spans="1:11" x14ac:dyDescent="0.25">
      <c r="A71" t="s">
        <v>7</v>
      </c>
      <c r="B71" s="8">
        <v>0</v>
      </c>
      <c r="C71" s="8">
        <v>0</v>
      </c>
      <c r="D71" s="8">
        <v>1.1118881118881123E-2</v>
      </c>
      <c r="E71" s="8">
        <v>0</v>
      </c>
      <c r="F71" s="8">
        <v>0</v>
      </c>
      <c r="G71" s="8">
        <v>2.5619658119658155E-2</v>
      </c>
      <c r="H71" s="8">
        <v>2.5769230769230773E-2</v>
      </c>
      <c r="I71" s="8">
        <v>6.2507770007770053E-2</v>
      </c>
      <c r="J71" s="10">
        <v>587.18153945813197</v>
      </c>
      <c r="K71" s="9">
        <f t="shared" si="11"/>
        <v>0.10645390872719539</v>
      </c>
    </row>
    <row r="72" spans="1:11" x14ac:dyDescent="0.25">
      <c r="A72" t="s">
        <v>16</v>
      </c>
      <c r="B72" s="8">
        <v>6.4102564102564152E-3</v>
      </c>
      <c r="C72" s="8">
        <v>0</v>
      </c>
      <c r="D72" s="8">
        <v>4.662004662004662E-3</v>
      </c>
      <c r="E72" s="8">
        <v>0</v>
      </c>
      <c r="F72" s="8">
        <v>1.0256410256410262E-2</v>
      </c>
      <c r="G72" s="8">
        <v>0</v>
      </c>
      <c r="H72" s="8">
        <v>0</v>
      </c>
      <c r="I72" s="8">
        <v>2.1328671328671341E-2</v>
      </c>
      <c r="J72" s="10">
        <v>302.53962812012799</v>
      </c>
      <c r="K72" s="9">
        <f t="shared" si="11"/>
        <v>7.0498768909051698E-2</v>
      </c>
    </row>
    <row r="73" spans="1:11" x14ac:dyDescent="0.25">
      <c r="A73" t="s">
        <v>11</v>
      </c>
      <c r="B73" s="8">
        <v>0</v>
      </c>
      <c r="C73" s="8">
        <v>1.5384615384615385E-2</v>
      </c>
      <c r="D73" s="8">
        <v>0</v>
      </c>
      <c r="E73" s="8">
        <v>0</v>
      </c>
      <c r="F73" s="8">
        <v>0</v>
      </c>
      <c r="G73" s="8">
        <v>0</v>
      </c>
      <c r="H73" s="8">
        <v>0</v>
      </c>
      <c r="I73" s="8">
        <v>1.5384615384615385E-2</v>
      </c>
      <c r="J73" s="10">
        <v>237.98898438846899</v>
      </c>
      <c r="K73" s="9">
        <f t="shared" si="11"/>
        <v>6.4644233110819557E-2</v>
      </c>
    </row>
    <row r="74" spans="1:11" x14ac:dyDescent="0.25">
      <c r="A74" t="s">
        <v>6</v>
      </c>
      <c r="B74" s="8">
        <v>6.4102564102564152E-3</v>
      </c>
      <c r="C74" s="8">
        <v>0</v>
      </c>
      <c r="D74" s="8">
        <v>1.7482517482517541E-3</v>
      </c>
      <c r="E74" s="8">
        <v>0</v>
      </c>
      <c r="F74" s="8">
        <v>0</v>
      </c>
      <c r="G74" s="8">
        <v>0</v>
      </c>
      <c r="H74" s="8">
        <v>4.2735042735042774E-3</v>
      </c>
      <c r="I74" s="8">
        <v>1.2432012432012448E-2</v>
      </c>
      <c r="J74" s="10">
        <v>209.73916911261901</v>
      </c>
      <c r="K74" s="9">
        <f t="shared" si="11"/>
        <v>5.9273680183872114E-2</v>
      </c>
    </row>
    <row r="75" spans="1:11" x14ac:dyDescent="0.25">
      <c r="A75" t="s">
        <v>1</v>
      </c>
      <c r="B75" s="8">
        <v>0</v>
      </c>
      <c r="C75" s="8">
        <v>0</v>
      </c>
      <c r="D75" s="8">
        <v>0</v>
      </c>
      <c r="E75" s="8">
        <v>0</v>
      </c>
      <c r="F75" s="8">
        <v>0</v>
      </c>
      <c r="G75" s="8">
        <v>0</v>
      </c>
      <c r="H75" s="8">
        <v>3.4188034188034157E-2</v>
      </c>
      <c r="I75" s="8">
        <v>3.4188034188034157E-2</v>
      </c>
      <c r="J75" s="10">
        <v>584.02400690449201</v>
      </c>
      <c r="K75" s="9">
        <f t="shared" si="11"/>
        <v>5.8538748037501608E-2</v>
      </c>
    </row>
    <row r="76" spans="1:11" x14ac:dyDescent="0.25">
      <c r="A76" t="s">
        <v>0</v>
      </c>
      <c r="B76" s="8">
        <v>9.6153846153846159E-3</v>
      </c>
      <c r="C76" s="8">
        <v>0</v>
      </c>
      <c r="D76" s="8">
        <v>0</v>
      </c>
      <c r="E76" s="8">
        <v>7.3260073260073243E-3</v>
      </c>
      <c r="F76" s="8">
        <v>0</v>
      </c>
      <c r="G76" s="8">
        <v>0</v>
      </c>
      <c r="H76" s="8">
        <v>0</v>
      </c>
      <c r="I76" s="8">
        <v>1.694139194139194E-2</v>
      </c>
      <c r="J76" s="10">
        <v>401.67270839334202</v>
      </c>
      <c r="K76" s="9">
        <f t="shared" si="11"/>
        <v>4.2177104860213491E-2</v>
      </c>
    </row>
    <row r="77" spans="1:11" x14ac:dyDescent="0.25">
      <c r="A77" t="s">
        <v>2</v>
      </c>
      <c r="B77" s="8">
        <v>3.2051282051282002E-3</v>
      </c>
      <c r="C77" s="8">
        <v>0</v>
      </c>
      <c r="D77" s="8">
        <v>0</v>
      </c>
      <c r="E77" s="8">
        <v>0</v>
      </c>
      <c r="F77" s="8">
        <v>0</v>
      </c>
      <c r="G77" s="8">
        <v>0</v>
      </c>
      <c r="H77" s="8">
        <v>0</v>
      </c>
      <c r="I77" s="8">
        <v>3.2051282051282002E-3</v>
      </c>
      <c r="J77" s="10">
        <v>338.68428149600697</v>
      </c>
      <c r="K77" s="9">
        <f t="shared" si="11"/>
        <v>9.4634690189068851E-3</v>
      </c>
    </row>
  </sheetData>
  <sortState ref="A61:K77">
    <sortCondition descending="1" ref="K61:K77"/>
  </sortState>
  <conditionalFormatting sqref="B2:H18">
    <cfRule type="cellIs" dxfId="15" priority="2" operator="greaterThan">
      <formula>0</formula>
    </cfRule>
  </conditionalFormatting>
  <conditionalFormatting sqref="I2:I18">
    <cfRule type="cellIs" dxfId="14" priority="1" operator="greaterThan">
      <formula>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zoomScale="70" zoomScaleNormal="70" workbookViewId="0">
      <selection activeCell="L16" sqref="L15:L16"/>
    </sheetView>
  </sheetViews>
  <sheetFormatPr defaultRowHeight="15" x14ac:dyDescent="0.25"/>
  <cols>
    <col min="4" max="4" width="16.7109375" bestFit="1" customWidth="1"/>
    <col min="6" max="6" width="41" bestFit="1" customWidth="1"/>
    <col min="7" max="7" width="52.5703125" style="29" customWidth="1"/>
  </cols>
  <sheetData>
    <row r="1" spans="1:7" x14ac:dyDescent="0.25">
      <c r="A1" t="s">
        <v>104</v>
      </c>
      <c r="B1" t="s">
        <v>105</v>
      </c>
      <c r="C1" t="s">
        <v>106</v>
      </c>
      <c r="D1" t="s">
        <v>107</v>
      </c>
      <c r="E1" t="s">
        <v>108</v>
      </c>
      <c r="F1" t="s">
        <v>109</v>
      </c>
      <c r="G1" s="29" t="s">
        <v>110</v>
      </c>
    </row>
    <row r="2" spans="1:7" x14ac:dyDescent="0.25">
      <c r="A2" t="s">
        <v>111</v>
      </c>
      <c r="B2">
        <v>1</v>
      </c>
      <c r="C2">
        <v>1</v>
      </c>
      <c r="D2" t="str">
        <f>CONCATENATE(A2,"-",B2,"-",C2)</f>
        <v>WAE-1-1</v>
      </c>
      <c r="E2">
        <v>1</v>
      </c>
      <c r="G2"/>
    </row>
    <row r="3" spans="1:7" x14ac:dyDescent="0.25">
      <c r="A3" t="s">
        <v>111</v>
      </c>
      <c r="B3">
        <v>1</v>
      </c>
      <c r="C3">
        <v>2</v>
      </c>
      <c r="D3" t="str">
        <f t="shared" ref="D3:D74" si="0">CONCATENATE(A3,"-",B3,"-",C3)</f>
        <v>WAE-1-2</v>
      </c>
      <c r="E3">
        <v>1</v>
      </c>
      <c r="G3"/>
    </row>
    <row r="4" spans="1:7" x14ac:dyDescent="0.25">
      <c r="A4" t="s">
        <v>111</v>
      </c>
      <c r="B4">
        <v>1</v>
      </c>
      <c r="C4">
        <v>3</v>
      </c>
      <c r="D4" t="str">
        <f t="shared" si="0"/>
        <v>WAE-1-3</v>
      </c>
      <c r="E4">
        <v>1</v>
      </c>
      <c r="G4"/>
    </row>
    <row r="5" spans="1:7" x14ac:dyDescent="0.25">
      <c r="A5" t="s">
        <v>111</v>
      </c>
      <c r="B5">
        <v>1</v>
      </c>
      <c r="C5">
        <v>4</v>
      </c>
      <c r="D5" t="str">
        <f t="shared" si="0"/>
        <v>WAE-1-4</v>
      </c>
      <c r="E5">
        <v>1</v>
      </c>
      <c r="G5"/>
    </row>
    <row r="6" spans="1:7" x14ac:dyDescent="0.25">
      <c r="A6" t="s">
        <v>111</v>
      </c>
      <c r="B6">
        <v>2</v>
      </c>
      <c r="C6">
        <v>1</v>
      </c>
      <c r="D6" t="str">
        <f t="shared" si="0"/>
        <v>WAE-2-1</v>
      </c>
      <c r="E6">
        <v>1</v>
      </c>
      <c r="G6"/>
    </row>
    <row r="7" spans="1:7" x14ac:dyDescent="0.25">
      <c r="A7" t="s">
        <v>111</v>
      </c>
      <c r="B7">
        <v>2</v>
      </c>
      <c r="C7">
        <v>2</v>
      </c>
      <c r="D7" t="str">
        <f t="shared" si="0"/>
        <v>WAE-2-2</v>
      </c>
      <c r="E7">
        <v>1</v>
      </c>
      <c r="G7"/>
    </row>
    <row r="8" spans="1:7" x14ac:dyDescent="0.25">
      <c r="A8" t="s">
        <v>111</v>
      </c>
      <c r="B8">
        <v>2</v>
      </c>
      <c r="C8">
        <v>3</v>
      </c>
      <c r="D8" t="str">
        <f t="shared" si="0"/>
        <v>WAE-2-3</v>
      </c>
      <c r="E8">
        <v>1</v>
      </c>
      <c r="G8"/>
    </row>
    <row r="9" spans="1:7" x14ac:dyDescent="0.25">
      <c r="A9" t="s">
        <v>111</v>
      </c>
      <c r="B9">
        <v>2</v>
      </c>
      <c r="C9">
        <v>4</v>
      </c>
      <c r="D9" t="str">
        <f t="shared" si="0"/>
        <v>WAE-2-4</v>
      </c>
      <c r="E9">
        <v>1</v>
      </c>
      <c r="G9"/>
    </row>
    <row r="10" spans="1:7" x14ac:dyDescent="0.25">
      <c r="A10" t="s">
        <v>111</v>
      </c>
      <c r="B10">
        <v>2</v>
      </c>
      <c r="C10">
        <v>5</v>
      </c>
      <c r="D10" t="str">
        <f t="shared" si="0"/>
        <v>WAE-2-5</v>
      </c>
      <c r="E10">
        <v>1</v>
      </c>
      <c r="G10"/>
    </row>
    <row r="11" spans="1:7" x14ac:dyDescent="0.25">
      <c r="A11" t="s">
        <v>111</v>
      </c>
      <c r="B11">
        <v>2</v>
      </c>
      <c r="C11">
        <v>6</v>
      </c>
      <c r="D11" t="str">
        <f t="shared" si="0"/>
        <v>WAE-2-6</v>
      </c>
      <c r="E11">
        <v>1</v>
      </c>
      <c r="G11"/>
    </row>
    <row r="12" spans="1:7" x14ac:dyDescent="0.25">
      <c r="A12" t="s">
        <v>111</v>
      </c>
      <c r="B12">
        <v>3</v>
      </c>
      <c r="C12">
        <v>1</v>
      </c>
      <c r="D12" t="str">
        <f t="shared" si="0"/>
        <v>WAE-3-1</v>
      </c>
      <c r="E12">
        <v>1</v>
      </c>
      <c r="G12"/>
    </row>
    <row r="13" spans="1:7" x14ac:dyDescent="0.25">
      <c r="A13" t="s">
        <v>111</v>
      </c>
      <c r="B13">
        <v>3</v>
      </c>
      <c r="C13">
        <v>2</v>
      </c>
      <c r="D13" t="str">
        <f t="shared" si="0"/>
        <v>WAE-3-2</v>
      </c>
      <c r="E13">
        <v>1</v>
      </c>
      <c r="G13"/>
    </row>
    <row r="14" spans="1:7" x14ac:dyDescent="0.25">
      <c r="A14" t="s">
        <v>111</v>
      </c>
      <c r="B14">
        <v>4</v>
      </c>
      <c r="C14">
        <v>1</v>
      </c>
      <c r="D14" t="str">
        <f>CONCATENATE(A14,"-",B14,"-",C14)</f>
        <v>WAE-4-1</v>
      </c>
      <c r="E14">
        <v>1</v>
      </c>
      <c r="G14"/>
    </row>
    <row r="15" spans="1:7" x14ac:dyDescent="0.25">
      <c r="A15" t="s">
        <v>111</v>
      </c>
      <c r="B15">
        <v>4</v>
      </c>
      <c r="C15">
        <v>2</v>
      </c>
      <c r="D15" t="str">
        <f t="shared" si="0"/>
        <v>WAE-4-2</v>
      </c>
      <c r="E15">
        <v>1</v>
      </c>
      <c r="G15"/>
    </row>
    <row r="16" spans="1:7" x14ac:dyDescent="0.25">
      <c r="A16" t="s">
        <v>111</v>
      </c>
      <c r="B16">
        <v>4</v>
      </c>
      <c r="C16">
        <v>3</v>
      </c>
      <c r="D16" t="str">
        <f t="shared" si="0"/>
        <v>WAE-4-3</v>
      </c>
      <c r="E16">
        <v>1</v>
      </c>
      <c r="G16"/>
    </row>
    <row r="17" spans="1:7" x14ac:dyDescent="0.25">
      <c r="A17" t="s">
        <v>111</v>
      </c>
      <c r="B17">
        <v>5</v>
      </c>
      <c r="C17">
        <v>1</v>
      </c>
      <c r="D17" t="str">
        <f t="shared" si="0"/>
        <v>WAE-5-1</v>
      </c>
      <c r="E17">
        <v>1</v>
      </c>
      <c r="G17"/>
    </row>
    <row r="18" spans="1:7" x14ac:dyDescent="0.25">
      <c r="A18" t="s">
        <v>111</v>
      </c>
      <c r="B18">
        <v>5</v>
      </c>
      <c r="C18">
        <v>2</v>
      </c>
      <c r="D18" t="str">
        <f t="shared" si="0"/>
        <v>WAE-5-2</v>
      </c>
      <c r="E18">
        <v>1</v>
      </c>
      <c r="F18" s="28"/>
    </row>
    <row r="19" spans="1:7" x14ac:dyDescent="0.25">
      <c r="A19" t="s">
        <v>111</v>
      </c>
      <c r="B19">
        <v>5</v>
      </c>
      <c r="C19">
        <v>3</v>
      </c>
      <c r="D19" t="str">
        <f t="shared" si="0"/>
        <v>WAE-5-3</v>
      </c>
      <c r="E19">
        <v>1</v>
      </c>
      <c r="G19"/>
    </row>
    <row r="20" spans="1:7" x14ac:dyDescent="0.25">
      <c r="A20" t="s">
        <v>111</v>
      </c>
      <c r="B20">
        <v>6</v>
      </c>
      <c r="C20">
        <v>1</v>
      </c>
      <c r="D20" t="str">
        <f t="shared" si="0"/>
        <v>WAE-6-1</v>
      </c>
      <c r="E20">
        <v>1</v>
      </c>
      <c r="G20"/>
    </row>
    <row r="21" spans="1:7" x14ac:dyDescent="0.25">
      <c r="A21" t="s">
        <v>111</v>
      </c>
      <c r="B21">
        <v>6</v>
      </c>
      <c r="C21">
        <v>2</v>
      </c>
      <c r="D21" t="str">
        <f t="shared" si="0"/>
        <v>WAE-6-2</v>
      </c>
      <c r="E21">
        <v>1</v>
      </c>
      <c r="G21"/>
    </row>
    <row r="22" spans="1:7" x14ac:dyDescent="0.25">
      <c r="A22" t="s">
        <v>111</v>
      </c>
      <c r="B22">
        <v>6</v>
      </c>
      <c r="C22">
        <v>3</v>
      </c>
      <c r="D22" t="str">
        <f t="shared" si="0"/>
        <v>WAE-6-3</v>
      </c>
      <c r="E22">
        <v>1</v>
      </c>
      <c r="G22"/>
    </row>
    <row r="23" spans="1:7" x14ac:dyDescent="0.25">
      <c r="A23" t="s">
        <v>111</v>
      </c>
      <c r="B23">
        <v>7</v>
      </c>
      <c r="C23">
        <v>1</v>
      </c>
      <c r="D23" t="str">
        <f t="shared" si="0"/>
        <v>WAE-7-1</v>
      </c>
      <c r="E23">
        <v>1</v>
      </c>
      <c r="G23"/>
    </row>
    <row r="24" spans="1:7" x14ac:dyDescent="0.25">
      <c r="A24" t="s">
        <v>111</v>
      </c>
      <c r="B24">
        <v>7</v>
      </c>
      <c r="C24">
        <v>2</v>
      </c>
      <c r="D24" t="str">
        <f t="shared" si="0"/>
        <v>WAE-7-2</v>
      </c>
      <c r="E24">
        <v>1</v>
      </c>
      <c r="G24"/>
    </row>
    <row r="25" spans="1:7" x14ac:dyDescent="0.25">
      <c r="A25" t="s">
        <v>111</v>
      </c>
      <c r="B25">
        <v>7</v>
      </c>
      <c r="C25">
        <v>3</v>
      </c>
      <c r="D25" t="str">
        <f t="shared" si="0"/>
        <v>WAE-7-3</v>
      </c>
      <c r="E25">
        <v>1</v>
      </c>
      <c r="G25"/>
    </row>
    <row r="26" spans="1:7" x14ac:dyDescent="0.25">
      <c r="A26" t="s">
        <v>111</v>
      </c>
      <c r="B26">
        <v>8</v>
      </c>
      <c r="C26">
        <v>1</v>
      </c>
      <c r="D26" t="str">
        <f t="shared" si="0"/>
        <v>WAE-8-1</v>
      </c>
      <c r="E26">
        <v>1</v>
      </c>
      <c r="G26"/>
    </row>
    <row r="27" spans="1:7" x14ac:dyDescent="0.25">
      <c r="A27" t="s">
        <v>111</v>
      </c>
      <c r="B27">
        <v>8</v>
      </c>
      <c r="C27">
        <v>2</v>
      </c>
      <c r="D27" t="str">
        <f t="shared" si="0"/>
        <v>WAE-8-2</v>
      </c>
      <c r="E27">
        <v>1</v>
      </c>
      <c r="G27"/>
    </row>
    <row r="28" spans="1:7" x14ac:dyDescent="0.25">
      <c r="A28" t="s">
        <v>111</v>
      </c>
      <c r="B28">
        <v>8</v>
      </c>
      <c r="C28">
        <v>3</v>
      </c>
      <c r="D28" t="str">
        <f t="shared" si="0"/>
        <v>WAE-8-3</v>
      </c>
      <c r="E28">
        <v>1</v>
      </c>
      <c r="G28"/>
    </row>
    <row r="29" spans="1:7" x14ac:dyDescent="0.25">
      <c r="A29" t="s">
        <v>112</v>
      </c>
      <c r="B29">
        <v>1</v>
      </c>
      <c r="C29">
        <v>1</v>
      </c>
      <c r="D29" t="str">
        <f t="shared" si="0"/>
        <v>OCE-1-1</v>
      </c>
      <c r="E29">
        <v>1</v>
      </c>
      <c r="G29"/>
    </row>
    <row r="30" spans="1:7" x14ac:dyDescent="0.25">
      <c r="A30" t="s">
        <v>112</v>
      </c>
      <c r="B30">
        <v>1</v>
      </c>
      <c r="C30">
        <v>2</v>
      </c>
      <c r="D30" t="str">
        <f t="shared" si="0"/>
        <v>OCE-1-2</v>
      </c>
      <c r="E30">
        <v>1</v>
      </c>
      <c r="G30"/>
    </row>
    <row r="31" spans="1:7" x14ac:dyDescent="0.25">
      <c r="A31" t="s">
        <v>112</v>
      </c>
      <c r="B31">
        <v>1</v>
      </c>
      <c r="C31">
        <v>3</v>
      </c>
      <c r="D31" t="str">
        <f t="shared" si="0"/>
        <v>OCE-1-3</v>
      </c>
      <c r="E31">
        <v>1</v>
      </c>
      <c r="G31"/>
    </row>
    <row r="32" spans="1:7" x14ac:dyDescent="0.25">
      <c r="A32" t="s">
        <v>112</v>
      </c>
      <c r="B32">
        <v>1</v>
      </c>
      <c r="C32">
        <v>4</v>
      </c>
      <c r="D32" t="str">
        <f t="shared" si="0"/>
        <v>OCE-1-4</v>
      </c>
      <c r="E32">
        <v>1</v>
      </c>
      <c r="G32"/>
    </row>
    <row r="33" spans="1:7" x14ac:dyDescent="0.25">
      <c r="A33" t="s">
        <v>112</v>
      </c>
      <c r="B33">
        <v>1</v>
      </c>
      <c r="C33">
        <v>5</v>
      </c>
      <c r="D33" t="str">
        <f t="shared" si="0"/>
        <v>OCE-1-5</v>
      </c>
      <c r="E33">
        <v>1</v>
      </c>
      <c r="G33"/>
    </row>
    <row r="34" spans="1:7" x14ac:dyDescent="0.25">
      <c r="A34" t="s">
        <v>112</v>
      </c>
      <c r="B34">
        <v>1</v>
      </c>
      <c r="C34">
        <v>6</v>
      </c>
      <c r="D34" t="str">
        <f t="shared" si="0"/>
        <v>OCE-1-6</v>
      </c>
      <c r="E34">
        <v>1</v>
      </c>
      <c r="G34"/>
    </row>
    <row r="35" spans="1:7" x14ac:dyDescent="0.25">
      <c r="A35" t="s">
        <v>112</v>
      </c>
      <c r="B35">
        <v>2</v>
      </c>
      <c r="C35">
        <v>1</v>
      </c>
      <c r="D35" t="str">
        <f t="shared" si="0"/>
        <v>OCE-2-1</v>
      </c>
      <c r="E35">
        <v>1</v>
      </c>
      <c r="G35"/>
    </row>
    <row r="36" spans="1:7" x14ac:dyDescent="0.25">
      <c r="A36" t="s">
        <v>112</v>
      </c>
      <c r="B36">
        <v>2</v>
      </c>
      <c r="C36">
        <v>2</v>
      </c>
      <c r="D36" t="str">
        <f t="shared" si="0"/>
        <v>OCE-2-2</v>
      </c>
      <c r="E36">
        <v>1</v>
      </c>
      <c r="G36"/>
    </row>
    <row r="37" spans="1:7" x14ac:dyDescent="0.25">
      <c r="A37" t="s">
        <v>112</v>
      </c>
      <c r="B37">
        <v>2</v>
      </c>
      <c r="C37">
        <v>3</v>
      </c>
      <c r="D37" t="str">
        <f t="shared" si="0"/>
        <v>OCE-2-3</v>
      </c>
      <c r="E37">
        <v>1</v>
      </c>
      <c r="G37"/>
    </row>
    <row r="38" spans="1:7" x14ac:dyDescent="0.25">
      <c r="A38" t="s">
        <v>112</v>
      </c>
      <c r="B38">
        <v>2</v>
      </c>
      <c r="C38">
        <v>4</v>
      </c>
      <c r="D38" t="str">
        <f t="shared" si="0"/>
        <v>OCE-2-4</v>
      </c>
      <c r="E38">
        <v>1</v>
      </c>
      <c r="G38"/>
    </row>
    <row r="39" spans="1:7" x14ac:dyDescent="0.25">
      <c r="A39" t="s">
        <v>112</v>
      </c>
      <c r="B39">
        <v>2</v>
      </c>
      <c r="C39">
        <v>5</v>
      </c>
      <c r="D39" t="str">
        <f>CONCATENATE(A39,"-",B39,"-",C39)</f>
        <v>OCE-2-5</v>
      </c>
      <c r="E39">
        <v>1</v>
      </c>
      <c r="G39"/>
    </row>
    <row r="40" spans="1:7" x14ac:dyDescent="0.25">
      <c r="A40" t="s">
        <v>112</v>
      </c>
      <c r="B40">
        <v>3</v>
      </c>
      <c r="C40">
        <v>1</v>
      </c>
      <c r="D40" t="str">
        <f t="shared" si="0"/>
        <v>OCE-3-1</v>
      </c>
      <c r="E40">
        <v>1</v>
      </c>
      <c r="G40"/>
    </row>
    <row r="41" spans="1:7" x14ac:dyDescent="0.25">
      <c r="A41" t="s">
        <v>112</v>
      </c>
      <c r="B41">
        <v>3</v>
      </c>
      <c r="C41">
        <v>2</v>
      </c>
      <c r="D41" t="str">
        <f t="shared" si="0"/>
        <v>OCE-3-2</v>
      </c>
      <c r="E41">
        <v>1</v>
      </c>
      <c r="G41"/>
    </row>
    <row r="42" spans="1:7" x14ac:dyDescent="0.25">
      <c r="A42" t="s">
        <v>112</v>
      </c>
      <c r="B42">
        <v>3</v>
      </c>
      <c r="C42">
        <v>3</v>
      </c>
      <c r="D42" t="str">
        <f t="shared" si="0"/>
        <v>OCE-3-3</v>
      </c>
      <c r="E42">
        <v>1</v>
      </c>
      <c r="G42"/>
    </row>
    <row r="43" spans="1:7" x14ac:dyDescent="0.25">
      <c r="A43" t="s">
        <v>112</v>
      </c>
      <c r="B43">
        <v>4</v>
      </c>
      <c r="C43">
        <v>1</v>
      </c>
      <c r="D43" t="str">
        <f t="shared" si="0"/>
        <v>OCE-4-1</v>
      </c>
      <c r="E43">
        <v>1</v>
      </c>
      <c r="G43"/>
    </row>
    <row r="44" spans="1:7" x14ac:dyDescent="0.25">
      <c r="A44" t="s">
        <v>113</v>
      </c>
      <c r="B44">
        <v>1</v>
      </c>
      <c r="C44">
        <v>1</v>
      </c>
      <c r="D44" t="str">
        <f t="shared" si="0"/>
        <v>GHG-1-1</v>
      </c>
      <c r="E44">
        <v>1</v>
      </c>
      <c r="G44"/>
    </row>
    <row r="45" spans="1:7" x14ac:dyDescent="0.25">
      <c r="A45" t="s">
        <v>113</v>
      </c>
      <c r="B45">
        <v>1</v>
      </c>
      <c r="C45">
        <v>2</v>
      </c>
      <c r="D45" t="str">
        <f t="shared" si="0"/>
        <v>GHG-1-2</v>
      </c>
      <c r="E45">
        <v>1</v>
      </c>
      <c r="G45"/>
    </row>
    <row r="46" spans="1:7" x14ac:dyDescent="0.25">
      <c r="A46" t="s">
        <v>113</v>
      </c>
      <c r="B46">
        <v>2</v>
      </c>
      <c r="C46">
        <v>1</v>
      </c>
      <c r="D46" t="str">
        <f t="shared" si="0"/>
        <v>GHG-2-1</v>
      </c>
      <c r="E46">
        <v>1</v>
      </c>
      <c r="G46"/>
    </row>
    <row r="47" spans="1:7" x14ac:dyDescent="0.25">
      <c r="A47" t="s">
        <v>113</v>
      </c>
      <c r="B47">
        <v>2</v>
      </c>
      <c r="C47">
        <v>2</v>
      </c>
      <c r="D47" t="str">
        <f>CONCATENATE(A47,"-",B47,"-",C47)</f>
        <v>GHG-2-2</v>
      </c>
      <c r="E47">
        <v>1</v>
      </c>
      <c r="G47"/>
    </row>
    <row r="48" spans="1:7" x14ac:dyDescent="0.25">
      <c r="A48" t="s">
        <v>113</v>
      </c>
      <c r="B48">
        <v>3</v>
      </c>
      <c r="C48">
        <v>1</v>
      </c>
      <c r="D48" t="str">
        <f t="shared" si="0"/>
        <v>GHG-3-1</v>
      </c>
      <c r="E48">
        <v>1</v>
      </c>
      <c r="G48"/>
    </row>
    <row r="49" spans="1:7" x14ac:dyDescent="0.25">
      <c r="A49" t="s">
        <v>113</v>
      </c>
      <c r="B49">
        <v>4</v>
      </c>
      <c r="C49">
        <v>1</v>
      </c>
      <c r="D49" t="str">
        <f t="shared" si="0"/>
        <v>GHG-4-1</v>
      </c>
      <c r="E49">
        <v>1</v>
      </c>
      <c r="G49"/>
    </row>
    <row r="50" spans="1:7" x14ac:dyDescent="0.25">
      <c r="A50" t="s">
        <v>113</v>
      </c>
      <c r="B50">
        <v>5</v>
      </c>
      <c r="C50">
        <v>1</v>
      </c>
      <c r="D50" t="str">
        <f t="shared" si="0"/>
        <v>GHG-5-1</v>
      </c>
      <c r="E50">
        <v>1</v>
      </c>
      <c r="G50"/>
    </row>
    <row r="51" spans="1:7" x14ac:dyDescent="0.25">
      <c r="A51" t="s">
        <v>113</v>
      </c>
      <c r="B51">
        <v>6</v>
      </c>
      <c r="C51">
        <v>1</v>
      </c>
      <c r="D51" t="str">
        <f t="shared" si="0"/>
        <v>GHG-6-1</v>
      </c>
      <c r="E51">
        <v>1</v>
      </c>
      <c r="G51"/>
    </row>
    <row r="52" spans="1:7" x14ac:dyDescent="0.25">
      <c r="A52" t="s">
        <v>113</v>
      </c>
      <c r="B52">
        <v>6</v>
      </c>
      <c r="C52">
        <v>2</v>
      </c>
      <c r="D52" t="str">
        <f t="shared" si="0"/>
        <v>GHG-6-2</v>
      </c>
      <c r="E52">
        <v>1</v>
      </c>
      <c r="G52"/>
    </row>
    <row r="53" spans="1:7" x14ac:dyDescent="0.25">
      <c r="A53" t="s">
        <v>113</v>
      </c>
      <c r="B53">
        <v>6</v>
      </c>
      <c r="C53">
        <v>3</v>
      </c>
      <c r="D53" t="str">
        <f t="shared" si="0"/>
        <v>GHG-6-3</v>
      </c>
      <c r="E53">
        <v>1</v>
      </c>
      <c r="G53"/>
    </row>
    <row r="54" spans="1:7" x14ac:dyDescent="0.25">
      <c r="A54" t="s">
        <v>113</v>
      </c>
      <c r="B54">
        <v>7</v>
      </c>
      <c r="C54">
        <v>1</v>
      </c>
      <c r="D54" t="str">
        <f t="shared" si="0"/>
        <v>GHG-7-1</v>
      </c>
      <c r="E54">
        <v>1</v>
      </c>
      <c r="F54" s="28"/>
    </row>
    <row r="55" spans="1:7" x14ac:dyDescent="0.25">
      <c r="A55" t="s">
        <v>113</v>
      </c>
      <c r="B55">
        <v>8</v>
      </c>
      <c r="C55">
        <v>1</v>
      </c>
      <c r="D55" t="str">
        <f t="shared" si="0"/>
        <v>GHG-8-1</v>
      </c>
      <c r="E55">
        <v>1</v>
      </c>
      <c r="G55"/>
    </row>
    <row r="56" spans="1:7" x14ac:dyDescent="0.25">
      <c r="A56" t="s">
        <v>113</v>
      </c>
      <c r="B56">
        <v>8</v>
      </c>
      <c r="C56">
        <v>2</v>
      </c>
      <c r="D56" t="str">
        <f t="shared" si="0"/>
        <v>GHG-8-2</v>
      </c>
      <c r="E56">
        <v>1</v>
      </c>
      <c r="G56"/>
    </row>
    <row r="57" spans="1:7" x14ac:dyDescent="0.25">
      <c r="A57" t="s">
        <v>113</v>
      </c>
      <c r="B57">
        <v>8</v>
      </c>
      <c r="C57">
        <v>3</v>
      </c>
      <c r="D57" t="str">
        <f t="shared" si="0"/>
        <v>GHG-8-3</v>
      </c>
      <c r="E57">
        <v>1</v>
      </c>
      <c r="G57"/>
    </row>
    <row r="58" spans="1:7" x14ac:dyDescent="0.25">
      <c r="A58" t="s">
        <v>113</v>
      </c>
      <c r="B58">
        <v>9</v>
      </c>
      <c r="C58">
        <v>1</v>
      </c>
      <c r="D58" t="str">
        <f t="shared" si="0"/>
        <v>GHG-9-1</v>
      </c>
      <c r="E58">
        <v>1</v>
      </c>
      <c r="G58"/>
    </row>
    <row r="59" spans="1:7" x14ac:dyDescent="0.25">
      <c r="A59" t="s">
        <v>113</v>
      </c>
      <c r="B59">
        <v>9</v>
      </c>
      <c r="C59">
        <v>2</v>
      </c>
      <c r="D59" t="str">
        <f t="shared" si="0"/>
        <v>GHG-9-2</v>
      </c>
      <c r="E59">
        <v>1</v>
      </c>
      <c r="G59"/>
    </row>
    <row r="60" spans="1:7" x14ac:dyDescent="0.25">
      <c r="A60" t="s">
        <v>113</v>
      </c>
      <c r="B60">
        <v>9</v>
      </c>
      <c r="C60">
        <v>3</v>
      </c>
      <c r="D60" t="str">
        <f t="shared" si="0"/>
        <v>GHG-9-3</v>
      </c>
      <c r="E60">
        <v>1</v>
      </c>
      <c r="F60" s="30"/>
      <c r="G60"/>
    </row>
    <row r="61" spans="1:7" x14ac:dyDescent="0.25">
      <c r="A61" t="s">
        <v>113</v>
      </c>
      <c r="B61">
        <v>10</v>
      </c>
      <c r="C61">
        <v>1</v>
      </c>
      <c r="D61" t="str">
        <f t="shared" si="0"/>
        <v>GHG-10-1</v>
      </c>
      <c r="E61">
        <v>1</v>
      </c>
      <c r="F61" s="28"/>
    </row>
    <row r="62" spans="1:7" x14ac:dyDescent="0.25">
      <c r="A62" t="s">
        <v>113</v>
      </c>
      <c r="B62">
        <v>10</v>
      </c>
      <c r="C62">
        <v>2</v>
      </c>
      <c r="D62" t="str">
        <f t="shared" si="0"/>
        <v>GHG-10-2</v>
      </c>
      <c r="E62">
        <v>1</v>
      </c>
      <c r="G62"/>
    </row>
    <row r="63" spans="1:7" x14ac:dyDescent="0.25">
      <c r="A63" t="s">
        <v>113</v>
      </c>
      <c r="B63">
        <v>10</v>
      </c>
      <c r="C63">
        <v>3</v>
      </c>
      <c r="D63" t="str">
        <f t="shared" si="0"/>
        <v>GHG-10-3</v>
      </c>
      <c r="E63">
        <v>1</v>
      </c>
      <c r="F63" s="28"/>
    </row>
    <row r="64" spans="1:7" x14ac:dyDescent="0.25">
      <c r="A64" t="s">
        <v>113</v>
      </c>
      <c r="B64">
        <v>11</v>
      </c>
      <c r="C64">
        <v>1</v>
      </c>
      <c r="D64" t="str">
        <f t="shared" si="0"/>
        <v>GHG-11-1</v>
      </c>
      <c r="E64">
        <v>1</v>
      </c>
      <c r="G64"/>
    </row>
    <row r="65" spans="1:7" x14ac:dyDescent="0.25">
      <c r="A65" t="s">
        <v>113</v>
      </c>
      <c r="B65">
        <v>11</v>
      </c>
      <c r="C65">
        <v>2</v>
      </c>
      <c r="D65" t="str">
        <f t="shared" si="0"/>
        <v>GHG-11-2</v>
      </c>
      <c r="E65">
        <v>1</v>
      </c>
      <c r="G65"/>
    </row>
    <row r="66" spans="1:7" x14ac:dyDescent="0.25">
      <c r="A66" t="s">
        <v>113</v>
      </c>
      <c r="B66">
        <v>11</v>
      </c>
      <c r="C66">
        <v>3</v>
      </c>
      <c r="D66" t="str">
        <f t="shared" si="0"/>
        <v>GHG-11-3</v>
      </c>
      <c r="E66">
        <v>1</v>
      </c>
      <c r="G66"/>
    </row>
    <row r="67" spans="1:7" x14ac:dyDescent="0.25">
      <c r="A67" t="s">
        <v>114</v>
      </c>
      <c r="B67">
        <v>1</v>
      </c>
      <c r="C67">
        <v>1</v>
      </c>
      <c r="D67" t="str">
        <f t="shared" si="0"/>
        <v>ECO-1-1</v>
      </c>
      <c r="E67">
        <v>1</v>
      </c>
      <c r="G67"/>
    </row>
    <row r="68" spans="1:7" x14ac:dyDescent="0.25">
      <c r="A68" t="s">
        <v>114</v>
      </c>
      <c r="B68">
        <v>1</v>
      </c>
      <c r="C68">
        <v>2</v>
      </c>
      <c r="D68" t="str">
        <f>CONCATENATE(A68,"-",B68,"-",C68)</f>
        <v>ECO-1-2</v>
      </c>
      <c r="E68">
        <v>1</v>
      </c>
      <c r="G68"/>
    </row>
    <row r="69" spans="1:7" x14ac:dyDescent="0.25">
      <c r="A69" t="s">
        <v>114</v>
      </c>
      <c r="B69">
        <v>1</v>
      </c>
      <c r="C69">
        <v>3</v>
      </c>
      <c r="D69" t="str">
        <f t="shared" si="0"/>
        <v>ECO-1-3</v>
      </c>
      <c r="E69">
        <v>1</v>
      </c>
      <c r="G69"/>
    </row>
    <row r="70" spans="1:7" x14ac:dyDescent="0.25">
      <c r="A70" t="s">
        <v>114</v>
      </c>
      <c r="B70">
        <v>2</v>
      </c>
      <c r="C70">
        <v>1</v>
      </c>
      <c r="D70" t="str">
        <f t="shared" si="0"/>
        <v>ECO-2-1</v>
      </c>
      <c r="E70">
        <v>1</v>
      </c>
      <c r="G70"/>
    </row>
    <row r="71" spans="1:7" x14ac:dyDescent="0.25">
      <c r="A71" t="s">
        <v>114</v>
      </c>
      <c r="B71">
        <v>2</v>
      </c>
      <c r="C71">
        <v>2</v>
      </c>
      <c r="D71" t="str">
        <f t="shared" si="0"/>
        <v>ECO-2-2</v>
      </c>
      <c r="E71">
        <v>1</v>
      </c>
      <c r="G71"/>
    </row>
    <row r="72" spans="1:7" x14ac:dyDescent="0.25">
      <c r="A72" t="s">
        <v>114</v>
      </c>
      <c r="B72">
        <v>2</v>
      </c>
      <c r="C72">
        <v>3</v>
      </c>
      <c r="D72" t="str">
        <f t="shared" si="0"/>
        <v>ECO-2-3</v>
      </c>
      <c r="E72">
        <v>1</v>
      </c>
      <c r="G72"/>
    </row>
    <row r="73" spans="1:7" x14ac:dyDescent="0.25">
      <c r="A73" t="s">
        <v>114</v>
      </c>
      <c r="B73">
        <v>3</v>
      </c>
      <c r="C73">
        <v>1</v>
      </c>
      <c r="D73" t="str">
        <f t="shared" si="0"/>
        <v>ECO-3-1</v>
      </c>
      <c r="E73">
        <v>1</v>
      </c>
      <c r="G73"/>
    </row>
    <row r="74" spans="1:7" x14ac:dyDescent="0.25">
      <c r="A74" t="s">
        <v>114</v>
      </c>
      <c r="B74">
        <v>3</v>
      </c>
      <c r="C74">
        <v>2</v>
      </c>
      <c r="D74" t="str">
        <f t="shared" si="0"/>
        <v>ECO-3-2</v>
      </c>
      <c r="E74">
        <v>0.67</v>
      </c>
      <c r="F74" s="31" t="s">
        <v>118</v>
      </c>
      <c r="G74" t="s">
        <v>119</v>
      </c>
    </row>
    <row r="75" spans="1:7" x14ac:dyDescent="0.25">
      <c r="A75" t="s">
        <v>114</v>
      </c>
      <c r="B75">
        <v>3</v>
      </c>
      <c r="C75">
        <v>3</v>
      </c>
      <c r="D75" t="str">
        <f t="shared" ref="D75:D120" si="1">CONCATENATE(A75,"-",B75,"-",C75)</f>
        <v>ECO-3-3</v>
      </c>
      <c r="E75">
        <v>1</v>
      </c>
      <c r="F75" s="28"/>
    </row>
    <row r="76" spans="1:7" x14ac:dyDescent="0.25">
      <c r="A76" t="s">
        <v>114</v>
      </c>
      <c r="B76">
        <v>4</v>
      </c>
      <c r="C76">
        <v>1</v>
      </c>
      <c r="D76" t="str">
        <f t="shared" si="1"/>
        <v>ECO-4-1</v>
      </c>
      <c r="E76">
        <v>1</v>
      </c>
      <c r="G76"/>
    </row>
    <row r="77" spans="1:7" x14ac:dyDescent="0.25">
      <c r="A77" t="s">
        <v>114</v>
      </c>
      <c r="B77">
        <v>4</v>
      </c>
      <c r="C77">
        <v>2</v>
      </c>
      <c r="D77" t="str">
        <f t="shared" si="1"/>
        <v>ECO-4-2</v>
      </c>
      <c r="E77">
        <v>1</v>
      </c>
      <c r="G77"/>
    </row>
    <row r="78" spans="1:7" x14ac:dyDescent="0.25">
      <c r="A78" t="s">
        <v>114</v>
      </c>
      <c r="B78">
        <v>5</v>
      </c>
      <c r="C78">
        <v>1</v>
      </c>
      <c r="D78" t="str">
        <f t="shared" si="1"/>
        <v>ECO-5-1</v>
      </c>
      <c r="E78">
        <v>1</v>
      </c>
      <c r="G78"/>
    </row>
    <row r="79" spans="1:7" x14ac:dyDescent="0.25">
      <c r="A79" t="s">
        <v>114</v>
      </c>
      <c r="B79">
        <v>5</v>
      </c>
      <c r="C79">
        <v>2</v>
      </c>
      <c r="D79" t="str">
        <f t="shared" si="1"/>
        <v>ECO-5-2</v>
      </c>
      <c r="E79">
        <v>1</v>
      </c>
      <c r="G79"/>
    </row>
    <row r="80" spans="1:7" x14ac:dyDescent="0.25">
      <c r="A80" t="s">
        <v>114</v>
      </c>
      <c r="B80">
        <v>5</v>
      </c>
      <c r="C80">
        <v>3</v>
      </c>
      <c r="D80" t="str">
        <f t="shared" si="1"/>
        <v>ECO-5-3</v>
      </c>
      <c r="E80">
        <v>1</v>
      </c>
      <c r="G80"/>
    </row>
    <row r="81" spans="1:10" x14ac:dyDescent="0.25">
      <c r="A81" t="s">
        <v>114</v>
      </c>
      <c r="B81">
        <v>6</v>
      </c>
      <c r="C81">
        <v>1</v>
      </c>
      <c r="D81" t="str">
        <f>CONCATENATE(A81,"-",B81,"-",C81)</f>
        <v>ECO-6-1</v>
      </c>
      <c r="E81">
        <v>1</v>
      </c>
      <c r="G81"/>
    </row>
    <row r="82" spans="1:10" x14ac:dyDescent="0.25">
      <c r="A82" t="s">
        <v>114</v>
      </c>
      <c r="B82">
        <v>6</v>
      </c>
      <c r="C82">
        <v>2</v>
      </c>
      <c r="D82" t="str">
        <f t="shared" si="1"/>
        <v>ECO-6-2</v>
      </c>
      <c r="E82">
        <v>1</v>
      </c>
      <c r="G82"/>
    </row>
    <row r="83" spans="1:10" x14ac:dyDescent="0.25">
      <c r="A83" t="s">
        <v>114</v>
      </c>
      <c r="B83">
        <v>6</v>
      </c>
      <c r="C83">
        <v>3</v>
      </c>
      <c r="D83" t="str">
        <f>CONCATENATE(A83,"-",B83,"-",C83)</f>
        <v>ECO-6-3</v>
      </c>
      <c r="E83">
        <v>0</v>
      </c>
      <c r="F83" t="s">
        <v>122</v>
      </c>
      <c r="G83"/>
    </row>
    <row r="84" spans="1:10" x14ac:dyDescent="0.25">
      <c r="A84" t="s">
        <v>114</v>
      </c>
      <c r="B84">
        <v>7</v>
      </c>
      <c r="C84">
        <v>1</v>
      </c>
      <c r="D84" t="str">
        <f t="shared" si="1"/>
        <v>ECO-7-1</v>
      </c>
      <c r="E84">
        <v>1</v>
      </c>
      <c r="F84" s="31"/>
      <c r="G84"/>
    </row>
    <row r="85" spans="1:10" x14ac:dyDescent="0.25">
      <c r="A85" t="s">
        <v>115</v>
      </c>
      <c r="B85">
        <v>1</v>
      </c>
      <c r="C85">
        <v>1</v>
      </c>
      <c r="D85" t="str">
        <f t="shared" si="1"/>
        <v>ICE-1-1</v>
      </c>
      <c r="E85">
        <v>1</v>
      </c>
      <c r="F85" s="30"/>
      <c r="J85" s="30"/>
    </row>
    <row r="86" spans="1:10" x14ac:dyDescent="0.25">
      <c r="A86" t="s">
        <v>115</v>
      </c>
      <c r="B86">
        <v>2</v>
      </c>
      <c r="C86">
        <v>1</v>
      </c>
      <c r="D86" t="str">
        <f>CONCATENATE(A86,"-",B86,"-",C86)</f>
        <v>ICE-2-1</v>
      </c>
      <c r="E86">
        <v>1</v>
      </c>
      <c r="F86" s="32"/>
      <c r="J86" s="28"/>
    </row>
    <row r="87" spans="1:10" x14ac:dyDescent="0.25">
      <c r="A87" t="s">
        <v>115</v>
      </c>
      <c r="B87">
        <v>2</v>
      </c>
      <c r="C87">
        <v>2</v>
      </c>
      <c r="D87" t="str">
        <f t="shared" si="1"/>
        <v>ICE-2-2</v>
      </c>
      <c r="E87">
        <v>0.5</v>
      </c>
      <c r="F87" s="30" t="s">
        <v>120</v>
      </c>
      <c r="G87" s="29" t="s">
        <v>121</v>
      </c>
      <c r="J87" s="28"/>
    </row>
    <row r="88" spans="1:10" x14ac:dyDescent="0.25">
      <c r="A88" t="s">
        <v>115</v>
      </c>
      <c r="B88">
        <v>2</v>
      </c>
      <c r="C88">
        <v>3</v>
      </c>
      <c r="D88" t="str">
        <f t="shared" si="1"/>
        <v>ICE-2-3</v>
      </c>
      <c r="E88">
        <v>0.5</v>
      </c>
      <c r="G88" s="29" t="s">
        <v>121</v>
      </c>
      <c r="J88" s="28"/>
    </row>
    <row r="89" spans="1:10" x14ac:dyDescent="0.25">
      <c r="A89" t="s">
        <v>115</v>
      </c>
      <c r="B89">
        <v>2</v>
      </c>
      <c r="C89">
        <v>4</v>
      </c>
      <c r="D89" t="str">
        <f t="shared" si="1"/>
        <v>ICE-2-4</v>
      </c>
      <c r="E89">
        <v>1</v>
      </c>
      <c r="F89" s="30"/>
      <c r="G89"/>
    </row>
    <row r="90" spans="1:10" x14ac:dyDescent="0.25">
      <c r="A90" t="s">
        <v>115</v>
      </c>
      <c r="B90">
        <v>2</v>
      </c>
      <c r="C90">
        <v>5</v>
      </c>
      <c r="D90" t="str">
        <f t="shared" si="1"/>
        <v>ICE-2-5</v>
      </c>
      <c r="E90">
        <v>1</v>
      </c>
      <c r="F90" s="32"/>
      <c r="J90" s="28"/>
    </row>
    <row r="91" spans="1:10" x14ac:dyDescent="0.25">
      <c r="A91" t="s">
        <v>115</v>
      </c>
      <c r="B91">
        <v>3</v>
      </c>
      <c r="C91">
        <v>1</v>
      </c>
      <c r="D91" t="str">
        <f>CONCATENATE(A91,"-",B91,"-",C91)</f>
        <v>ICE-3-1</v>
      </c>
      <c r="E91">
        <v>1</v>
      </c>
      <c r="G91"/>
    </row>
    <row r="92" spans="1:10" x14ac:dyDescent="0.25">
      <c r="A92" t="s">
        <v>116</v>
      </c>
      <c r="B92">
        <v>1</v>
      </c>
      <c r="C92">
        <v>1</v>
      </c>
      <c r="D92" t="str">
        <f t="shared" si="1"/>
        <v>OZO-1-1</v>
      </c>
      <c r="E92">
        <v>1</v>
      </c>
      <c r="G92"/>
    </row>
    <row r="93" spans="1:10" x14ac:dyDescent="0.25">
      <c r="A93" t="s">
        <v>116</v>
      </c>
      <c r="B93">
        <v>1</v>
      </c>
      <c r="C93">
        <v>2</v>
      </c>
      <c r="D93" t="str">
        <f t="shared" si="1"/>
        <v>OZO-1-2</v>
      </c>
      <c r="E93">
        <v>1</v>
      </c>
      <c r="G93"/>
    </row>
    <row r="94" spans="1:10" x14ac:dyDescent="0.25">
      <c r="A94" t="s">
        <v>116</v>
      </c>
      <c r="B94">
        <v>1</v>
      </c>
      <c r="C94">
        <v>3</v>
      </c>
      <c r="D94" t="str">
        <f t="shared" si="1"/>
        <v>OZO-1-3</v>
      </c>
      <c r="E94">
        <v>1</v>
      </c>
      <c r="G94"/>
    </row>
    <row r="95" spans="1:10" x14ac:dyDescent="0.25">
      <c r="A95" t="s">
        <v>116</v>
      </c>
      <c r="B95">
        <v>2</v>
      </c>
      <c r="C95">
        <v>1</v>
      </c>
      <c r="D95" t="str">
        <f>CONCATENATE(A95,"-",B95,"-",C95)</f>
        <v>OZO-2-1</v>
      </c>
      <c r="E95">
        <v>1</v>
      </c>
      <c r="G95"/>
    </row>
    <row r="96" spans="1:10" x14ac:dyDescent="0.25">
      <c r="A96" t="s">
        <v>116</v>
      </c>
      <c r="B96">
        <v>2</v>
      </c>
      <c r="C96">
        <v>2</v>
      </c>
      <c r="D96" t="str">
        <f t="shared" si="1"/>
        <v>OZO-2-2</v>
      </c>
      <c r="E96">
        <v>1</v>
      </c>
      <c r="G96"/>
    </row>
    <row r="97" spans="1:7" x14ac:dyDescent="0.25">
      <c r="A97" t="s">
        <v>116</v>
      </c>
      <c r="B97">
        <v>2</v>
      </c>
      <c r="C97">
        <v>3</v>
      </c>
      <c r="D97" t="str">
        <f t="shared" si="1"/>
        <v>OZO-2-3</v>
      </c>
      <c r="E97">
        <v>1</v>
      </c>
      <c r="G97"/>
    </row>
    <row r="98" spans="1:7" x14ac:dyDescent="0.25">
      <c r="A98" t="s">
        <v>116</v>
      </c>
      <c r="B98">
        <v>3</v>
      </c>
      <c r="C98">
        <v>1</v>
      </c>
      <c r="D98" t="str">
        <f t="shared" si="1"/>
        <v>OZO-3-1</v>
      </c>
      <c r="E98">
        <v>1</v>
      </c>
      <c r="G98"/>
    </row>
    <row r="99" spans="1:7" x14ac:dyDescent="0.25">
      <c r="A99" t="s">
        <v>116</v>
      </c>
      <c r="B99">
        <v>3</v>
      </c>
      <c r="C99">
        <v>2</v>
      </c>
      <c r="D99" t="str">
        <f t="shared" si="1"/>
        <v>OZO-3-2</v>
      </c>
      <c r="E99">
        <v>1</v>
      </c>
      <c r="G99"/>
    </row>
    <row r="100" spans="1:7" x14ac:dyDescent="0.25">
      <c r="A100" t="s">
        <v>116</v>
      </c>
      <c r="B100">
        <v>3</v>
      </c>
      <c r="C100">
        <v>3</v>
      </c>
      <c r="D100" t="str">
        <f t="shared" si="1"/>
        <v>OZO-3-3</v>
      </c>
      <c r="E100">
        <v>1</v>
      </c>
      <c r="G100"/>
    </row>
    <row r="101" spans="1:7" x14ac:dyDescent="0.25">
      <c r="A101" t="s">
        <v>116</v>
      </c>
      <c r="B101">
        <v>3</v>
      </c>
      <c r="C101">
        <v>4</v>
      </c>
      <c r="D101" t="str">
        <f t="shared" si="1"/>
        <v>OZO-3-4</v>
      </c>
      <c r="E101">
        <v>1</v>
      </c>
      <c r="G101"/>
    </row>
    <row r="102" spans="1:7" x14ac:dyDescent="0.25">
      <c r="A102" t="s">
        <v>116</v>
      </c>
      <c r="B102">
        <v>3</v>
      </c>
      <c r="C102">
        <v>5</v>
      </c>
      <c r="D102" t="str">
        <f t="shared" si="1"/>
        <v>OZO-3-5</v>
      </c>
      <c r="E102">
        <v>1</v>
      </c>
      <c r="G102"/>
    </row>
    <row r="103" spans="1:7" x14ac:dyDescent="0.25">
      <c r="A103" t="s">
        <v>116</v>
      </c>
      <c r="B103">
        <v>4</v>
      </c>
      <c r="C103">
        <v>1</v>
      </c>
      <c r="D103" t="str">
        <f t="shared" si="1"/>
        <v>OZO-4-1</v>
      </c>
      <c r="E103">
        <v>1</v>
      </c>
      <c r="G103"/>
    </row>
    <row r="104" spans="1:7" x14ac:dyDescent="0.25">
      <c r="A104" t="s">
        <v>116</v>
      </c>
      <c r="B104">
        <v>5</v>
      </c>
      <c r="C104">
        <v>1</v>
      </c>
      <c r="D104" t="str">
        <f t="shared" si="1"/>
        <v>OZO-5-1</v>
      </c>
      <c r="E104">
        <v>1</v>
      </c>
      <c r="G104"/>
    </row>
    <row r="105" spans="1:7" x14ac:dyDescent="0.25">
      <c r="A105" t="s">
        <v>116</v>
      </c>
      <c r="B105">
        <v>5</v>
      </c>
      <c r="C105">
        <v>2</v>
      </c>
      <c r="D105" t="str">
        <f t="shared" si="1"/>
        <v>OZO-5-2</v>
      </c>
      <c r="E105">
        <v>1</v>
      </c>
      <c r="G105"/>
    </row>
    <row r="106" spans="1:7" x14ac:dyDescent="0.25">
      <c r="A106" t="s">
        <v>116</v>
      </c>
      <c r="B106">
        <v>5</v>
      </c>
      <c r="C106">
        <v>3</v>
      </c>
      <c r="D106" t="str">
        <f t="shared" si="1"/>
        <v>OZO-5-3</v>
      </c>
      <c r="E106">
        <v>1</v>
      </c>
      <c r="G106"/>
    </row>
    <row r="107" spans="1:7" x14ac:dyDescent="0.25">
      <c r="A107" t="s">
        <v>116</v>
      </c>
      <c r="B107">
        <v>5</v>
      </c>
      <c r="C107">
        <v>4</v>
      </c>
      <c r="D107" t="str">
        <f t="shared" si="1"/>
        <v>OZO-5-4</v>
      </c>
      <c r="E107">
        <v>1</v>
      </c>
      <c r="G107"/>
    </row>
    <row r="108" spans="1:7" x14ac:dyDescent="0.25">
      <c r="A108" t="s">
        <v>116</v>
      </c>
      <c r="B108">
        <v>6</v>
      </c>
      <c r="C108">
        <v>1</v>
      </c>
      <c r="D108" t="str">
        <f t="shared" si="1"/>
        <v>OZO-6-1</v>
      </c>
      <c r="E108">
        <v>1</v>
      </c>
      <c r="G108"/>
    </row>
    <row r="109" spans="1:7" x14ac:dyDescent="0.25">
      <c r="A109" t="s">
        <v>116</v>
      </c>
      <c r="B109">
        <v>6</v>
      </c>
      <c r="C109">
        <v>2</v>
      </c>
      <c r="D109" t="str">
        <f t="shared" si="1"/>
        <v>OZO-6-2</v>
      </c>
      <c r="E109">
        <v>1</v>
      </c>
      <c r="G109"/>
    </row>
    <row r="110" spans="1:7" x14ac:dyDescent="0.25">
      <c r="A110" t="s">
        <v>116</v>
      </c>
      <c r="B110">
        <v>6</v>
      </c>
      <c r="C110">
        <v>3</v>
      </c>
      <c r="D110" t="str">
        <f t="shared" si="1"/>
        <v>OZO-6-3</v>
      </c>
      <c r="E110">
        <v>1</v>
      </c>
      <c r="G110"/>
    </row>
    <row r="111" spans="1:7" x14ac:dyDescent="0.25">
      <c r="A111" t="s">
        <v>117</v>
      </c>
      <c r="B111">
        <v>1</v>
      </c>
      <c r="C111">
        <v>1</v>
      </c>
      <c r="D111" t="str">
        <f t="shared" si="1"/>
        <v>SOL-1-1</v>
      </c>
      <c r="E111">
        <v>1</v>
      </c>
      <c r="G111"/>
    </row>
    <row r="112" spans="1:7" x14ac:dyDescent="0.25">
      <c r="A112" t="s">
        <v>117</v>
      </c>
      <c r="B112">
        <v>1</v>
      </c>
      <c r="C112">
        <v>2</v>
      </c>
      <c r="D112" t="str">
        <f t="shared" si="1"/>
        <v>SOL-1-2</v>
      </c>
      <c r="E112">
        <v>1</v>
      </c>
      <c r="G112"/>
    </row>
    <row r="113" spans="1:7" x14ac:dyDescent="0.25">
      <c r="A113" t="s">
        <v>117</v>
      </c>
      <c r="B113">
        <v>1</v>
      </c>
      <c r="C113">
        <v>3</v>
      </c>
      <c r="D113" t="str">
        <f t="shared" si="1"/>
        <v>SOL-1-3</v>
      </c>
      <c r="E113">
        <v>1</v>
      </c>
      <c r="G113"/>
    </row>
    <row r="114" spans="1:7" x14ac:dyDescent="0.25">
      <c r="A114" t="s">
        <v>117</v>
      </c>
      <c r="B114">
        <v>1</v>
      </c>
      <c r="C114">
        <v>4</v>
      </c>
      <c r="D114" t="str">
        <f t="shared" si="1"/>
        <v>SOL-1-4</v>
      </c>
      <c r="E114">
        <v>0.5</v>
      </c>
      <c r="F114" s="31" t="s">
        <v>118</v>
      </c>
      <c r="G114" t="s">
        <v>121</v>
      </c>
    </row>
    <row r="115" spans="1:7" x14ac:dyDescent="0.25">
      <c r="A115" t="s">
        <v>117</v>
      </c>
      <c r="B115">
        <v>2</v>
      </c>
      <c r="C115">
        <v>1</v>
      </c>
      <c r="D115" t="str">
        <f t="shared" si="1"/>
        <v>SOL-2-1</v>
      </c>
      <c r="E115">
        <v>1</v>
      </c>
      <c r="G115"/>
    </row>
    <row r="116" spans="1:7" x14ac:dyDescent="0.25">
      <c r="A116" t="s">
        <v>117</v>
      </c>
      <c r="B116">
        <v>2</v>
      </c>
      <c r="C116">
        <v>2</v>
      </c>
      <c r="D116" t="str">
        <f t="shared" si="1"/>
        <v>SOL-2-2</v>
      </c>
      <c r="E116">
        <v>1</v>
      </c>
      <c r="G116"/>
    </row>
    <row r="117" spans="1:7" x14ac:dyDescent="0.25">
      <c r="A117" t="s">
        <v>117</v>
      </c>
      <c r="B117">
        <v>3</v>
      </c>
      <c r="C117">
        <v>1</v>
      </c>
      <c r="D117" t="str">
        <f t="shared" si="1"/>
        <v>SOL-3-1</v>
      </c>
      <c r="E117">
        <v>1</v>
      </c>
      <c r="G117"/>
    </row>
    <row r="118" spans="1:7" x14ac:dyDescent="0.25">
      <c r="A118" t="s">
        <v>117</v>
      </c>
      <c r="B118">
        <v>3</v>
      </c>
      <c r="C118">
        <v>2</v>
      </c>
      <c r="D118" t="str">
        <f t="shared" si="1"/>
        <v>SOL-3-2</v>
      </c>
      <c r="E118">
        <v>1</v>
      </c>
      <c r="G118"/>
    </row>
    <row r="119" spans="1:7" x14ac:dyDescent="0.25">
      <c r="A119" t="s">
        <v>117</v>
      </c>
      <c r="B119">
        <v>3</v>
      </c>
      <c r="C119">
        <v>3</v>
      </c>
      <c r="D119" t="str">
        <f t="shared" si="1"/>
        <v>SOL-3-3</v>
      </c>
      <c r="E119">
        <v>1</v>
      </c>
      <c r="G119"/>
    </row>
    <row r="120" spans="1:7" x14ac:dyDescent="0.25">
      <c r="A120" t="s">
        <v>117</v>
      </c>
      <c r="B120">
        <v>4</v>
      </c>
      <c r="C120">
        <v>1</v>
      </c>
      <c r="D120" t="str">
        <f t="shared" si="1"/>
        <v>SOL-4-1</v>
      </c>
      <c r="E120">
        <v>1</v>
      </c>
      <c r="G1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70" zoomScaleNormal="70" workbookViewId="0">
      <selection activeCell="P49" sqref="P49"/>
    </sheetView>
  </sheetViews>
  <sheetFormatPr defaultRowHeight="15" x14ac:dyDescent="0.25"/>
  <cols>
    <col min="1" max="1" width="10.85546875" bestFit="1" customWidth="1"/>
    <col min="2" max="2" width="15" bestFit="1" customWidth="1"/>
    <col min="3" max="3" width="35.85546875" style="29" customWidth="1"/>
    <col min="4" max="4" width="13.140625" bestFit="1" customWidth="1"/>
    <col min="6" max="6" width="11.28515625" bestFit="1" customWidth="1"/>
    <col min="7" max="7" width="15" bestFit="1" customWidth="1"/>
  </cols>
  <sheetData>
    <row r="1" spans="1:9" x14ac:dyDescent="0.25">
      <c r="A1" t="s">
        <v>42</v>
      </c>
      <c r="B1" t="s">
        <v>123</v>
      </c>
      <c r="C1" s="29" t="s">
        <v>132</v>
      </c>
      <c r="D1" t="s">
        <v>125</v>
      </c>
      <c r="F1" t="s">
        <v>42</v>
      </c>
      <c r="G1" t="s">
        <v>123</v>
      </c>
    </row>
    <row r="2" spans="1:9" x14ac:dyDescent="0.25">
      <c r="A2" t="s">
        <v>13</v>
      </c>
      <c r="B2" s="5">
        <v>7.1029628272128702E-3</v>
      </c>
      <c r="D2" s="33" t="s">
        <v>126</v>
      </c>
      <c r="F2" t="s">
        <v>16</v>
      </c>
      <c r="G2" s="5">
        <v>0.18618710495534699</v>
      </c>
      <c r="I2">
        <v>7.1029628272128702E-3</v>
      </c>
    </row>
    <row r="3" spans="1:9" x14ac:dyDescent="0.25">
      <c r="A3" t="s">
        <v>32</v>
      </c>
      <c r="B3" s="5">
        <v>7.2676608559715805E-2</v>
      </c>
      <c r="F3" t="s">
        <v>0</v>
      </c>
      <c r="G3" s="5">
        <v>0.10875650797438299</v>
      </c>
      <c r="I3">
        <v>7.2676608559715805E-2</v>
      </c>
    </row>
    <row r="4" spans="1:9" x14ac:dyDescent="0.25">
      <c r="A4" t="s">
        <v>33</v>
      </c>
      <c r="B4" s="5">
        <v>7.9553183664784394E-2</v>
      </c>
      <c r="F4" t="s">
        <v>33</v>
      </c>
      <c r="G4" s="5">
        <v>7.9553183664784394E-2</v>
      </c>
      <c r="I4">
        <v>7.9553183664784394E-2</v>
      </c>
    </row>
    <row r="5" spans="1:9" x14ac:dyDescent="0.25">
      <c r="A5" t="s">
        <v>0</v>
      </c>
      <c r="B5" s="5">
        <v>0.10875650797438299</v>
      </c>
      <c r="F5" t="s">
        <v>32</v>
      </c>
      <c r="G5" s="5">
        <v>7.2676608559715805E-2</v>
      </c>
      <c r="I5">
        <v>0.10875650797438299</v>
      </c>
    </row>
    <row r="6" spans="1:9" x14ac:dyDescent="0.25">
      <c r="A6" t="s">
        <v>34</v>
      </c>
      <c r="B6" s="5">
        <v>1.17198886649012E-2</v>
      </c>
      <c r="F6" t="s">
        <v>41</v>
      </c>
      <c r="G6" s="5">
        <v>5.9664887748588101E-2</v>
      </c>
      <c r="I6">
        <v>1.17198886649012E-2</v>
      </c>
    </row>
    <row r="7" spans="1:9" x14ac:dyDescent="0.25">
      <c r="A7" t="s">
        <v>1</v>
      </c>
      <c r="B7" s="5">
        <v>1.4205925654425701E-2</v>
      </c>
      <c r="F7" t="s">
        <v>37</v>
      </c>
      <c r="G7" s="5">
        <v>3.97765918323921E-2</v>
      </c>
      <c r="I7">
        <v>1.4205925654425701E-2</v>
      </c>
    </row>
    <row r="8" spans="1:9" x14ac:dyDescent="0.25">
      <c r="A8" t="s">
        <v>2</v>
      </c>
      <c r="B8" s="5">
        <v>2.3794925471162399E-3</v>
      </c>
      <c r="F8" t="s">
        <v>5</v>
      </c>
      <c r="G8" s="5">
        <v>3.7638323282589599E-2</v>
      </c>
      <c r="I8">
        <v>2.3794925471162399E-3</v>
      </c>
    </row>
    <row r="9" spans="1:9" x14ac:dyDescent="0.25">
      <c r="A9" t="s">
        <v>37</v>
      </c>
      <c r="B9" s="5">
        <v>3.97765918323921E-2</v>
      </c>
      <c r="F9" t="s">
        <v>4</v>
      </c>
      <c r="G9" s="5">
        <v>3.6225110418785601E-2</v>
      </c>
      <c r="I9">
        <v>3.97765918323921E-2</v>
      </c>
    </row>
    <row r="10" spans="1:9" x14ac:dyDescent="0.25">
      <c r="A10" t="s">
        <v>4</v>
      </c>
      <c r="B10" s="5">
        <v>3.6225110418785601E-2</v>
      </c>
      <c r="F10" t="s">
        <v>7</v>
      </c>
      <c r="G10" s="5">
        <v>3.6025858474541997E-2</v>
      </c>
      <c r="I10">
        <v>3.6225110418785601E-2</v>
      </c>
    </row>
    <row r="11" spans="1:9" x14ac:dyDescent="0.25">
      <c r="A11" t="s">
        <v>5</v>
      </c>
      <c r="B11" s="5">
        <v>3.7638323282589599E-2</v>
      </c>
      <c r="F11" t="s">
        <v>9</v>
      </c>
      <c r="G11" s="5">
        <v>1.80802690147236E-2</v>
      </c>
      <c r="I11">
        <v>3.7638323282589599E-2</v>
      </c>
    </row>
    <row r="12" spans="1:9" x14ac:dyDescent="0.25">
      <c r="A12" t="s">
        <v>39</v>
      </c>
      <c r="B12" s="5">
        <v>1.0654444240819299E-2</v>
      </c>
      <c r="F12" t="s">
        <v>12</v>
      </c>
      <c r="G12" s="5">
        <v>1.7480668256582298E-2</v>
      </c>
      <c r="I12">
        <v>1.0654444240819299E-2</v>
      </c>
    </row>
    <row r="13" spans="1:9" x14ac:dyDescent="0.25">
      <c r="A13" t="s">
        <v>50</v>
      </c>
      <c r="B13" s="5">
        <v>0</v>
      </c>
      <c r="F13" t="s">
        <v>63</v>
      </c>
      <c r="G13" s="5">
        <v>1.54489441491881E-2</v>
      </c>
      <c r="I13">
        <v>0</v>
      </c>
    </row>
    <row r="14" spans="1:9" x14ac:dyDescent="0.25">
      <c r="A14" t="s">
        <v>6</v>
      </c>
      <c r="B14" s="5">
        <v>9.0401345073617499E-3</v>
      </c>
      <c r="F14" t="s">
        <v>1</v>
      </c>
      <c r="G14" s="5">
        <v>1.4205925654425701E-2</v>
      </c>
      <c r="I14">
        <v>9.0401345073617499E-3</v>
      </c>
    </row>
    <row r="15" spans="1:9" x14ac:dyDescent="0.25">
      <c r="A15" t="s">
        <v>7</v>
      </c>
      <c r="B15" s="5">
        <v>3.6025858474541997E-2</v>
      </c>
      <c r="F15" t="s">
        <v>34</v>
      </c>
      <c r="G15" s="5">
        <v>1.17198886649012E-2</v>
      </c>
      <c r="I15">
        <v>3.6025858474541997E-2</v>
      </c>
    </row>
    <row r="16" spans="1:9" x14ac:dyDescent="0.25">
      <c r="A16" t="s">
        <v>16</v>
      </c>
      <c r="B16" s="5">
        <v>0.18618710495534699</v>
      </c>
      <c r="F16" t="s">
        <v>39</v>
      </c>
      <c r="G16" s="5">
        <v>1.0654444240819299E-2</v>
      </c>
      <c r="I16">
        <v>0.18618710495534699</v>
      </c>
    </row>
    <row r="17" spans="1:9" x14ac:dyDescent="0.25">
      <c r="A17" t="s">
        <v>8</v>
      </c>
      <c r="B17" s="5">
        <v>0</v>
      </c>
      <c r="C17" s="29" t="s">
        <v>133</v>
      </c>
      <c r="F17" t="s">
        <v>6</v>
      </c>
      <c r="G17" s="5">
        <v>9.0401345073617499E-3</v>
      </c>
      <c r="I17">
        <v>0</v>
      </c>
    </row>
    <row r="18" spans="1:9" x14ac:dyDescent="0.25">
      <c r="A18" t="s">
        <v>9</v>
      </c>
      <c r="B18" s="5">
        <v>1.80802690147236E-2</v>
      </c>
      <c r="F18" t="s">
        <v>13</v>
      </c>
      <c r="G18" s="5">
        <v>7.1029628272128702E-3</v>
      </c>
      <c r="I18">
        <v>1.80802690147236E-2</v>
      </c>
    </row>
    <row r="19" spans="1:9" x14ac:dyDescent="0.25">
      <c r="A19" t="s">
        <v>62</v>
      </c>
      <c r="B19" s="5">
        <v>0</v>
      </c>
      <c r="F19" t="s">
        <v>2</v>
      </c>
      <c r="G19" s="5">
        <v>2.3794925471162399E-3</v>
      </c>
      <c r="I19">
        <v>0</v>
      </c>
    </row>
    <row r="20" spans="1:9" x14ac:dyDescent="0.25">
      <c r="A20" t="s">
        <v>10</v>
      </c>
      <c r="B20" s="5">
        <v>0</v>
      </c>
      <c r="F20" t="s">
        <v>35</v>
      </c>
      <c r="G20" s="5">
        <v>2.3794925471162399E-3</v>
      </c>
      <c r="I20">
        <v>0</v>
      </c>
    </row>
    <row r="21" spans="1:9" x14ac:dyDescent="0.25">
      <c r="A21" t="s">
        <v>63</v>
      </c>
      <c r="B21" s="5">
        <v>1.54489441491881E-2</v>
      </c>
      <c r="F21" t="s">
        <v>55</v>
      </c>
      <c r="G21" s="5">
        <v>2.2729481047079701E-3</v>
      </c>
      <c r="I21">
        <v>1.54489441491881E-2</v>
      </c>
    </row>
    <row r="22" spans="1:9" x14ac:dyDescent="0.25">
      <c r="A22" t="s">
        <v>55</v>
      </c>
      <c r="B22" s="5">
        <v>2.2729481047079701E-3</v>
      </c>
      <c r="F22" t="s">
        <v>36</v>
      </c>
      <c r="G22" s="5">
        <v>1.2075036806260401E-3</v>
      </c>
      <c r="I22">
        <v>2.2729481047079701E-3</v>
      </c>
    </row>
    <row r="23" spans="1:9" x14ac:dyDescent="0.25">
      <c r="A23" t="s">
        <v>12</v>
      </c>
      <c r="B23" s="5">
        <v>1.7480668256582298E-2</v>
      </c>
      <c r="F23" t="s">
        <v>50</v>
      </c>
      <c r="G23" s="5">
        <v>0</v>
      </c>
      <c r="I23">
        <v>1.7480668256582298E-2</v>
      </c>
    </row>
    <row r="24" spans="1:9" x14ac:dyDescent="0.25">
      <c r="A24" t="s">
        <v>41</v>
      </c>
      <c r="B24" s="5">
        <v>5.9664887748588101E-2</v>
      </c>
      <c r="F24" t="s">
        <v>8</v>
      </c>
      <c r="G24" s="5">
        <v>0</v>
      </c>
      <c r="I24">
        <v>5.9664887748588101E-2</v>
      </c>
    </row>
    <row r="25" spans="1:9" x14ac:dyDescent="0.25">
      <c r="A25" t="s">
        <v>35</v>
      </c>
      <c r="B25" s="5">
        <v>2.3794925471162399E-3</v>
      </c>
      <c r="F25" t="s">
        <v>62</v>
      </c>
      <c r="G25" s="5">
        <v>0</v>
      </c>
      <c r="I25">
        <v>2.3794925471162399E-3</v>
      </c>
    </row>
    <row r="26" spans="1:9" x14ac:dyDescent="0.25">
      <c r="A26" t="s">
        <v>36</v>
      </c>
      <c r="B26" s="5">
        <v>1.2075036806260401E-3</v>
      </c>
      <c r="F26" t="s">
        <v>10</v>
      </c>
      <c r="G26" s="5">
        <v>0</v>
      </c>
      <c r="I26">
        <v>1.2075036806260401E-3</v>
      </c>
    </row>
  </sheetData>
  <sortState ref="F2:G26">
    <sortCondition descending="1" ref="G2:G26"/>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70" zoomScaleNormal="70" workbookViewId="0">
      <selection activeCell="B5" sqref="B5"/>
    </sheetView>
  </sheetViews>
  <sheetFormatPr defaultRowHeight="15" x14ac:dyDescent="0.25"/>
  <cols>
    <col min="1" max="1" width="43" style="29" customWidth="1"/>
    <col min="3" max="3" width="92.5703125" customWidth="1"/>
    <col min="4" max="4" width="78.140625" customWidth="1"/>
  </cols>
  <sheetData>
    <row r="1" spans="1:6" x14ac:dyDescent="0.25">
      <c r="A1" s="29" t="s">
        <v>129</v>
      </c>
      <c r="B1">
        <v>0.99267399267399303</v>
      </c>
      <c r="C1" t="s">
        <v>134</v>
      </c>
    </row>
    <row r="2" spans="1:6" ht="45" x14ac:dyDescent="0.25">
      <c r="A2" s="29" t="s">
        <v>130</v>
      </c>
      <c r="B2">
        <v>0.99267399267399303</v>
      </c>
      <c r="C2" t="s">
        <v>127</v>
      </c>
      <c r="F2" s="6"/>
    </row>
    <row r="3" spans="1:6" ht="255" x14ac:dyDescent="0.25">
      <c r="A3" s="29" t="s">
        <v>128</v>
      </c>
      <c r="B3">
        <v>0.93279999999999996</v>
      </c>
      <c r="C3" s="29" t="s">
        <v>136</v>
      </c>
      <c r="D3" s="29" t="s">
        <v>131</v>
      </c>
      <c r="E3">
        <v>0.90249999999999997</v>
      </c>
    </row>
    <row r="4" spans="1:6" ht="255" x14ac:dyDescent="0.25">
      <c r="A4" s="29" t="s">
        <v>135</v>
      </c>
      <c r="B4">
        <v>0.93279999999999996</v>
      </c>
      <c r="C4" s="29" t="s">
        <v>136</v>
      </c>
      <c r="D4" s="29" t="s">
        <v>131</v>
      </c>
      <c r="E4">
        <v>0.90249999999999997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70" zoomScaleNormal="70" workbookViewId="0">
      <selection activeCell="H29" sqref="H29"/>
    </sheetView>
  </sheetViews>
  <sheetFormatPr defaultRowHeight="15" x14ac:dyDescent="0.25"/>
  <cols>
    <col min="1" max="1" width="10.85546875" bestFit="1" customWidth="1"/>
    <col min="2" max="2" width="35.5703125" bestFit="1" customWidth="1"/>
    <col min="4" max="4" width="11.28515625" bestFit="1" customWidth="1"/>
    <col min="5" max="5" width="37.140625" bestFit="1" customWidth="1"/>
    <col min="6" max="6" width="10" bestFit="1" customWidth="1"/>
  </cols>
  <sheetData>
    <row r="1" spans="1:6" x14ac:dyDescent="0.25">
      <c r="A1" t="s">
        <v>90</v>
      </c>
      <c r="B1" t="s">
        <v>137</v>
      </c>
      <c r="D1" t="s">
        <v>90</v>
      </c>
      <c r="E1" t="s">
        <v>137</v>
      </c>
      <c r="F1" t="s">
        <v>138</v>
      </c>
    </row>
    <row r="2" spans="1:6" x14ac:dyDescent="0.25">
      <c r="A2" t="s">
        <v>13</v>
      </c>
      <c r="B2" s="3">
        <v>0.94871794871794901</v>
      </c>
      <c r="D2" t="s">
        <v>32</v>
      </c>
      <c r="E2" s="3">
        <v>1</v>
      </c>
      <c r="F2" t="s">
        <v>139</v>
      </c>
    </row>
    <row r="3" spans="1:6" x14ac:dyDescent="0.25">
      <c r="A3" t="s">
        <v>32</v>
      </c>
      <c r="B3" s="3">
        <v>1</v>
      </c>
      <c r="D3" t="s">
        <v>33</v>
      </c>
      <c r="E3" s="3">
        <v>1</v>
      </c>
      <c r="F3" t="s">
        <v>139</v>
      </c>
    </row>
    <row r="4" spans="1:6" x14ac:dyDescent="0.25">
      <c r="A4" t="s">
        <v>33</v>
      </c>
      <c r="B4" s="3">
        <v>1</v>
      </c>
      <c r="D4" t="s">
        <v>34</v>
      </c>
      <c r="E4" s="3">
        <v>1</v>
      </c>
      <c r="F4" t="s">
        <v>139</v>
      </c>
    </row>
    <row r="5" spans="1:6" x14ac:dyDescent="0.25">
      <c r="A5" t="s">
        <v>0</v>
      </c>
      <c r="B5" s="3">
        <v>5.1282051282051301E-2</v>
      </c>
      <c r="D5" t="s">
        <v>4</v>
      </c>
      <c r="E5" s="3">
        <v>1</v>
      </c>
      <c r="F5" t="s">
        <v>139</v>
      </c>
    </row>
    <row r="6" spans="1:6" x14ac:dyDescent="0.25">
      <c r="A6" t="s">
        <v>34</v>
      </c>
      <c r="B6" s="3">
        <v>1</v>
      </c>
      <c r="D6" t="s">
        <v>39</v>
      </c>
      <c r="E6" s="3">
        <v>1</v>
      </c>
      <c r="F6" t="s">
        <v>139</v>
      </c>
    </row>
    <row r="7" spans="1:6" x14ac:dyDescent="0.25">
      <c r="A7" t="s">
        <v>1</v>
      </c>
      <c r="B7" s="3">
        <v>0.28205128205128199</v>
      </c>
      <c r="D7" t="s">
        <v>7</v>
      </c>
      <c r="E7" s="3">
        <v>1</v>
      </c>
      <c r="F7" t="s">
        <v>139</v>
      </c>
    </row>
    <row r="8" spans="1:6" x14ac:dyDescent="0.25">
      <c r="A8" t="s">
        <v>2</v>
      </c>
      <c r="B8" s="3">
        <v>0.28205128205128199</v>
      </c>
      <c r="D8" t="s">
        <v>41</v>
      </c>
      <c r="E8" s="3">
        <v>1</v>
      </c>
      <c r="F8" t="s">
        <v>139</v>
      </c>
    </row>
    <row r="9" spans="1:6" x14ac:dyDescent="0.25">
      <c r="A9" t="s">
        <v>37</v>
      </c>
      <c r="B9" s="3">
        <v>0.69230769230769196</v>
      </c>
      <c r="D9" t="s">
        <v>5</v>
      </c>
      <c r="E9" s="3">
        <v>0.97</v>
      </c>
      <c r="F9" t="s">
        <v>139</v>
      </c>
    </row>
    <row r="10" spans="1:6" x14ac:dyDescent="0.25">
      <c r="A10" t="s">
        <v>3</v>
      </c>
      <c r="B10" s="3">
        <v>0.53846153846153799</v>
      </c>
      <c r="D10" t="s">
        <v>12</v>
      </c>
      <c r="E10" s="3">
        <v>0.97</v>
      </c>
      <c r="F10" t="s">
        <v>139</v>
      </c>
    </row>
    <row r="11" spans="1:6" x14ac:dyDescent="0.25">
      <c r="A11" t="s">
        <v>4</v>
      </c>
      <c r="B11" s="3">
        <v>1</v>
      </c>
      <c r="D11" t="s">
        <v>13</v>
      </c>
      <c r="E11" s="3">
        <v>0.95</v>
      </c>
      <c r="F11" t="s">
        <v>139</v>
      </c>
    </row>
    <row r="12" spans="1:6" x14ac:dyDescent="0.25">
      <c r="A12" t="s">
        <v>58</v>
      </c>
      <c r="B12" s="3">
        <v>0</v>
      </c>
      <c r="D12" t="s">
        <v>37</v>
      </c>
      <c r="E12" s="3">
        <v>0.69</v>
      </c>
      <c r="F12" t="s">
        <v>139</v>
      </c>
    </row>
    <row r="13" spans="1:6" x14ac:dyDescent="0.25">
      <c r="A13" t="s">
        <v>38</v>
      </c>
      <c r="B13" s="3">
        <v>0.30769230769230799</v>
      </c>
      <c r="D13" t="s">
        <v>63</v>
      </c>
      <c r="E13" s="3">
        <v>0.69</v>
      </c>
      <c r="F13" t="s">
        <v>139</v>
      </c>
    </row>
    <row r="14" spans="1:6" x14ac:dyDescent="0.25">
      <c r="A14" t="s">
        <v>59</v>
      </c>
      <c r="B14" s="3">
        <v>0</v>
      </c>
      <c r="D14" t="s">
        <v>51</v>
      </c>
      <c r="E14" s="3">
        <v>0.67</v>
      </c>
      <c r="F14" s="34" t="s">
        <v>140</v>
      </c>
    </row>
    <row r="15" spans="1:6" x14ac:dyDescent="0.25">
      <c r="A15" t="s">
        <v>47</v>
      </c>
      <c r="B15" s="3">
        <v>0.41025641025641002</v>
      </c>
      <c r="D15" t="s">
        <v>50</v>
      </c>
      <c r="E15" s="3">
        <v>0.64</v>
      </c>
      <c r="F15" t="s">
        <v>139</v>
      </c>
    </row>
    <row r="16" spans="1:6" x14ac:dyDescent="0.25">
      <c r="A16" t="s">
        <v>48</v>
      </c>
      <c r="B16" s="3">
        <v>5.1282051282051301E-2</v>
      </c>
      <c r="D16" t="s">
        <v>35</v>
      </c>
      <c r="E16" s="3">
        <v>0.64</v>
      </c>
      <c r="F16" t="s">
        <v>139</v>
      </c>
    </row>
    <row r="17" spans="1:6" x14ac:dyDescent="0.25">
      <c r="A17" t="s">
        <v>5</v>
      </c>
      <c r="B17" s="3">
        <v>0.97435897435897401</v>
      </c>
      <c r="D17" t="s">
        <v>16</v>
      </c>
      <c r="E17" s="3">
        <v>0.62</v>
      </c>
      <c r="F17" t="s">
        <v>139</v>
      </c>
    </row>
    <row r="18" spans="1:6" x14ac:dyDescent="0.25">
      <c r="A18" t="s">
        <v>39</v>
      </c>
      <c r="B18" s="3">
        <v>1</v>
      </c>
      <c r="D18" t="s">
        <v>3</v>
      </c>
      <c r="E18" s="3">
        <v>0.54</v>
      </c>
      <c r="F18" s="34" t="s">
        <v>140</v>
      </c>
    </row>
    <row r="19" spans="1:6" x14ac:dyDescent="0.25">
      <c r="A19" t="s">
        <v>49</v>
      </c>
      <c r="B19" s="3">
        <v>0</v>
      </c>
      <c r="D19" t="s">
        <v>9</v>
      </c>
      <c r="E19" s="3">
        <v>0.46</v>
      </c>
      <c r="F19" t="s">
        <v>139</v>
      </c>
    </row>
    <row r="20" spans="1:6" x14ac:dyDescent="0.25">
      <c r="A20" t="s">
        <v>60</v>
      </c>
      <c r="B20" s="3">
        <v>2.5641025641025599E-2</v>
      </c>
      <c r="D20" t="s">
        <v>47</v>
      </c>
      <c r="E20" s="3">
        <v>0.41</v>
      </c>
      <c r="F20" s="34" t="s">
        <v>140</v>
      </c>
    </row>
    <row r="21" spans="1:6" x14ac:dyDescent="0.25">
      <c r="A21" t="s">
        <v>50</v>
      </c>
      <c r="B21" s="3">
        <v>0.64102564102564097</v>
      </c>
      <c r="D21" t="s">
        <v>55</v>
      </c>
      <c r="E21" s="3">
        <v>0.36</v>
      </c>
      <c r="F21" s="34" t="s">
        <v>140</v>
      </c>
    </row>
    <row r="22" spans="1:6" x14ac:dyDescent="0.25">
      <c r="A22" t="s">
        <v>51</v>
      </c>
      <c r="B22" s="3">
        <v>0.66666666666666696</v>
      </c>
      <c r="D22" t="s">
        <v>36</v>
      </c>
      <c r="E22" s="3">
        <v>0.36</v>
      </c>
      <c r="F22" t="s">
        <v>139</v>
      </c>
    </row>
    <row r="23" spans="1:6" x14ac:dyDescent="0.25">
      <c r="A23" t="s">
        <v>6</v>
      </c>
      <c r="B23" s="3">
        <v>0.230769230769231</v>
      </c>
      <c r="D23" t="s">
        <v>38</v>
      </c>
      <c r="E23" s="3">
        <v>0.31</v>
      </c>
      <c r="F23" s="34" t="s">
        <v>140</v>
      </c>
    </row>
    <row r="24" spans="1:6" x14ac:dyDescent="0.25">
      <c r="A24" t="s">
        <v>7</v>
      </c>
      <c r="B24" s="3">
        <v>1</v>
      </c>
      <c r="D24" t="s">
        <v>54</v>
      </c>
      <c r="E24" s="3">
        <v>0.31</v>
      </c>
      <c r="F24" t="s">
        <v>140</v>
      </c>
    </row>
    <row r="25" spans="1:6" x14ac:dyDescent="0.25">
      <c r="A25" t="s">
        <v>16</v>
      </c>
      <c r="B25" s="3">
        <v>0.61538461538461497</v>
      </c>
      <c r="D25" t="s">
        <v>56</v>
      </c>
      <c r="E25" s="3">
        <v>0.31</v>
      </c>
      <c r="F25" s="34" t="s">
        <v>140</v>
      </c>
    </row>
    <row r="26" spans="1:6" x14ac:dyDescent="0.25">
      <c r="A26" t="s">
        <v>61</v>
      </c>
      <c r="B26" s="3">
        <v>0</v>
      </c>
      <c r="D26" t="s">
        <v>1</v>
      </c>
      <c r="E26" s="3">
        <v>0.28000000000000003</v>
      </c>
      <c r="F26" t="s">
        <v>139</v>
      </c>
    </row>
    <row r="27" spans="1:6" x14ac:dyDescent="0.25">
      <c r="A27" t="s">
        <v>8</v>
      </c>
      <c r="B27" s="3">
        <v>2.5641025641025599E-2</v>
      </c>
      <c r="D27" t="s">
        <v>2</v>
      </c>
      <c r="E27" s="3">
        <v>0.28000000000000003</v>
      </c>
      <c r="F27" s="34" t="s">
        <v>140</v>
      </c>
    </row>
    <row r="28" spans="1:6" x14ac:dyDescent="0.25">
      <c r="A28" t="s">
        <v>9</v>
      </c>
      <c r="B28" s="3">
        <v>0.46153846153846201</v>
      </c>
      <c r="D28" t="s">
        <v>62</v>
      </c>
      <c r="E28" s="3">
        <v>0.28000000000000003</v>
      </c>
      <c r="F28" t="s">
        <v>139</v>
      </c>
    </row>
    <row r="29" spans="1:6" x14ac:dyDescent="0.25">
      <c r="A29" t="s">
        <v>52</v>
      </c>
      <c r="B29" s="3">
        <v>0</v>
      </c>
      <c r="D29" t="s">
        <v>6</v>
      </c>
      <c r="E29" s="3">
        <v>0.23</v>
      </c>
      <c r="F29" t="s">
        <v>139</v>
      </c>
    </row>
    <row r="30" spans="1:6" x14ac:dyDescent="0.25">
      <c r="A30" t="s">
        <v>62</v>
      </c>
      <c r="B30" s="3">
        <v>0.28205128205128199</v>
      </c>
      <c r="D30" t="s">
        <v>0</v>
      </c>
      <c r="E30" s="3">
        <v>0.05</v>
      </c>
      <c r="F30" t="s">
        <v>139</v>
      </c>
    </row>
    <row r="31" spans="1:6" x14ac:dyDescent="0.25">
      <c r="A31" t="s">
        <v>53</v>
      </c>
      <c r="B31" s="3">
        <v>0</v>
      </c>
      <c r="D31" t="s">
        <v>48</v>
      </c>
      <c r="E31" s="3">
        <v>0.05</v>
      </c>
      <c r="F31" s="34" t="s">
        <v>140</v>
      </c>
    </row>
    <row r="32" spans="1:6" x14ac:dyDescent="0.25">
      <c r="A32" t="s">
        <v>54</v>
      </c>
      <c r="B32" s="3">
        <v>0.30769230769230799</v>
      </c>
      <c r="D32" t="s">
        <v>10</v>
      </c>
      <c r="E32" s="3">
        <v>0.05</v>
      </c>
      <c r="F32" t="s">
        <v>139</v>
      </c>
    </row>
    <row r="33" spans="1:6" x14ac:dyDescent="0.25">
      <c r="A33" t="s">
        <v>10</v>
      </c>
      <c r="B33" s="3">
        <v>5.1282051282051301E-2</v>
      </c>
      <c r="D33" t="s">
        <v>60</v>
      </c>
      <c r="E33" s="3">
        <v>0.03</v>
      </c>
      <c r="F33" s="34" t="s">
        <v>140</v>
      </c>
    </row>
    <row r="34" spans="1:6" x14ac:dyDescent="0.25">
      <c r="A34" t="s">
        <v>63</v>
      </c>
      <c r="B34" s="3">
        <v>0.69230769230769196</v>
      </c>
      <c r="D34" t="s">
        <v>8</v>
      </c>
      <c r="E34" s="3">
        <v>0.03</v>
      </c>
      <c r="F34" t="s">
        <v>139</v>
      </c>
    </row>
    <row r="35" spans="1:6" x14ac:dyDescent="0.25">
      <c r="A35" t="s">
        <v>55</v>
      </c>
      <c r="B35" s="3">
        <v>0.35897435897435898</v>
      </c>
      <c r="D35" t="s">
        <v>58</v>
      </c>
      <c r="E35" s="3">
        <v>0</v>
      </c>
      <c r="F35" s="34" t="s">
        <v>140</v>
      </c>
    </row>
    <row r="36" spans="1:6" x14ac:dyDescent="0.25">
      <c r="A36" t="s">
        <v>56</v>
      </c>
      <c r="B36" s="3">
        <v>0.30769230769230799</v>
      </c>
      <c r="D36" t="s">
        <v>59</v>
      </c>
      <c r="E36" s="3">
        <v>0</v>
      </c>
      <c r="F36" s="34" t="s">
        <v>140</v>
      </c>
    </row>
    <row r="37" spans="1:6" x14ac:dyDescent="0.25">
      <c r="A37" t="s">
        <v>12</v>
      </c>
      <c r="B37" s="3">
        <v>0.97435897435897401</v>
      </c>
      <c r="D37" t="s">
        <v>49</v>
      </c>
      <c r="E37" s="3">
        <v>0</v>
      </c>
      <c r="F37" s="34" t="s">
        <v>140</v>
      </c>
    </row>
    <row r="38" spans="1:6" x14ac:dyDescent="0.25">
      <c r="A38" t="s">
        <v>41</v>
      </c>
      <c r="B38" s="3">
        <v>1</v>
      </c>
      <c r="D38" t="s">
        <v>61</v>
      </c>
      <c r="E38" s="3">
        <v>0</v>
      </c>
      <c r="F38" s="34" t="s">
        <v>140</v>
      </c>
    </row>
    <row r="39" spans="1:6" x14ac:dyDescent="0.25">
      <c r="A39" t="s">
        <v>57</v>
      </c>
      <c r="B39" s="3">
        <v>0</v>
      </c>
      <c r="D39" t="s">
        <v>52</v>
      </c>
      <c r="E39" s="3">
        <v>0</v>
      </c>
      <c r="F39" s="34" t="s">
        <v>140</v>
      </c>
    </row>
    <row r="40" spans="1:6" x14ac:dyDescent="0.25">
      <c r="A40" t="s">
        <v>35</v>
      </c>
      <c r="B40" s="3">
        <v>0.64102564102564097</v>
      </c>
      <c r="D40" t="s">
        <v>53</v>
      </c>
      <c r="E40" s="3">
        <v>0</v>
      </c>
      <c r="F40" s="34" t="s">
        <v>140</v>
      </c>
    </row>
    <row r="41" spans="1:6" x14ac:dyDescent="0.25">
      <c r="A41" t="s">
        <v>36</v>
      </c>
      <c r="B41" s="3">
        <v>0.35897435897435898</v>
      </c>
      <c r="D41" t="s">
        <v>57</v>
      </c>
      <c r="E41" s="3">
        <v>0</v>
      </c>
      <c r="F41" s="34" t="s">
        <v>140</v>
      </c>
    </row>
  </sheetData>
  <sortState ref="D2:E41">
    <sortCondition descending="1" ref="E2:E41"/>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
  <sheetViews>
    <sheetView topLeftCell="C1" zoomScale="55" zoomScaleNormal="55" workbookViewId="0">
      <selection activeCell="AM3" sqref="AM3"/>
    </sheetView>
  </sheetViews>
  <sheetFormatPr defaultColWidth="8.140625" defaultRowHeight="15" x14ac:dyDescent="0.25"/>
  <cols>
    <col min="1" max="1" width="10.42578125" bestFit="1" customWidth="1"/>
    <col min="2" max="2" width="12.7109375" bestFit="1" customWidth="1"/>
    <col min="3" max="3" width="12" bestFit="1" customWidth="1"/>
    <col min="4" max="4" width="12.7109375" bestFit="1" customWidth="1"/>
    <col min="5" max="30" width="12" bestFit="1" customWidth="1"/>
    <col min="31" max="31" width="12.7109375" bestFit="1" customWidth="1"/>
    <col min="32" max="32" width="12" bestFit="1" customWidth="1"/>
    <col min="33" max="33" width="12.7109375" bestFit="1" customWidth="1"/>
    <col min="34" max="40" width="12" bestFit="1" customWidth="1"/>
  </cols>
  <sheetData>
    <row r="1" spans="1:41" x14ac:dyDescent="0.25">
      <c r="B1" t="s">
        <v>13</v>
      </c>
      <c r="C1" t="s">
        <v>32</v>
      </c>
      <c r="D1" t="s">
        <v>33</v>
      </c>
      <c r="E1" t="s">
        <v>0</v>
      </c>
      <c r="F1" t="s">
        <v>34</v>
      </c>
      <c r="G1" t="s">
        <v>1</v>
      </c>
      <c r="H1" t="s">
        <v>2</v>
      </c>
      <c r="I1" t="s">
        <v>37</v>
      </c>
      <c r="J1" t="s">
        <v>3</v>
      </c>
      <c r="K1" t="s">
        <v>4</v>
      </c>
      <c r="L1" t="s">
        <v>58</v>
      </c>
      <c r="M1" t="s">
        <v>38</v>
      </c>
      <c r="N1" t="s">
        <v>59</v>
      </c>
      <c r="O1" t="s">
        <v>47</v>
      </c>
      <c r="P1" t="s">
        <v>48</v>
      </c>
      <c r="Q1" t="s">
        <v>5</v>
      </c>
      <c r="R1" t="s">
        <v>39</v>
      </c>
      <c r="S1" t="s">
        <v>49</v>
      </c>
      <c r="T1" t="s">
        <v>60</v>
      </c>
      <c r="U1" t="s">
        <v>50</v>
      </c>
      <c r="V1" t="s">
        <v>51</v>
      </c>
      <c r="W1" t="s">
        <v>6</v>
      </c>
      <c r="X1" t="s">
        <v>7</v>
      </c>
      <c r="Y1" t="s">
        <v>16</v>
      </c>
      <c r="Z1" t="s">
        <v>61</v>
      </c>
      <c r="AA1" t="s">
        <v>8</v>
      </c>
      <c r="AB1" t="s">
        <v>9</v>
      </c>
      <c r="AC1" t="s">
        <v>52</v>
      </c>
      <c r="AD1" t="s">
        <v>62</v>
      </c>
      <c r="AE1" t="s">
        <v>53</v>
      </c>
      <c r="AF1" t="s">
        <v>54</v>
      </c>
      <c r="AG1" t="s">
        <v>10</v>
      </c>
      <c r="AH1" t="s">
        <v>63</v>
      </c>
      <c r="AI1" t="s">
        <v>55</v>
      </c>
      <c r="AJ1" t="s">
        <v>56</v>
      </c>
      <c r="AK1" t="s">
        <v>12</v>
      </c>
      <c r="AL1" t="s">
        <v>41</v>
      </c>
      <c r="AM1" t="s">
        <v>57</v>
      </c>
      <c r="AN1" t="s">
        <v>35</v>
      </c>
      <c r="AO1" t="s">
        <v>36</v>
      </c>
    </row>
    <row r="2" spans="1:41" x14ac:dyDescent="0.25">
      <c r="A2" t="s">
        <v>13</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v>0</v>
      </c>
    </row>
    <row r="3" spans="1:41" x14ac:dyDescent="0.25">
      <c r="A3" t="s">
        <v>32</v>
      </c>
      <c r="B3" s="11">
        <v>0</v>
      </c>
      <c r="C3" s="11">
        <v>0</v>
      </c>
      <c r="D3" s="11">
        <v>0</v>
      </c>
      <c r="E3" s="11">
        <v>1.00732600732601E-2</v>
      </c>
      <c r="F3" s="11">
        <v>3.7816072816072799E-2</v>
      </c>
      <c r="G3" s="11">
        <v>1.0622710622710601E-2</v>
      </c>
      <c r="H3" s="11">
        <v>0</v>
      </c>
      <c r="I3" s="11">
        <v>0</v>
      </c>
      <c r="J3" s="11">
        <v>0</v>
      </c>
      <c r="K3" s="11">
        <v>0</v>
      </c>
      <c r="L3" s="11">
        <v>0</v>
      </c>
      <c r="M3" s="11">
        <v>0</v>
      </c>
      <c r="N3" s="11">
        <v>0</v>
      </c>
      <c r="O3" s="11">
        <v>2.8159340659340702E-2</v>
      </c>
      <c r="P3" s="11">
        <v>1.0622710622710601E-2</v>
      </c>
      <c r="Q3" s="11">
        <v>0</v>
      </c>
      <c r="R3" s="11">
        <v>7.3805361305361297E-3</v>
      </c>
      <c r="S3" s="11">
        <v>0</v>
      </c>
      <c r="T3" s="11">
        <v>0</v>
      </c>
      <c r="U3" s="11">
        <v>0</v>
      </c>
      <c r="V3" s="11">
        <v>1.00732600732601E-2</v>
      </c>
      <c r="W3" s="11">
        <v>1.0622710622710601E-2</v>
      </c>
      <c r="X3" s="11">
        <v>1.33109945609945E-2</v>
      </c>
      <c r="Y3" s="11">
        <v>0</v>
      </c>
      <c r="Z3" s="11">
        <v>1.6025641025640999E-3</v>
      </c>
      <c r="AA3" s="11">
        <v>0</v>
      </c>
      <c r="AB3" s="11">
        <v>1.94638694638695E-2</v>
      </c>
      <c r="AC3" s="11">
        <v>0</v>
      </c>
      <c r="AD3" s="11">
        <v>0</v>
      </c>
      <c r="AE3" s="11">
        <v>0</v>
      </c>
      <c r="AF3" s="11">
        <v>0</v>
      </c>
      <c r="AG3" s="11">
        <v>0</v>
      </c>
      <c r="AH3" s="11">
        <v>0</v>
      </c>
      <c r="AI3" s="11">
        <v>0</v>
      </c>
      <c r="AJ3" s="11">
        <v>0</v>
      </c>
      <c r="AK3" s="11">
        <v>2.0745920745920701E-2</v>
      </c>
      <c r="AL3" s="11">
        <v>2.06915306915307E-2</v>
      </c>
      <c r="AM3" s="11">
        <v>0</v>
      </c>
      <c r="AN3" s="11">
        <v>0</v>
      </c>
      <c r="AO3">
        <v>0</v>
      </c>
    </row>
    <row r="4" spans="1:41" x14ac:dyDescent="0.25">
      <c r="A4" t="s">
        <v>33</v>
      </c>
      <c r="B4" s="11">
        <v>0</v>
      </c>
      <c r="C4" s="11">
        <v>0</v>
      </c>
      <c r="D4" s="11">
        <v>0</v>
      </c>
      <c r="E4" s="11">
        <v>0</v>
      </c>
      <c r="F4" s="11">
        <v>0</v>
      </c>
      <c r="G4" s="11">
        <v>0</v>
      </c>
      <c r="H4" s="11">
        <v>0</v>
      </c>
      <c r="I4" s="11">
        <v>0</v>
      </c>
      <c r="J4" s="11">
        <v>0</v>
      </c>
      <c r="K4" s="11">
        <v>-1.7948717948717999E-2</v>
      </c>
      <c r="L4" s="11">
        <v>-1.7948717948717999E-2</v>
      </c>
      <c r="M4" s="11">
        <v>0</v>
      </c>
      <c r="N4" s="11">
        <v>0</v>
      </c>
      <c r="O4" s="11">
        <v>0</v>
      </c>
      <c r="P4" s="11">
        <v>0</v>
      </c>
      <c r="Q4" s="11">
        <v>0</v>
      </c>
      <c r="R4" s="11">
        <v>0</v>
      </c>
      <c r="S4" s="11">
        <v>0</v>
      </c>
      <c r="T4" s="11">
        <v>-1.7948717948717899E-2</v>
      </c>
      <c r="U4" s="11">
        <v>0</v>
      </c>
      <c r="V4" s="11">
        <v>0</v>
      </c>
      <c r="W4" s="11">
        <v>0</v>
      </c>
      <c r="X4" s="11">
        <v>0</v>
      </c>
      <c r="Y4" s="11">
        <v>0</v>
      </c>
      <c r="Z4" s="11">
        <v>0</v>
      </c>
      <c r="AA4" s="11">
        <v>0</v>
      </c>
      <c r="AB4" s="11">
        <v>0</v>
      </c>
      <c r="AC4" s="11">
        <v>0</v>
      </c>
      <c r="AD4" s="11">
        <v>0</v>
      </c>
      <c r="AE4" s="11">
        <v>-1.7948717948717999E-2</v>
      </c>
      <c r="AF4" s="11">
        <v>0</v>
      </c>
      <c r="AG4" s="11">
        <v>0</v>
      </c>
      <c r="AH4" s="11">
        <v>0</v>
      </c>
      <c r="AI4" s="11">
        <v>0</v>
      </c>
      <c r="AJ4" s="11">
        <v>0</v>
      </c>
      <c r="AK4" s="11">
        <v>0</v>
      </c>
      <c r="AL4" s="11">
        <v>1.7948717948717899E-2</v>
      </c>
      <c r="AM4" s="11">
        <v>0</v>
      </c>
      <c r="AN4" s="11">
        <v>0</v>
      </c>
      <c r="AO4">
        <v>0</v>
      </c>
    </row>
    <row r="5" spans="1:41" x14ac:dyDescent="0.25">
      <c r="A5" t="s">
        <v>0</v>
      </c>
      <c r="B5" s="11">
        <v>0</v>
      </c>
      <c r="C5" s="11">
        <v>1.00732600732601E-2</v>
      </c>
      <c r="D5" s="11">
        <v>0</v>
      </c>
      <c r="E5" s="11">
        <v>0</v>
      </c>
      <c r="F5" s="11">
        <v>0</v>
      </c>
      <c r="G5" s="11">
        <v>3.24175824175824E-2</v>
      </c>
      <c r="H5" s="11">
        <v>0</v>
      </c>
      <c r="I5" s="11">
        <v>0</v>
      </c>
      <c r="J5" s="11">
        <v>0</v>
      </c>
      <c r="K5" s="11">
        <v>2.94871794871795E-2</v>
      </c>
      <c r="L5" s="11">
        <v>2.94871794871795E-2</v>
      </c>
      <c r="M5" s="11">
        <v>0</v>
      </c>
      <c r="N5" s="11">
        <v>0</v>
      </c>
      <c r="O5" s="11">
        <v>0</v>
      </c>
      <c r="P5" s="11">
        <v>6.4560439560439595E-2</v>
      </c>
      <c r="Q5" s="11">
        <v>2.13675213675213E-3</v>
      </c>
      <c r="R5" s="11">
        <v>0</v>
      </c>
      <c r="S5" s="11">
        <v>0</v>
      </c>
      <c r="T5" s="11">
        <v>0</v>
      </c>
      <c r="U5" s="11">
        <v>0</v>
      </c>
      <c r="V5" s="11">
        <v>0</v>
      </c>
      <c r="W5" s="11">
        <v>1.0622710622710601E-2</v>
      </c>
      <c r="X5" s="11">
        <v>0</v>
      </c>
      <c r="Y5" s="11">
        <v>6.3324175824175793E-2</v>
      </c>
      <c r="Z5" s="11">
        <v>4.8580586080586102E-2</v>
      </c>
      <c r="AA5" s="11">
        <v>0</v>
      </c>
      <c r="AB5" s="11">
        <v>0</v>
      </c>
      <c r="AC5" s="11">
        <v>0</v>
      </c>
      <c r="AD5" s="11">
        <v>0</v>
      </c>
      <c r="AE5" s="11">
        <v>0</v>
      </c>
      <c r="AF5" s="11">
        <v>0</v>
      </c>
      <c r="AG5" s="11">
        <v>0</v>
      </c>
      <c r="AH5" s="11">
        <v>0</v>
      </c>
      <c r="AI5" s="11">
        <v>0</v>
      </c>
      <c r="AJ5" s="11">
        <v>0</v>
      </c>
      <c r="AK5" s="11">
        <v>0</v>
      </c>
      <c r="AL5" s="11">
        <v>0</v>
      </c>
      <c r="AM5" s="11">
        <v>0</v>
      </c>
      <c r="AN5" s="11">
        <v>0</v>
      </c>
      <c r="AO5">
        <v>0</v>
      </c>
    </row>
    <row r="6" spans="1:41" x14ac:dyDescent="0.25">
      <c r="A6" t="s">
        <v>34</v>
      </c>
      <c r="B6" s="11">
        <v>0</v>
      </c>
      <c r="C6" s="11">
        <v>3.7816072816072799E-2</v>
      </c>
      <c r="D6" s="11">
        <v>0</v>
      </c>
      <c r="E6" s="11">
        <v>0</v>
      </c>
      <c r="F6" s="11">
        <v>0</v>
      </c>
      <c r="G6" s="11">
        <v>0</v>
      </c>
      <c r="H6" s="11">
        <v>0</v>
      </c>
      <c r="I6" s="11">
        <v>0</v>
      </c>
      <c r="J6" s="11">
        <v>0</v>
      </c>
      <c r="K6" s="11">
        <v>0</v>
      </c>
      <c r="L6" s="11">
        <v>0</v>
      </c>
      <c r="M6" s="11">
        <v>0</v>
      </c>
      <c r="N6" s="11">
        <v>0</v>
      </c>
      <c r="O6" s="11">
        <v>0</v>
      </c>
      <c r="P6" s="11">
        <v>0</v>
      </c>
      <c r="Q6" s="11">
        <v>1.5821678321678301E-2</v>
      </c>
      <c r="R6" s="11">
        <v>0</v>
      </c>
      <c r="S6" s="11">
        <v>0</v>
      </c>
      <c r="T6" s="11">
        <v>0</v>
      </c>
      <c r="U6" s="11">
        <v>0</v>
      </c>
      <c r="V6" s="11">
        <v>0</v>
      </c>
      <c r="W6" s="11">
        <v>3.3508158508158601E-3</v>
      </c>
      <c r="X6" s="11">
        <v>0</v>
      </c>
      <c r="Y6" s="11">
        <v>1.9539627039627101E-2</v>
      </c>
      <c r="Z6" s="11">
        <v>1.9539627039627E-2</v>
      </c>
      <c r="AA6" s="11">
        <v>0</v>
      </c>
      <c r="AB6" s="11">
        <v>0</v>
      </c>
      <c r="AC6" s="11">
        <v>0</v>
      </c>
      <c r="AD6" s="11">
        <v>1.06837606837606E-3</v>
      </c>
      <c r="AE6" s="11">
        <v>0</v>
      </c>
      <c r="AF6" s="11">
        <v>0</v>
      </c>
      <c r="AG6" s="11">
        <v>0</v>
      </c>
      <c r="AH6" s="11">
        <v>0</v>
      </c>
      <c r="AI6" s="11">
        <v>0</v>
      </c>
      <c r="AJ6" s="11">
        <v>0</v>
      </c>
      <c r="AK6" s="11">
        <v>2.6906080031079999E-2</v>
      </c>
      <c r="AL6" s="11">
        <v>0</v>
      </c>
      <c r="AM6" s="11">
        <v>0</v>
      </c>
      <c r="AN6" s="11">
        <v>0</v>
      </c>
      <c r="AO6">
        <v>0</v>
      </c>
    </row>
    <row r="7" spans="1:41" x14ac:dyDescent="0.25">
      <c r="A7" t="s">
        <v>1</v>
      </c>
      <c r="B7" s="11">
        <v>0</v>
      </c>
      <c r="C7" s="11">
        <v>1.0622710622710601E-2</v>
      </c>
      <c r="D7" s="11">
        <v>0</v>
      </c>
      <c r="E7" s="11">
        <v>3.24175824175824E-2</v>
      </c>
      <c r="F7" s="11">
        <v>0</v>
      </c>
      <c r="G7" s="11">
        <v>0</v>
      </c>
      <c r="H7" s="11">
        <v>0</v>
      </c>
      <c r="I7" s="11">
        <v>0</v>
      </c>
      <c r="J7" s="11">
        <v>0</v>
      </c>
      <c r="K7" s="11">
        <v>0</v>
      </c>
      <c r="L7" s="11">
        <v>1.38777878078145E-17</v>
      </c>
      <c r="M7" s="11">
        <v>0</v>
      </c>
      <c r="N7" s="11">
        <v>0</v>
      </c>
      <c r="O7" s="11">
        <v>1.7673992673992701E-2</v>
      </c>
      <c r="P7" s="11">
        <v>0</v>
      </c>
      <c r="Q7" s="11">
        <v>0</v>
      </c>
      <c r="R7" s="11">
        <v>0</v>
      </c>
      <c r="S7" s="11">
        <v>0</v>
      </c>
      <c r="T7" s="11">
        <v>0</v>
      </c>
      <c r="U7" s="11">
        <v>0</v>
      </c>
      <c r="V7" s="11">
        <v>4.3562687312687302E-2</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v>0</v>
      </c>
    </row>
    <row r="8" spans="1:41" x14ac:dyDescent="0.25">
      <c r="A8" t="s">
        <v>2</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-2.7755575615628901E-17</v>
      </c>
      <c r="AF8" s="11">
        <v>0</v>
      </c>
      <c r="AG8" s="11">
        <v>0</v>
      </c>
      <c r="AH8" s="11">
        <v>0</v>
      </c>
      <c r="AI8" s="11">
        <v>0</v>
      </c>
      <c r="AJ8" s="11">
        <v>0</v>
      </c>
      <c r="AK8" s="11">
        <v>0</v>
      </c>
      <c r="AL8" s="11">
        <v>0</v>
      </c>
      <c r="AM8" s="11">
        <v>0</v>
      </c>
      <c r="AN8" s="11">
        <v>0</v>
      </c>
      <c r="AO8">
        <v>0</v>
      </c>
    </row>
    <row r="9" spans="1:41" x14ac:dyDescent="0.25">
      <c r="A9" t="s">
        <v>37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v>0</v>
      </c>
    </row>
    <row r="10" spans="1:41" x14ac:dyDescent="0.25">
      <c r="A10" t="s">
        <v>3</v>
      </c>
      <c r="B10" s="11">
        <v>0</v>
      </c>
      <c r="C10" s="11">
        <v>0</v>
      </c>
      <c r="D10" s="11">
        <v>0</v>
      </c>
      <c r="E10" s="11">
        <v>0</v>
      </c>
      <c r="F10" s="11">
        <v>0</v>
      </c>
      <c r="G10" s="11">
        <v>0</v>
      </c>
      <c r="H10" s="11">
        <v>0</v>
      </c>
      <c r="I10" s="11">
        <v>0</v>
      </c>
      <c r="J10" s="11">
        <v>0</v>
      </c>
      <c r="K10" s="11">
        <v>5.0990675990675999E-3</v>
      </c>
      <c r="L10" s="11">
        <v>5.0990675990675903E-3</v>
      </c>
      <c r="M10" s="11">
        <v>0</v>
      </c>
      <c r="N10" s="11">
        <v>0</v>
      </c>
      <c r="O10" s="11">
        <v>0</v>
      </c>
      <c r="P10" s="11">
        <v>0</v>
      </c>
      <c r="Q10" s="11">
        <v>5.5361305361305299E-3</v>
      </c>
      <c r="R10" s="11">
        <v>-6.9388939039072299E-18</v>
      </c>
      <c r="S10" s="11">
        <v>0</v>
      </c>
      <c r="T10" s="11">
        <v>0</v>
      </c>
      <c r="U10" s="11">
        <v>0</v>
      </c>
      <c r="V10" s="11">
        <v>0</v>
      </c>
      <c r="W10" s="11">
        <v>9.3725718725718703E-3</v>
      </c>
      <c r="X10" s="11">
        <v>2.8379953379953399E-3</v>
      </c>
      <c r="Y10" s="11">
        <v>0</v>
      </c>
      <c r="Z10" s="11">
        <v>2.7755575615628901E-17</v>
      </c>
      <c r="AA10" s="11">
        <v>-1.38777878078145E-17</v>
      </c>
      <c r="AB10" s="11">
        <v>0</v>
      </c>
      <c r="AC10" s="11">
        <v>0</v>
      </c>
      <c r="AD10" s="11">
        <v>5.5361305361305404E-3</v>
      </c>
      <c r="AE10" s="11">
        <v>0</v>
      </c>
      <c r="AF10" s="11">
        <v>0</v>
      </c>
      <c r="AG10" s="11">
        <v>0</v>
      </c>
      <c r="AH10" s="11">
        <v>0</v>
      </c>
      <c r="AI10" s="11">
        <v>0</v>
      </c>
      <c r="AJ10" s="11">
        <v>0</v>
      </c>
      <c r="AK10" s="11">
        <v>0</v>
      </c>
      <c r="AL10" s="11">
        <v>0</v>
      </c>
      <c r="AM10" s="11">
        <v>0</v>
      </c>
      <c r="AN10" s="11">
        <v>0</v>
      </c>
      <c r="AO10">
        <v>0</v>
      </c>
    </row>
    <row r="11" spans="1:41" x14ac:dyDescent="0.25">
      <c r="A11" t="s">
        <v>4</v>
      </c>
      <c r="B11" s="11">
        <v>0</v>
      </c>
      <c r="C11" s="11">
        <v>0</v>
      </c>
      <c r="D11" s="11">
        <v>-1.7948717948717999E-2</v>
      </c>
      <c r="E11" s="11">
        <v>2.94871794871795E-2</v>
      </c>
      <c r="F11" s="11">
        <v>0</v>
      </c>
      <c r="G11" s="11">
        <v>0</v>
      </c>
      <c r="H11" s="11">
        <v>0</v>
      </c>
      <c r="I11" s="11">
        <v>0</v>
      </c>
      <c r="J11" s="11">
        <v>5.0990675990675999E-3</v>
      </c>
      <c r="K11" s="11">
        <v>0</v>
      </c>
      <c r="L11" s="11">
        <v>0</v>
      </c>
      <c r="M11" s="11">
        <v>0</v>
      </c>
      <c r="N11" s="11">
        <v>0</v>
      </c>
      <c r="O11" s="11">
        <v>9.7307692307692199E-3</v>
      </c>
      <c r="P11" s="11">
        <v>0</v>
      </c>
      <c r="Q11" s="11">
        <v>0</v>
      </c>
      <c r="R11" s="11">
        <v>0</v>
      </c>
      <c r="S11" s="11">
        <v>0</v>
      </c>
      <c r="T11" s="11">
        <v>0</v>
      </c>
      <c r="U11" s="11">
        <v>0</v>
      </c>
      <c r="V11" s="11">
        <v>2.94871794871795E-2</v>
      </c>
      <c r="W11" s="11">
        <v>0</v>
      </c>
      <c r="X11" s="11">
        <v>0</v>
      </c>
      <c r="Y11" s="11">
        <v>5.0990675990676398E-3</v>
      </c>
      <c r="Z11" s="11">
        <v>5.0990675990675903E-3</v>
      </c>
      <c r="AA11" s="11">
        <v>0</v>
      </c>
      <c r="AB11" s="11">
        <v>0</v>
      </c>
      <c r="AC11" s="11">
        <v>0</v>
      </c>
      <c r="AD11" s="11">
        <v>0</v>
      </c>
      <c r="AE11" s="11">
        <v>0</v>
      </c>
      <c r="AF11" s="11">
        <v>0</v>
      </c>
      <c r="AG11" s="11">
        <v>0</v>
      </c>
      <c r="AH11" s="11">
        <v>0</v>
      </c>
      <c r="AI11" s="11">
        <v>0</v>
      </c>
      <c r="AJ11" s="11">
        <v>0</v>
      </c>
      <c r="AK11" s="11">
        <v>0</v>
      </c>
      <c r="AL11" s="11">
        <v>0</v>
      </c>
      <c r="AM11" s="11">
        <v>0</v>
      </c>
      <c r="AN11" s="11">
        <v>0</v>
      </c>
      <c r="AO11">
        <v>0</v>
      </c>
    </row>
    <row r="12" spans="1:41" x14ac:dyDescent="0.25">
      <c r="A12" t="s">
        <v>58</v>
      </c>
      <c r="B12" s="11">
        <v>0</v>
      </c>
      <c r="C12" s="11">
        <v>0</v>
      </c>
      <c r="D12" s="11">
        <v>-1.7948717948717999E-2</v>
      </c>
      <c r="E12" s="11">
        <v>2.94871794871795E-2</v>
      </c>
      <c r="F12" s="11">
        <v>0</v>
      </c>
      <c r="G12" s="11">
        <v>1.38777878078145E-17</v>
      </c>
      <c r="H12" s="11">
        <v>0</v>
      </c>
      <c r="I12" s="11">
        <v>0</v>
      </c>
      <c r="J12" s="11">
        <v>5.0990675990675903E-3</v>
      </c>
      <c r="K12" s="11">
        <v>0</v>
      </c>
      <c r="L12" s="11">
        <v>0</v>
      </c>
      <c r="M12" s="11">
        <v>0</v>
      </c>
      <c r="N12" s="11">
        <v>0</v>
      </c>
      <c r="O12" s="11">
        <v>9.7307692307692199E-3</v>
      </c>
      <c r="P12" s="11">
        <v>0</v>
      </c>
      <c r="Q12" s="11">
        <v>0</v>
      </c>
      <c r="R12" s="11">
        <v>0</v>
      </c>
      <c r="S12" s="11">
        <v>0</v>
      </c>
      <c r="T12" s="11">
        <v>0</v>
      </c>
      <c r="U12" s="11">
        <v>0</v>
      </c>
      <c r="V12" s="11">
        <v>2.94871794871795E-2</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v>0</v>
      </c>
    </row>
    <row r="13" spans="1:41" x14ac:dyDescent="0.25">
      <c r="A13" t="s">
        <v>38</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v>0</v>
      </c>
    </row>
    <row r="14" spans="1:41" x14ac:dyDescent="0.25">
      <c r="A14" t="s">
        <v>59</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v>0</v>
      </c>
    </row>
    <row r="15" spans="1:41" x14ac:dyDescent="0.25">
      <c r="A15" t="s">
        <v>47</v>
      </c>
      <c r="B15" s="11">
        <v>0</v>
      </c>
      <c r="C15" s="11">
        <v>2.8159340659340702E-2</v>
      </c>
      <c r="D15" s="11">
        <v>0</v>
      </c>
      <c r="E15" s="11">
        <v>0</v>
      </c>
      <c r="F15" s="11">
        <v>0</v>
      </c>
      <c r="G15" s="11">
        <v>1.7673992673992701E-2</v>
      </c>
      <c r="H15" s="11">
        <v>0</v>
      </c>
      <c r="I15" s="11">
        <v>0</v>
      </c>
      <c r="J15" s="11">
        <v>0</v>
      </c>
      <c r="K15" s="11">
        <v>9.7307692307692199E-3</v>
      </c>
      <c r="L15" s="11">
        <v>9.7307692307692199E-3</v>
      </c>
      <c r="M15" s="11">
        <v>0</v>
      </c>
      <c r="N15" s="11">
        <v>0</v>
      </c>
      <c r="O15" s="11">
        <v>0</v>
      </c>
      <c r="P15" s="11">
        <v>4.4804029304029297E-2</v>
      </c>
      <c r="Q15" s="11">
        <v>2.13675213675213E-3</v>
      </c>
      <c r="R15" s="11">
        <v>0</v>
      </c>
      <c r="S15" s="11">
        <v>0</v>
      </c>
      <c r="T15" s="11">
        <v>0</v>
      </c>
      <c r="U15" s="11">
        <v>0</v>
      </c>
      <c r="V15" s="11">
        <v>0</v>
      </c>
      <c r="W15" s="11">
        <v>1.0622710622710601E-2</v>
      </c>
      <c r="X15" s="11">
        <v>0</v>
      </c>
      <c r="Y15" s="11">
        <v>4.3567765567765697E-2</v>
      </c>
      <c r="Z15" s="11">
        <v>3.38369963369963E-2</v>
      </c>
      <c r="AA15" s="11">
        <v>0</v>
      </c>
      <c r="AB15" s="11">
        <v>0</v>
      </c>
      <c r="AC15" s="11">
        <v>0</v>
      </c>
      <c r="AD15" s="11">
        <v>0</v>
      </c>
      <c r="AE15" s="11">
        <v>0</v>
      </c>
      <c r="AF15" s="11">
        <v>0</v>
      </c>
      <c r="AG15" s="11">
        <v>0</v>
      </c>
      <c r="AH15" s="11">
        <v>0</v>
      </c>
      <c r="AI15" s="11">
        <v>0</v>
      </c>
      <c r="AJ15" s="11">
        <v>0</v>
      </c>
      <c r="AK15" s="11">
        <v>0</v>
      </c>
      <c r="AL15" s="11">
        <v>0</v>
      </c>
      <c r="AM15" s="11">
        <v>0</v>
      </c>
      <c r="AN15" s="11">
        <v>0</v>
      </c>
      <c r="AO15">
        <v>0</v>
      </c>
    </row>
    <row r="16" spans="1:41" x14ac:dyDescent="0.25">
      <c r="A16" t="s">
        <v>48</v>
      </c>
      <c r="B16" s="11">
        <v>0</v>
      </c>
      <c r="C16" s="11">
        <v>1.0622710622710601E-2</v>
      </c>
      <c r="D16" s="11">
        <v>0</v>
      </c>
      <c r="E16" s="11">
        <v>6.4560439560439595E-2</v>
      </c>
      <c r="F16" s="11">
        <v>0</v>
      </c>
      <c r="G16" s="11">
        <v>0</v>
      </c>
      <c r="H16" s="11">
        <v>0</v>
      </c>
      <c r="I16" s="11">
        <v>0</v>
      </c>
      <c r="J16" s="11">
        <v>0</v>
      </c>
      <c r="K16" s="11">
        <v>0</v>
      </c>
      <c r="L16" s="11">
        <v>0</v>
      </c>
      <c r="M16" s="11">
        <v>0</v>
      </c>
      <c r="N16" s="11">
        <v>0</v>
      </c>
      <c r="O16" s="11">
        <v>4.4804029304029297E-2</v>
      </c>
      <c r="P16" s="11">
        <v>0</v>
      </c>
      <c r="Q16" s="11">
        <v>0</v>
      </c>
      <c r="R16" s="11">
        <v>0</v>
      </c>
      <c r="S16" s="11">
        <v>0</v>
      </c>
      <c r="T16" s="11">
        <v>0</v>
      </c>
      <c r="U16" s="11">
        <v>0</v>
      </c>
      <c r="V16" s="11">
        <v>7.05132367632368E-2</v>
      </c>
      <c r="W16" s="11">
        <v>0</v>
      </c>
      <c r="X16" s="11">
        <v>0</v>
      </c>
      <c r="Y16" s="11">
        <v>0</v>
      </c>
      <c r="Z16" s="11">
        <v>0</v>
      </c>
      <c r="AA16" s="11">
        <v>0</v>
      </c>
      <c r="AB16" s="11">
        <v>0</v>
      </c>
      <c r="AC16" s="11">
        <v>0</v>
      </c>
      <c r="AD16" s="11">
        <v>0</v>
      </c>
      <c r="AE16" s="11">
        <v>3.66300366300365E-3</v>
      </c>
      <c r="AF16" s="11">
        <v>0</v>
      </c>
      <c r="AG16" s="11">
        <v>0</v>
      </c>
      <c r="AH16" s="11">
        <v>0</v>
      </c>
      <c r="AI16" s="11">
        <v>0</v>
      </c>
      <c r="AJ16" s="11">
        <v>0</v>
      </c>
      <c r="AK16" s="11">
        <v>0</v>
      </c>
      <c r="AL16" s="11">
        <v>0</v>
      </c>
      <c r="AM16" s="11">
        <v>0</v>
      </c>
      <c r="AN16" s="11">
        <v>0</v>
      </c>
      <c r="AO16">
        <v>0</v>
      </c>
    </row>
    <row r="17" spans="1:41" x14ac:dyDescent="0.25">
      <c r="A17" t="s">
        <v>5</v>
      </c>
      <c r="B17" s="11">
        <v>0</v>
      </c>
      <c r="C17" s="11">
        <v>0</v>
      </c>
      <c r="D17" s="11">
        <v>0</v>
      </c>
      <c r="E17" s="11">
        <v>2.13675213675213E-3</v>
      </c>
      <c r="F17" s="11">
        <v>1.5821678321678301E-2</v>
      </c>
      <c r="G17" s="11">
        <v>0</v>
      </c>
      <c r="H17" s="11">
        <v>0</v>
      </c>
      <c r="I17" s="11">
        <v>0</v>
      </c>
      <c r="J17" s="11">
        <v>5.5361305361305299E-3</v>
      </c>
      <c r="K17" s="11">
        <v>0</v>
      </c>
      <c r="L17" s="11">
        <v>0</v>
      </c>
      <c r="M17" s="11">
        <v>0</v>
      </c>
      <c r="N17" s="11">
        <v>0</v>
      </c>
      <c r="O17" s="11">
        <v>2.13675213675213E-3</v>
      </c>
      <c r="P17" s="11">
        <v>0</v>
      </c>
      <c r="Q17" s="11">
        <v>0</v>
      </c>
      <c r="R17" s="11">
        <v>0</v>
      </c>
      <c r="S17" s="11">
        <v>0</v>
      </c>
      <c r="T17" s="11">
        <v>0</v>
      </c>
      <c r="U17" s="11">
        <v>0</v>
      </c>
      <c r="V17" s="11">
        <v>2.13675213675213E-3</v>
      </c>
      <c r="W17" s="11">
        <v>0</v>
      </c>
      <c r="X17" s="11">
        <v>8.7703962703962798E-3</v>
      </c>
      <c r="Y17" s="11">
        <v>3.3336829836829798E-2</v>
      </c>
      <c r="Z17" s="11">
        <v>1.7336829836829801E-2</v>
      </c>
      <c r="AA17" s="11">
        <v>8.8278388278388194E-3</v>
      </c>
      <c r="AB17" s="11">
        <v>9.9627039627039598E-3</v>
      </c>
      <c r="AC17" s="11">
        <v>0</v>
      </c>
      <c r="AD17" s="11">
        <v>0</v>
      </c>
      <c r="AE17" s="11">
        <v>0</v>
      </c>
      <c r="AF17" s="11">
        <v>0</v>
      </c>
      <c r="AG17" s="11">
        <v>4.2735042735042601E-3</v>
      </c>
      <c r="AH17" s="11">
        <v>0</v>
      </c>
      <c r="AI17" s="11">
        <v>0</v>
      </c>
      <c r="AJ17" s="11">
        <v>0</v>
      </c>
      <c r="AK17" s="11">
        <v>4.3054612054612099E-2</v>
      </c>
      <c r="AL17" s="11">
        <v>1.74825174825175E-3</v>
      </c>
      <c r="AM17" s="11">
        <v>0</v>
      </c>
      <c r="AN17" s="11">
        <v>0</v>
      </c>
      <c r="AO17">
        <v>0</v>
      </c>
    </row>
    <row r="18" spans="1:41" x14ac:dyDescent="0.25">
      <c r="A18" t="s">
        <v>39</v>
      </c>
      <c r="B18" s="11">
        <v>0</v>
      </c>
      <c r="C18" s="11">
        <v>7.3805361305361297E-3</v>
      </c>
      <c r="D18" s="11">
        <v>0</v>
      </c>
      <c r="E18" s="11">
        <v>0</v>
      </c>
      <c r="F18" s="11">
        <v>0</v>
      </c>
      <c r="G18" s="11">
        <v>0</v>
      </c>
      <c r="H18" s="11">
        <v>0</v>
      </c>
      <c r="I18" s="11">
        <v>0</v>
      </c>
      <c r="J18" s="11">
        <v>-6.9388939039072299E-18</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v>0</v>
      </c>
    </row>
    <row r="19" spans="1:41" x14ac:dyDescent="0.25">
      <c r="A19" t="s">
        <v>49</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v>0</v>
      </c>
    </row>
    <row r="20" spans="1:41" x14ac:dyDescent="0.25">
      <c r="A20" t="s">
        <v>60</v>
      </c>
      <c r="B20" s="11">
        <v>0</v>
      </c>
      <c r="C20" s="11">
        <v>0</v>
      </c>
      <c r="D20" s="11">
        <v>-1.7948717948717899E-2</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1.74825174825175E-3</v>
      </c>
      <c r="X20" s="11">
        <v>0</v>
      </c>
      <c r="Y20" s="11">
        <v>0</v>
      </c>
      <c r="Z20" s="11">
        <v>0</v>
      </c>
      <c r="AA20" s="11">
        <v>0</v>
      </c>
      <c r="AB20" s="11">
        <v>0</v>
      </c>
      <c r="AC20" s="11">
        <v>0</v>
      </c>
      <c r="AD20" s="11">
        <v>0</v>
      </c>
      <c r="AE20" s="11">
        <v>0</v>
      </c>
      <c r="AF20" s="11">
        <v>0</v>
      </c>
      <c r="AG20" s="11">
        <v>0</v>
      </c>
      <c r="AH20" s="11">
        <v>0</v>
      </c>
      <c r="AI20" s="11">
        <v>0</v>
      </c>
      <c r="AJ20" s="11">
        <v>2.13675213675214E-3</v>
      </c>
      <c r="AK20" s="11">
        <v>0</v>
      </c>
      <c r="AL20" s="11">
        <v>0</v>
      </c>
      <c r="AM20" s="11">
        <v>0</v>
      </c>
      <c r="AN20" s="11">
        <v>0</v>
      </c>
      <c r="AO20">
        <v>0</v>
      </c>
    </row>
    <row r="21" spans="1:41" x14ac:dyDescent="0.25">
      <c r="A21" t="s">
        <v>50</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v>0</v>
      </c>
    </row>
    <row r="22" spans="1:41" x14ac:dyDescent="0.25">
      <c r="A22" t="s">
        <v>51</v>
      </c>
      <c r="B22" s="11">
        <v>0</v>
      </c>
      <c r="C22" s="11">
        <v>1.00732600732601E-2</v>
      </c>
      <c r="D22" s="11">
        <v>0</v>
      </c>
      <c r="E22" s="11">
        <v>0</v>
      </c>
      <c r="F22" s="11">
        <v>0</v>
      </c>
      <c r="G22" s="11">
        <v>4.3562687312687302E-2</v>
      </c>
      <c r="H22" s="11">
        <v>0</v>
      </c>
      <c r="I22" s="11">
        <v>0</v>
      </c>
      <c r="J22" s="11">
        <v>0</v>
      </c>
      <c r="K22" s="11">
        <v>2.94871794871795E-2</v>
      </c>
      <c r="L22" s="11">
        <v>2.94871794871795E-2</v>
      </c>
      <c r="M22" s="11">
        <v>0</v>
      </c>
      <c r="N22" s="11">
        <v>0</v>
      </c>
      <c r="O22" s="11">
        <v>0</v>
      </c>
      <c r="P22" s="11">
        <v>7.05132367632368E-2</v>
      </c>
      <c r="Q22" s="11">
        <v>2.13675213675213E-3</v>
      </c>
      <c r="R22" s="11">
        <v>0</v>
      </c>
      <c r="S22" s="11">
        <v>0</v>
      </c>
      <c r="T22" s="11">
        <v>0</v>
      </c>
      <c r="U22" s="11">
        <v>0</v>
      </c>
      <c r="V22" s="11">
        <v>0</v>
      </c>
      <c r="W22" s="11">
        <v>2.1767815517815502E-2</v>
      </c>
      <c r="X22" s="11">
        <v>0</v>
      </c>
      <c r="Y22" s="11">
        <v>6.3324175824175793E-2</v>
      </c>
      <c r="Z22" s="11">
        <v>5.4533383283383301E-2</v>
      </c>
      <c r="AA22" s="11">
        <v>0</v>
      </c>
      <c r="AB22" s="11">
        <v>0</v>
      </c>
      <c r="AC22" s="11">
        <v>0</v>
      </c>
      <c r="AD22" s="11">
        <v>0</v>
      </c>
      <c r="AE22" s="11">
        <v>0</v>
      </c>
      <c r="AF22" s="11">
        <v>0</v>
      </c>
      <c r="AG22" s="11">
        <v>0</v>
      </c>
      <c r="AH22" s="11">
        <v>0</v>
      </c>
      <c r="AI22" s="11">
        <v>0</v>
      </c>
      <c r="AJ22" s="11">
        <v>0</v>
      </c>
      <c r="AK22" s="11">
        <v>0</v>
      </c>
      <c r="AL22" s="11">
        <v>0</v>
      </c>
      <c r="AM22" s="11">
        <v>0</v>
      </c>
      <c r="AN22" s="11">
        <v>0</v>
      </c>
      <c r="AO22">
        <v>0</v>
      </c>
    </row>
    <row r="23" spans="1:41" x14ac:dyDescent="0.25">
      <c r="A23" t="s">
        <v>6</v>
      </c>
      <c r="B23" s="11">
        <v>0</v>
      </c>
      <c r="C23" s="11">
        <v>1.0622710622710601E-2</v>
      </c>
      <c r="D23" s="11">
        <v>0</v>
      </c>
      <c r="E23" s="11">
        <v>1.0622710622710601E-2</v>
      </c>
      <c r="F23" s="11">
        <v>3.3508158508158601E-3</v>
      </c>
      <c r="G23" s="11">
        <v>0</v>
      </c>
      <c r="H23" s="11">
        <v>0</v>
      </c>
      <c r="I23" s="11">
        <v>0</v>
      </c>
      <c r="J23" s="11">
        <v>9.3725718725718703E-3</v>
      </c>
      <c r="K23" s="11">
        <v>0</v>
      </c>
      <c r="L23" s="11">
        <v>0</v>
      </c>
      <c r="M23" s="11">
        <v>0</v>
      </c>
      <c r="N23" s="11">
        <v>0</v>
      </c>
      <c r="O23" s="11">
        <v>1.0622710622710601E-2</v>
      </c>
      <c r="P23" s="11">
        <v>0</v>
      </c>
      <c r="Q23" s="11">
        <v>0</v>
      </c>
      <c r="R23" s="11">
        <v>0</v>
      </c>
      <c r="S23" s="11">
        <v>0</v>
      </c>
      <c r="T23" s="11">
        <v>1.74825174825175E-3</v>
      </c>
      <c r="U23" s="11">
        <v>0</v>
      </c>
      <c r="V23" s="11">
        <v>2.1767815517815502E-2</v>
      </c>
      <c r="W23" s="11">
        <v>0</v>
      </c>
      <c r="X23" s="11">
        <v>0</v>
      </c>
      <c r="Y23" s="11">
        <v>0</v>
      </c>
      <c r="Z23" s="11">
        <v>0</v>
      </c>
      <c r="AA23" s="11">
        <v>0</v>
      </c>
      <c r="AB23" s="11">
        <v>1.0975135975136E-2</v>
      </c>
      <c r="AC23" s="11">
        <v>0</v>
      </c>
      <c r="AD23" s="11">
        <v>4.2735042735042696E-3</v>
      </c>
      <c r="AE23" s="11">
        <v>0</v>
      </c>
      <c r="AF23" s="11">
        <v>0</v>
      </c>
      <c r="AG23" s="11">
        <v>0</v>
      </c>
      <c r="AH23" s="11">
        <v>0</v>
      </c>
      <c r="AI23" s="11">
        <v>0</v>
      </c>
      <c r="AJ23" s="11">
        <v>0</v>
      </c>
      <c r="AK23" s="11">
        <v>0</v>
      </c>
      <c r="AL23" s="11">
        <v>0</v>
      </c>
      <c r="AM23" s="11">
        <v>0</v>
      </c>
      <c r="AN23" s="11">
        <v>0</v>
      </c>
      <c r="AO23">
        <v>0</v>
      </c>
    </row>
    <row r="24" spans="1:41" x14ac:dyDescent="0.25">
      <c r="A24" t="s">
        <v>7</v>
      </c>
      <c r="B24" s="11">
        <v>0</v>
      </c>
      <c r="C24" s="11">
        <v>1.33109945609945E-2</v>
      </c>
      <c r="D24" s="11">
        <v>0</v>
      </c>
      <c r="E24" s="11">
        <v>0</v>
      </c>
      <c r="F24" s="11">
        <v>0</v>
      </c>
      <c r="G24" s="11">
        <v>0</v>
      </c>
      <c r="H24" s="11">
        <v>0</v>
      </c>
      <c r="I24" s="11">
        <v>0</v>
      </c>
      <c r="J24" s="11">
        <v>2.8379953379953399E-3</v>
      </c>
      <c r="K24" s="11">
        <v>0</v>
      </c>
      <c r="L24" s="11">
        <v>0</v>
      </c>
      <c r="M24" s="11">
        <v>0</v>
      </c>
      <c r="N24" s="11">
        <v>0</v>
      </c>
      <c r="O24" s="11">
        <v>0</v>
      </c>
      <c r="P24" s="11">
        <v>0</v>
      </c>
      <c r="Q24" s="11">
        <v>8.7703962703962798E-3</v>
      </c>
      <c r="R24" s="11">
        <v>0</v>
      </c>
      <c r="S24" s="11">
        <v>0</v>
      </c>
      <c r="T24" s="11">
        <v>0</v>
      </c>
      <c r="U24" s="11">
        <v>0</v>
      </c>
      <c r="V24" s="11">
        <v>0</v>
      </c>
      <c r="W24" s="11">
        <v>0</v>
      </c>
      <c r="X24" s="11">
        <v>0</v>
      </c>
      <c r="Y24" s="11">
        <v>2.73065823065822E-2</v>
      </c>
      <c r="Z24" s="11">
        <v>9.8601398601398903E-3</v>
      </c>
      <c r="AA24" s="11">
        <v>0</v>
      </c>
      <c r="AB24" s="11">
        <v>1.16550116550116E-2</v>
      </c>
      <c r="AC24" s="11">
        <v>0</v>
      </c>
      <c r="AD24" s="11">
        <v>0</v>
      </c>
      <c r="AE24" s="11">
        <v>0</v>
      </c>
      <c r="AF24" s="11">
        <v>0</v>
      </c>
      <c r="AG24" s="11">
        <v>0</v>
      </c>
      <c r="AH24" s="11">
        <v>0</v>
      </c>
      <c r="AI24" s="11">
        <v>0</v>
      </c>
      <c r="AJ24" s="11">
        <v>0</v>
      </c>
      <c r="AK24" s="11">
        <v>5.95529470529471E-2</v>
      </c>
      <c r="AL24" s="11">
        <v>0</v>
      </c>
      <c r="AM24" s="11">
        <v>0</v>
      </c>
      <c r="AN24" s="11">
        <v>0</v>
      </c>
      <c r="AO24">
        <v>0</v>
      </c>
    </row>
    <row r="25" spans="1:41" x14ac:dyDescent="0.25">
      <c r="A25" t="s">
        <v>16</v>
      </c>
      <c r="B25" s="11">
        <v>0</v>
      </c>
      <c r="C25" s="11">
        <v>0</v>
      </c>
      <c r="D25" s="11">
        <v>0</v>
      </c>
      <c r="E25" s="11">
        <v>6.3324175824175793E-2</v>
      </c>
      <c r="F25" s="11">
        <v>1.9539627039627101E-2</v>
      </c>
      <c r="G25" s="11">
        <v>0</v>
      </c>
      <c r="H25" s="11">
        <v>0</v>
      </c>
      <c r="I25" s="11">
        <v>0</v>
      </c>
      <c r="J25" s="11">
        <v>0</v>
      </c>
      <c r="K25" s="11">
        <v>5.0990675990676398E-3</v>
      </c>
      <c r="L25" s="11">
        <v>0</v>
      </c>
      <c r="M25" s="11">
        <v>0</v>
      </c>
      <c r="N25" s="11">
        <v>0</v>
      </c>
      <c r="O25" s="11">
        <v>4.3567765567765697E-2</v>
      </c>
      <c r="P25" s="11">
        <v>0</v>
      </c>
      <c r="Q25" s="11">
        <v>3.3336829836829798E-2</v>
      </c>
      <c r="R25" s="11">
        <v>0</v>
      </c>
      <c r="S25" s="11">
        <v>0</v>
      </c>
      <c r="T25" s="11">
        <v>0</v>
      </c>
      <c r="U25" s="11">
        <v>0</v>
      </c>
      <c r="V25" s="11">
        <v>6.3324175824175793E-2</v>
      </c>
      <c r="W25" s="11">
        <v>0</v>
      </c>
      <c r="X25" s="11">
        <v>2.73065823065822E-2</v>
      </c>
      <c r="Y25" s="11">
        <v>0</v>
      </c>
      <c r="Z25" s="11">
        <v>0</v>
      </c>
      <c r="AA25" s="11">
        <v>0</v>
      </c>
      <c r="AB25" s="11">
        <v>4.7785547785547701E-3</v>
      </c>
      <c r="AC25" s="11">
        <v>0</v>
      </c>
      <c r="AD25" s="11">
        <v>1.96658896658897E-2</v>
      </c>
      <c r="AE25" s="11">
        <v>0</v>
      </c>
      <c r="AF25" s="11">
        <v>0</v>
      </c>
      <c r="AG25" s="11">
        <v>0</v>
      </c>
      <c r="AH25" s="11">
        <v>0</v>
      </c>
      <c r="AI25" s="11">
        <v>0</v>
      </c>
      <c r="AJ25" s="11">
        <v>6.3076923076923197E-3</v>
      </c>
      <c r="AK25" s="11">
        <v>0</v>
      </c>
      <c r="AL25" s="11">
        <v>8.7703962703962798E-3</v>
      </c>
      <c r="AM25" s="11">
        <v>0</v>
      </c>
      <c r="AN25" s="11">
        <v>0</v>
      </c>
      <c r="AO25">
        <v>0</v>
      </c>
    </row>
    <row r="26" spans="1:41" x14ac:dyDescent="0.25">
      <c r="A26" t="s">
        <v>61</v>
      </c>
      <c r="B26" s="11">
        <v>0</v>
      </c>
      <c r="C26" s="11">
        <v>1.6025641025640999E-3</v>
      </c>
      <c r="D26" s="11">
        <v>0</v>
      </c>
      <c r="E26" s="11">
        <v>4.8580586080586102E-2</v>
      </c>
      <c r="F26" s="11">
        <v>1.9539627039627E-2</v>
      </c>
      <c r="G26" s="11">
        <v>0</v>
      </c>
      <c r="H26" s="11">
        <v>0</v>
      </c>
      <c r="I26" s="11">
        <v>0</v>
      </c>
      <c r="J26" s="11">
        <v>2.7755575615628901E-17</v>
      </c>
      <c r="K26" s="11">
        <v>5.0990675990675903E-3</v>
      </c>
      <c r="L26" s="11">
        <v>0</v>
      </c>
      <c r="M26" s="11">
        <v>0</v>
      </c>
      <c r="N26" s="11">
        <v>0</v>
      </c>
      <c r="O26" s="11">
        <v>3.38369963369963E-2</v>
      </c>
      <c r="P26" s="11">
        <v>0</v>
      </c>
      <c r="Q26" s="11">
        <v>1.7336829836829801E-2</v>
      </c>
      <c r="R26" s="11">
        <v>0</v>
      </c>
      <c r="S26" s="11">
        <v>0</v>
      </c>
      <c r="T26" s="11">
        <v>0</v>
      </c>
      <c r="U26" s="11">
        <v>0</v>
      </c>
      <c r="V26" s="11">
        <v>5.4533383283383301E-2</v>
      </c>
      <c r="W26" s="11">
        <v>0</v>
      </c>
      <c r="X26" s="11">
        <v>9.8601398601398903E-3</v>
      </c>
      <c r="Y26" s="11">
        <v>0</v>
      </c>
      <c r="Z26" s="11">
        <v>0</v>
      </c>
      <c r="AA26" s="11">
        <v>0</v>
      </c>
      <c r="AB26" s="11">
        <v>0</v>
      </c>
      <c r="AC26" s="11">
        <v>0</v>
      </c>
      <c r="AD26" s="11">
        <v>1.96658896658897E-2</v>
      </c>
      <c r="AE26" s="11">
        <v>0</v>
      </c>
      <c r="AF26" s="11">
        <v>0</v>
      </c>
      <c r="AG26" s="11">
        <v>0</v>
      </c>
      <c r="AH26" s="11">
        <v>0</v>
      </c>
      <c r="AI26" s="11">
        <v>0</v>
      </c>
      <c r="AJ26" s="11">
        <v>0</v>
      </c>
      <c r="AK26" s="11">
        <v>0</v>
      </c>
      <c r="AL26" s="11">
        <v>8.7703962703962798E-3</v>
      </c>
      <c r="AM26" s="11">
        <v>0</v>
      </c>
      <c r="AN26" s="11">
        <v>0</v>
      </c>
      <c r="AO26">
        <v>0</v>
      </c>
    </row>
    <row r="27" spans="1:41" x14ac:dyDescent="0.25">
      <c r="A27" t="s">
        <v>8</v>
      </c>
      <c r="B27" s="11">
        <v>0</v>
      </c>
      <c r="C27" s="11">
        <v>0</v>
      </c>
      <c r="D27" s="11">
        <v>0</v>
      </c>
      <c r="E27" s="11">
        <v>0</v>
      </c>
      <c r="F27" s="11">
        <v>0</v>
      </c>
      <c r="G27" s="11">
        <v>0</v>
      </c>
      <c r="H27" s="11">
        <v>0</v>
      </c>
      <c r="I27" s="11">
        <v>0</v>
      </c>
      <c r="J27" s="11">
        <v>-1.38777878078145E-17</v>
      </c>
      <c r="K27" s="11">
        <v>0</v>
      </c>
      <c r="L27" s="11">
        <v>0</v>
      </c>
      <c r="M27" s="11">
        <v>0</v>
      </c>
      <c r="N27" s="11">
        <v>0</v>
      </c>
      <c r="O27" s="11">
        <v>0</v>
      </c>
      <c r="P27" s="11">
        <v>0</v>
      </c>
      <c r="Q27" s="11">
        <v>8.8278388278388194E-3</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v>0</v>
      </c>
    </row>
    <row r="28" spans="1:41" x14ac:dyDescent="0.25">
      <c r="A28" t="s">
        <v>9</v>
      </c>
      <c r="B28" s="11">
        <v>0</v>
      </c>
      <c r="C28" s="11">
        <v>1.94638694638695E-2</v>
      </c>
      <c r="D28" s="11">
        <v>0</v>
      </c>
      <c r="E28" s="11">
        <v>0</v>
      </c>
      <c r="F28" s="11">
        <v>0</v>
      </c>
      <c r="G28" s="11">
        <v>0</v>
      </c>
      <c r="H28" s="11">
        <v>0</v>
      </c>
      <c r="I28" s="11">
        <v>0</v>
      </c>
      <c r="J28" s="11">
        <v>0</v>
      </c>
      <c r="K28" s="11">
        <v>0</v>
      </c>
      <c r="L28" s="11">
        <v>0</v>
      </c>
      <c r="M28" s="11">
        <v>0</v>
      </c>
      <c r="N28" s="11">
        <v>0</v>
      </c>
      <c r="O28" s="11">
        <v>0</v>
      </c>
      <c r="P28" s="11">
        <v>0</v>
      </c>
      <c r="Q28" s="11">
        <v>9.9627039627039598E-3</v>
      </c>
      <c r="R28" s="11">
        <v>0</v>
      </c>
      <c r="S28" s="11">
        <v>0</v>
      </c>
      <c r="T28" s="11">
        <v>0</v>
      </c>
      <c r="U28" s="11">
        <v>0</v>
      </c>
      <c r="V28" s="11">
        <v>0</v>
      </c>
      <c r="W28" s="11">
        <v>1.0975135975136E-2</v>
      </c>
      <c r="X28" s="11">
        <v>1.16550116550116E-2</v>
      </c>
      <c r="Y28" s="11">
        <v>4.7785547785547701E-3</v>
      </c>
      <c r="Z28" s="11">
        <v>0</v>
      </c>
      <c r="AA28" s="11">
        <v>0</v>
      </c>
      <c r="AB28" s="11">
        <v>0</v>
      </c>
      <c r="AC28" s="11">
        <v>1.2820512820512901E-3</v>
      </c>
      <c r="AD28" s="11">
        <v>2.8321678321678301E-2</v>
      </c>
      <c r="AE28" s="11">
        <v>0</v>
      </c>
      <c r="AF28" s="11">
        <v>0</v>
      </c>
      <c r="AG28" s="11">
        <v>4.2735042735042904E-3</v>
      </c>
      <c r="AH28" s="11">
        <v>0</v>
      </c>
      <c r="AI28" s="11">
        <v>0</v>
      </c>
      <c r="AJ28" s="11">
        <v>1.2820512820512801E-3</v>
      </c>
      <c r="AK28" s="11">
        <v>2.90559440559441E-2</v>
      </c>
      <c r="AL28" s="11">
        <v>0</v>
      </c>
      <c r="AM28" s="11">
        <v>0</v>
      </c>
      <c r="AN28" s="11">
        <v>0</v>
      </c>
      <c r="AO28">
        <v>0</v>
      </c>
    </row>
    <row r="29" spans="1:41" x14ac:dyDescent="0.25">
      <c r="A29" t="s">
        <v>52</v>
      </c>
      <c r="B29" s="11">
        <v>0</v>
      </c>
      <c r="C29" s="11">
        <v>0</v>
      </c>
      <c r="D29" s="11">
        <v>0</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1.2820512820512901E-3</v>
      </c>
      <c r="AC29" s="11">
        <v>0</v>
      </c>
      <c r="AD29" s="11">
        <v>1.4110528360528399E-2</v>
      </c>
      <c r="AE29" s="11">
        <v>0</v>
      </c>
      <c r="AF29" s="11">
        <v>0</v>
      </c>
      <c r="AG29" s="11">
        <v>0</v>
      </c>
      <c r="AH29" s="11">
        <v>0</v>
      </c>
      <c r="AI29" s="11">
        <v>0</v>
      </c>
      <c r="AJ29" s="11">
        <v>0</v>
      </c>
      <c r="AK29" s="11">
        <v>3.1368742368742403E-2</v>
      </c>
      <c r="AL29" s="11">
        <v>1.74825174825175E-3</v>
      </c>
      <c r="AM29" s="11">
        <v>0</v>
      </c>
      <c r="AN29" s="11">
        <v>0</v>
      </c>
      <c r="AO29">
        <v>0</v>
      </c>
    </row>
    <row r="30" spans="1:41" x14ac:dyDescent="0.25">
      <c r="A30" t="s">
        <v>62</v>
      </c>
      <c r="B30" s="11">
        <v>0</v>
      </c>
      <c r="C30" s="11">
        <v>0</v>
      </c>
      <c r="D30" s="11">
        <v>0</v>
      </c>
      <c r="E30" s="11">
        <v>0</v>
      </c>
      <c r="F30" s="11">
        <v>1.06837606837606E-3</v>
      </c>
      <c r="G30" s="11">
        <v>0</v>
      </c>
      <c r="H30" s="11">
        <v>0</v>
      </c>
      <c r="I30" s="11">
        <v>0</v>
      </c>
      <c r="J30" s="11">
        <v>5.5361305361305404E-3</v>
      </c>
      <c r="K30" s="11">
        <v>0</v>
      </c>
      <c r="L30" s="11">
        <v>0</v>
      </c>
      <c r="M30" s="11">
        <v>0</v>
      </c>
      <c r="N30" s="11">
        <v>0</v>
      </c>
      <c r="O30" s="11">
        <v>0</v>
      </c>
      <c r="P30" s="11">
        <v>0</v>
      </c>
      <c r="Q30" s="11">
        <v>0</v>
      </c>
      <c r="R30" s="11">
        <v>0</v>
      </c>
      <c r="S30" s="11">
        <v>0</v>
      </c>
      <c r="T30" s="11">
        <v>0</v>
      </c>
      <c r="U30" s="11">
        <v>0</v>
      </c>
      <c r="V30" s="11">
        <v>0</v>
      </c>
      <c r="W30" s="11">
        <v>4.2735042735042696E-3</v>
      </c>
      <c r="X30" s="11">
        <v>0</v>
      </c>
      <c r="Y30" s="11">
        <v>1.96658896658897E-2</v>
      </c>
      <c r="Z30" s="11">
        <v>1.96658896658897E-2</v>
      </c>
      <c r="AA30" s="11">
        <v>0</v>
      </c>
      <c r="AB30" s="11">
        <v>2.8321678321678301E-2</v>
      </c>
      <c r="AC30" s="11">
        <v>1.4110528360528399E-2</v>
      </c>
      <c r="AD30" s="11">
        <v>0</v>
      </c>
      <c r="AE30" s="11">
        <v>0</v>
      </c>
      <c r="AF30" s="11">
        <v>0</v>
      </c>
      <c r="AG30" s="11">
        <v>4.2735042735042696E-3</v>
      </c>
      <c r="AH30" s="11">
        <v>0</v>
      </c>
      <c r="AI30" s="11">
        <v>0</v>
      </c>
      <c r="AJ30" s="11">
        <v>4.9145299145299101E-3</v>
      </c>
      <c r="AK30" s="11">
        <v>6.8681318681318802E-3</v>
      </c>
      <c r="AL30" s="11">
        <v>0</v>
      </c>
      <c r="AM30" s="11">
        <v>0</v>
      </c>
      <c r="AN30" s="11">
        <v>0</v>
      </c>
      <c r="AO30">
        <v>0</v>
      </c>
    </row>
    <row r="31" spans="1:41" x14ac:dyDescent="0.25">
      <c r="A31" t="s">
        <v>53</v>
      </c>
      <c r="B31" s="11">
        <v>0</v>
      </c>
      <c r="C31" s="11">
        <v>0</v>
      </c>
      <c r="D31" s="11">
        <v>-1.7948717948717999E-2</v>
      </c>
      <c r="E31" s="11">
        <v>0</v>
      </c>
      <c r="F31" s="11">
        <v>0</v>
      </c>
      <c r="G31" s="11">
        <v>0</v>
      </c>
      <c r="H31" s="11">
        <v>-2.7755575615628901E-17</v>
      </c>
      <c r="I31" s="11">
        <v>0</v>
      </c>
      <c r="J31" s="11">
        <v>0</v>
      </c>
      <c r="K31" s="11">
        <v>0</v>
      </c>
      <c r="L31" s="11">
        <v>0</v>
      </c>
      <c r="M31" s="11">
        <v>0</v>
      </c>
      <c r="N31" s="11">
        <v>0</v>
      </c>
      <c r="O31" s="11">
        <v>0</v>
      </c>
      <c r="P31" s="11">
        <v>3.66300366300365E-3</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v>0</v>
      </c>
    </row>
    <row r="32" spans="1:41" x14ac:dyDescent="0.25">
      <c r="A32" t="s">
        <v>54</v>
      </c>
      <c r="B32" s="11">
        <v>0</v>
      </c>
      <c r="C32" s="11">
        <v>0</v>
      </c>
      <c r="D32" s="11">
        <v>0</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v>0</v>
      </c>
    </row>
    <row r="33" spans="1:41" x14ac:dyDescent="0.25">
      <c r="A33" t="s">
        <v>10</v>
      </c>
      <c r="B33" s="11">
        <v>0</v>
      </c>
      <c r="C33" s="11">
        <v>0</v>
      </c>
      <c r="D33" s="11">
        <v>0</v>
      </c>
      <c r="E33" s="11">
        <v>0</v>
      </c>
      <c r="F33" s="11">
        <v>0</v>
      </c>
      <c r="G33" s="11">
        <v>0</v>
      </c>
      <c r="H33" s="11">
        <v>0</v>
      </c>
      <c r="I33" s="11">
        <v>0</v>
      </c>
      <c r="J33" s="11">
        <v>0</v>
      </c>
      <c r="K33" s="11">
        <v>0</v>
      </c>
      <c r="L33" s="11">
        <v>0</v>
      </c>
      <c r="M33" s="11">
        <v>0</v>
      </c>
      <c r="N33" s="11">
        <v>0</v>
      </c>
      <c r="O33" s="11">
        <v>0</v>
      </c>
      <c r="P33" s="11">
        <v>0</v>
      </c>
      <c r="Q33" s="11">
        <v>4.2735042735042601E-3</v>
      </c>
      <c r="R33" s="11">
        <v>0</v>
      </c>
      <c r="S33" s="11">
        <v>0</v>
      </c>
      <c r="T33" s="11">
        <v>0</v>
      </c>
      <c r="U33" s="11">
        <v>0</v>
      </c>
      <c r="V33" s="11">
        <v>0</v>
      </c>
      <c r="W33" s="11">
        <v>0</v>
      </c>
      <c r="X33" s="11">
        <v>0</v>
      </c>
      <c r="Y33" s="11">
        <v>0</v>
      </c>
      <c r="Z33" s="11">
        <v>0</v>
      </c>
      <c r="AA33" s="11">
        <v>0</v>
      </c>
      <c r="AB33" s="11">
        <v>4.2735042735042904E-3</v>
      </c>
      <c r="AC33" s="11">
        <v>0</v>
      </c>
      <c r="AD33" s="11">
        <v>4.2735042735042696E-3</v>
      </c>
      <c r="AE33" s="11">
        <v>0</v>
      </c>
      <c r="AF33" s="11">
        <v>0</v>
      </c>
      <c r="AG33" s="11">
        <v>0</v>
      </c>
      <c r="AH33" s="11">
        <v>0</v>
      </c>
      <c r="AI33" s="11">
        <v>0</v>
      </c>
      <c r="AJ33" s="11">
        <v>0</v>
      </c>
      <c r="AK33" s="11">
        <v>0</v>
      </c>
      <c r="AL33" s="11">
        <v>0</v>
      </c>
      <c r="AM33" s="11">
        <v>0</v>
      </c>
      <c r="AN33" s="11">
        <v>0</v>
      </c>
      <c r="AO33">
        <v>0</v>
      </c>
    </row>
    <row r="34" spans="1:41" x14ac:dyDescent="0.25">
      <c r="A34" t="s">
        <v>63</v>
      </c>
      <c r="B34" s="11">
        <v>0</v>
      </c>
      <c r="C34" s="11">
        <v>0</v>
      </c>
      <c r="D34" s="11">
        <v>0</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v>0</v>
      </c>
    </row>
    <row r="35" spans="1:41" x14ac:dyDescent="0.25">
      <c r="A35" t="s">
        <v>55</v>
      </c>
      <c r="B35" s="11">
        <v>0</v>
      </c>
      <c r="C35" s="11">
        <v>0</v>
      </c>
      <c r="D35" s="11">
        <v>0</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v>0</v>
      </c>
    </row>
    <row r="36" spans="1:41" x14ac:dyDescent="0.25">
      <c r="A36" t="s">
        <v>56</v>
      </c>
      <c r="B36" s="11">
        <v>0</v>
      </c>
      <c r="C36" s="11">
        <v>0</v>
      </c>
      <c r="D36" s="11">
        <v>0</v>
      </c>
      <c r="E36" s="11">
        <v>0</v>
      </c>
      <c r="F36" s="11">
        <v>0</v>
      </c>
      <c r="G36" s="11">
        <v>0</v>
      </c>
      <c r="H36" s="11">
        <v>0</v>
      </c>
      <c r="I36" s="11">
        <v>0</v>
      </c>
      <c r="J36" s="11">
        <v>0</v>
      </c>
      <c r="K36" s="11">
        <v>0</v>
      </c>
      <c r="L36" s="11">
        <v>0</v>
      </c>
      <c r="M36" s="11">
        <v>0</v>
      </c>
      <c r="N36" s="11">
        <v>0</v>
      </c>
      <c r="O36" s="11">
        <v>0</v>
      </c>
      <c r="P36" s="11">
        <v>0</v>
      </c>
      <c r="Q36" s="11">
        <v>0</v>
      </c>
      <c r="R36" s="11">
        <v>0</v>
      </c>
      <c r="S36" s="11">
        <v>0</v>
      </c>
      <c r="T36" s="11">
        <v>2.13675213675214E-3</v>
      </c>
      <c r="U36" s="11">
        <v>0</v>
      </c>
      <c r="V36" s="11">
        <v>0</v>
      </c>
      <c r="W36" s="11">
        <v>0</v>
      </c>
      <c r="X36" s="11">
        <v>0</v>
      </c>
      <c r="Y36" s="11">
        <v>6.3076923076923197E-3</v>
      </c>
      <c r="Z36" s="11">
        <v>0</v>
      </c>
      <c r="AA36" s="11">
        <v>0</v>
      </c>
      <c r="AB36" s="11">
        <v>1.2820512820512801E-3</v>
      </c>
      <c r="AC36" s="11">
        <v>0</v>
      </c>
      <c r="AD36" s="11">
        <v>4.9145299145299101E-3</v>
      </c>
      <c r="AE36" s="11">
        <v>0</v>
      </c>
      <c r="AF36" s="11">
        <v>0</v>
      </c>
      <c r="AG36" s="11">
        <v>0</v>
      </c>
      <c r="AH36" s="11">
        <v>0</v>
      </c>
      <c r="AI36" s="11">
        <v>0</v>
      </c>
      <c r="AJ36" s="11">
        <v>0</v>
      </c>
      <c r="AK36" s="11">
        <v>3.49028749028749E-2</v>
      </c>
      <c r="AL36" s="11">
        <v>0</v>
      </c>
      <c r="AM36" s="11">
        <v>0</v>
      </c>
      <c r="AN36" s="11">
        <v>0</v>
      </c>
      <c r="AO36">
        <v>0</v>
      </c>
    </row>
    <row r="37" spans="1:41" x14ac:dyDescent="0.25">
      <c r="A37" t="s">
        <v>12</v>
      </c>
      <c r="B37" s="11">
        <v>0</v>
      </c>
      <c r="C37" s="11">
        <v>2.0745920745920701E-2</v>
      </c>
      <c r="D37" s="11">
        <v>0</v>
      </c>
      <c r="E37" s="11">
        <v>0</v>
      </c>
      <c r="F37" s="11">
        <v>2.6906080031079999E-2</v>
      </c>
      <c r="G37" s="11">
        <v>0</v>
      </c>
      <c r="H37" s="11">
        <v>0</v>
      </c>
      <c r="I37" s="11">
        <v>0</v>
      </c>
      <c r="J37" s="11">
        <v>0</v>
      </c>
      <c r="K37" s="11">
        <v>0</v>
      </c>
      <c r="L37" s="11">
        <v>0</v>
      </c>
      <c r="M37" s="11">
        <v>0</v>
      </c>
      <c r="N37" s="11">
        <v>0</v>
      </c>
      <c r="O37" s="11">
        <v>0</v>
      </c>
      <c r="P37" s="11">
        <v>0</v>
      </c>
      <c r="Q37" s="11">
        <v>4.3054612054612099E-2</v>
      </c>
      <c r="R37" s="11">
        <v>0</v>
      </c>
      <c r="S37" s="11">
        <v>0</v>
      </c>
      <c r="T37" s="11">
        <v>0</v>
      </c>
      <c r="U37" s="11">
        <v>0</v>
      </c>
      <c r="V37" s="11">
        <v>0</v>
      </c>
      <c r="W37" s="11">
        <v>0</v>
      </c>
      <c r="X37" s="11">
        <v>5.95529470529471E-2</v>
      </c>
      <c r="Y37" s="11">
        <v>0</v>
      </c>
      <c r="Z37" s="11">
        <v>0</v>
      </c>
      <c r="AA37" s="11">
        <v>0</v>
      </c>
      <c r="AB37" s="11">
        <v>2.90559440559441E-2</v>
      </c>
      <c r="AC37" s="11">
        <v>3.1368742368742403E-2</v>
      </c>
      <c r="AD37" s="11">
        <v>6.8681318681318802E-3</v>
      </c>
      <c r="AE37" s="11">
        <v>0</v>
      </c>
      <c r="AF37" s="11">
        <v>0</v>
      </c>
      <c r="AG37" s="11">
        <v>0</v>
      </c>
      <c r="AH37" s="11">
        <v>0</v>
      </c>
      <c r="AI37" s="11">
        <v>0</v>
      </c>
      <c r="AJ37" s="11">
        <v>3.49028749028749E-2</v>
      </c>
      <c r="AK37" s="11">
        <v>0</v>
      </c>
      <c r="AL37" s="11">
        <v>0</v>
      </c>
      <c r="AM37" s="11">
        <v>0</v>
      </c>
      <c r="AN37" s="11">
        <v>0</v>
      </c>
      <c r="AO37">
        <v>0</v>
      </c>
    </row>
    <row r="38" spans="1:41" x14ac:dyDescent="0.25">
      <c r="A38" t="s">
        <v>41</v>
      </c>
      <c r="B38" s="11">
        <v>0</v>
      </c>
      <c r="C38" s="11">
        <v>2.06915306915307E-2</v>
      </c>
      <c r="D38" s="11">
        <v>1.7948717948717899E-2</v>
      </c>
      <c r="E38" s="11">
        <v>0</v>
      </c>
      <c r="F38" s="11">
        <v>0</v>
      </c>
      <c r="G38" s="11">
        <v>0</v>
      </c>
      <c r="H38" s="11">
        <v>0</v>
      </c>
      <c r="I38" s="11">
        <v>0</v>
      </c>
      <c r="J38" s="11">
        <v>0</v>
      </c>
      <c r="K38" s="11">
        <v>0</v>
      </c>
      <c r="L38" s="11">
        <v>0</v>
      </c>
      <c r="M38" s="11">
        <v>0</v>
      </c>
      <c r="N38" s="11">
        <v>0</v>
      </c>
      <c r="O38" s="11">
        <v>0</v>
      </c>
      <c r="P38" s="11">
        <v>0</v>
      </c>
      <c r="Q38" s="11">
        <v>1.74825174825175E-3</v>
      </c>
      <c r="R38" s="11">
        <v>0</v>
      </c>
      <c r="S38" s="11">
        <v>0</v>
      </c>
      <c r="T38" s="11">
        <v>0</v>
      </c>
      <c r="U38" s="11">
        <v>0</v>
      </c>
      <c r="V38" s="11">
        <v>0</v>
      </c>
      <c r="W38" s="11">
        <v>0</v>
      </c>
      <c r="X38" s="11">
        <v>0</v>
      </c>
      <c r="Y38" s="11">
        <v>8.7703962703962798E-3</v>
      </c>
      <c r="Z38" s="11">
        <v>8.7703962703962798E-3</v>
      </c>
      <c r="AA38" s="11">
        <v>0</v>
      </c>
      <c r="AB38" s="11">
        <v>0</v>
      </c>
      <c r="AC38" s="11">
        <v>1.74825174825175E-3</v>
      </c>
      <c r="AD38" s="11">
        <v>0</v>
      </c>
      <c r="AE38" s="11">
        <v>0</v>
      </c>
      <c r="AF38" s="11">
        <v>0</v>
      </c>
      <c r="AG38" s="11">
        <v>0</v>
      </c>
      <c r="AH38" s="11">
        <v>0</v>
      </c>
      <c r="AI38" s="11">
        <v>0</v>
      </c>
      <c r="AJ38" s="11">
        <v>0</v>
      </c>
      <c r="AK38" s="11">
        <v>0</v>
      </c>
      <c r="AL38" s="11">
        <v>0</v>
      </c>
      <c r="AM38" s="11">
        <v>0</v>
      </c>
      <c r="AN38" s="11">
        <v>0</v>
      </c>
      <c r="AO38">
        <v>0</v>
      </c>
    </row>
    <row r="39" spans="1:41" x14ac:dyDescent="0.25">
      <c r="A39" t="s">
        <v>57</v>
      </c>
      <c r="B39" s="11">
        <v>0</v>
      </c>
      <c r="C39" s="11">
        <v>0</v>
      </c>
      <c r="D39" s="11">
        <v>0</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v>0</v>
      </c>
    </row>
    <row r="40" spans="1:41" x14ac:dyDescent="0.25">
      <c r="A40" t="s">
        <v>35</v>
      </c>
      <c r="B40" s="11">
        <v>0</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v>0</v>
      </c>
    </row>
    <row r="41" spans="1:41" x14ac:dyDescent="0.25">
      <c r="A41" t="s">
        <v>36</v>
      </c>
      <c r="B41" s="11">
        <v>0</v>
      </c>
      <c r="C41" s="11">
        <v>0</v>
      </c>
      <c r="D41" s="11">
        <v>0</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row>
    <row r="46" spans="1:41" x14ac:dyDescent="0.25">
      <c r="Q46" s="26">
        <v>40925</v>
      </c>
      <c r="R46" s="26"/>
    </row>
  </sheetData>
  <conditionalFormatting sqref="B2:AN40">
    <cfRule type="cellIs" dxfId="12" priority="6" operator="greaterThan">
      <formula>0</formula>
    </cfRule>
  </conditionalFormatting>
  <conditionalFormatting sqref="B2:AO41">
    <cfRule type="top10" dxfId="11" priority="1" bottom="1" rank="10"/>
    <cfRule type="top10" dxfId="10" priority="2" rank="10"/>
    <cfRule type="cellIs" dxfId="9" priority="3" operator="lessThan">
      <formula>0</formula>
    </cfRule>
    <cfRule type="cellIs" dxfId="8" priority="4" operator="greaterThan">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1"/>
  <sheetViews>
    <sheetView zoomScale="55" zoomScaleNormal="55" workbookViewId="0">
      <selection activeCell="Z24" sqref="Z24"/>
    </sheetView>
  </sheetViews>
  <sheetFormatPr defaultRowHeight="15" x14ac:dyDescent="0.25"/>
  <cols>
    <col min="1" max="1" width="10.42578125" bestFit="1" customWidth="1"/>
    <col min="26" max="26" width="10.85546875" bestFit="1" customWidth="1"/>
  </cols>
  <sheetData>
    <row r="1" spans="1:41" x14ac:dyDescent="0.25">
      <c r="B1" t="s">
        <v>13</v>
      </c>
      <c r="C1" t="s">
        <v>32</v>
      </c>
      <c r="D1" t="s">
        <v>33</v>
      </c>
      <c r="E1" t="s">
        <v>0</v>
      </c>
      <c r="F1" t="s">
        <v>34</v>
      </c>
      <c r="G1" t="s">
        <v>1</v>
      </c>
      <c r="H1" t="s">
        <v>2</v>
      </c>
      <c r="I1" t="s">
        <v>37</v>
      </c>
      <c r="J1" t="s">
        <v>3</v>
      </c>
      <c r="K1" t="s">
        <v>4</v>
      </c>
      <c r="L1" t="s">
        <v>58</v>
      </c>
      <c r="M1" t="s">
        <v>38</v>
      </c>
      <c r="N1" t="s">
        <v>59</v>
      </c>
      <c r="O1" t="s">
        <v>47</v>
      </c>
      <c r="P1" t="s">
        <v>48</v>
      </c>
      <c r="Q1" t="s">
        <v>5</v>
      </c>
      <c r="R1" t="s">
        <v>39</v>
      </c>
      <c r="S1" t="s">
        <v>49</v>
      </c>
      <c r="T1" t="s">
        <v>60</v>
      </c>
      <c r="U1" t="s">
        <v>50</v>
      </c>
      <c r="V1" t="s">
        <v>51</v>
      </c>
      <c r="W1" t="s">
        <v>6</v>
      </c>
      <c r="X1" t="s">
        <v>7</v>
      </c>
      <c r="Y1" t="s">
        <v>16</v>
      </c>
      <c r="Z1" t="s">
        <v>61</v>
      </c>
      <c r="AA1" t="s">
        <v>8</v>
      </c>
      <c r="AB1" t="s">
        <v>9</v>
      </c>
      <c r="AC1" t="s">
        <v>52</v>
      </c>
      <c r="AD1" t="s">
        <v>62</v>
      </c>
      <c r="AE1" t="s">
        <v>53</v>
      </c>
      <c r="AF1" t="s">
        <v>54</v>
      </c>
      <c r="AG1" t="s">
        <v>10</v>
      </c>
      <c r="AH1" t="s">
        <v>63</v>
      </c>
      <c r="AI1" t="s">
        <v>55</v>
      </c>
      <c r="AJ1" t="s">
        <v>56</v>
      </c>
      <c r="AK1" t="s">
        <v>12</v>
      </c>
      <c r="AL1" t="s">
        <v>41</v>
      </c>
      <c r="AM1" t="s">
        <v>57</v>
      </c>
      <c r="AN1" t="s">
        <v>35</v>
      </c>
      <c r="AO1" t="s">
        <v>36</v>
      </c>
    </row>
    <row r="2" spans="1:41" x14ac:dyDescent="0.25">
      <c r="A2" t="s">
        <v>13</v>
      </c>
      <c r="B2" s="10">
        <v>0</v>
      </c>
      <c r="C2" s="10">
        <v>-13.523824883285499</v>
      </c>
      <c r="D2" s="10">
        <v>-32.3580357178244</v>
      </c>
      <c r="E2" s="10">
        <v>-62.401658642281703</v>
      </c>
      <c r="F2" s="10">
        <v>-31.853629613177102</v>
      </c>
      <c r="G2" s="10">
        <v>-4.3015850846719603</v>
      </c>
      <c r="H2" s="10">
        <v>-33.404289535191303</v>
      </c>
      <c r="I2" s="10">
        <v>-17.585334810221699</v>
      </c>
      <c r="J2" s="10">
        <v>-26.887764424244299</v>
      </c>
      <c r="K2" s="10">
        <v>-2.4206673841185902</v>
      </c>
      <c r="L2" s="10">
        <v>-33.5838461843922</v>
      </c>
      <c r="M2" s="10">
        <v>-19.149158801114101</v>
      </c>
      <c r="N2" s="10">
        <v>-18.166571259095399</v>
      </c>
      <c r="O2" s="10">
        <v>-21.309813117801699</v>
      </c>
      <c r="P2" s="10">
        <v>-18.8641381554236</v>
      </c>
      <c r="Q2" s="10">
        <v>-30.655908543644902</v>
      </c>
      <c r="R2" s="10">
        <v>-29.8567875508251</v>
      </c>
      <c r="S2" s="10">
        <v>-25.838856185688101</v>
      </c>
      <c r="T2" s="10">
        <v>-30.080488121103599</v>
      </c>
      <c r="U2" s="10">
        <v>-25.838856185688101</v>
      </c>
      <c r="V2" s="10">
        <v>-43.457508937991001</v>
      </c>
      <c r="W2" s="10">
        <v>-29.4826731967208</v>
      </c>
      <c r="X2" s="10">
        <v>-31.924904854582699</v>
      </c>
      <c r="Y2" s="10">
        <v>-35.624402598739202</v>
      </c>
      <c r="Z2" s="10">
        <v>-29.9616030695395</v>
      </c>
      <c r="AA2" s="10">
        <v>-36.762448712971299</v>
      </c>
      <c r="AB2" s="10">
        <v>-17.503031585766202</v>
      </c>
      <c r="AC2" s="10">
        <v>22.200414414231801</v>
      </c>
      <c r="AD2" s="10">
        <v>-21.740058698257702</v>
      </c>
      <c r="AE2" s="10">
        <v>-306.17693799923597</v>
      </c>
      <c r="AF2" s="10">
        <v>-32.0506907962573</v>
      </c>
      <c r="AG2" s="10">
        <v>-30.030212299257801</v>
      </c>
      <c r="AH2" s="10">
        <v>-25.575345016873499</v>
      </c>
      <c r="AI2" s="10">
        <v>-15.7263837551662</v>
      </c>
      <c r="AJ2" s="10">
        <v>-58.444963431561902</v>
      </c>
      <c r="AK2" s="10">
        <v>-29.464153193829901</v>
      </c>
      <c r="AL2" s="10">
        <v>-34.627907662105201</v>
      </c>
      <c r="AM2" s="10">
        <v>-26.0547825192311</v>
      </c>
      <c r="AN2" s="10">
        <v>-32.410286358643901</v>
      </c>
      <c r="AO2" s="10">
        <v>-32.410286358643901</v>
      </c>
    </row>
    <row r="3" spans="1:41" x14ac:dyDescent="0.25">
      <c r="A3" t="s">
        <v>32</v>
      </c>
      <c r="B3" s="10">
        <v>0</v>
      </c>
      <c r="C3" s="10">
        <v>0</v>
      </c>
      <c r="D3" s="10">
        <v>-42.431786498624298</v>
      </c>
      <c r="E3" s="10">
        <v>-104.164856375813</v>
      </c>
      <c r="F3" s="10">
        <v>-34.008865061428999</v>
      </c>
      <c r="G3" s="10">
        <v>-78.187686354659604</v>
      </c>
      <c r="H3" s="10">
        <v>-39.998032278286097</v>
      </c>
      <c r="I3" s="10">
        <v>-6.93248895720245</v>
      </c>
      <c r="J3" s="10">
        <v>-48.452740620301398</v>
      </c>
      <c r="K3" s="10">
        <v>-27.848355263831401</v>
      </c>
      <c r="L3" s="10">
        <v>-55.789553959120603</v>
      </c>
      <c r="M3" s="10">
        <v>21.386147518283199</v>
      </c>
      <c r="N3" s="10">
        <v>-3.6967074865477798</v>
      </c>
      <c r="O3" s="10">
        <v>32.354205646101697</v>
      </c>
      <c r="P3" s="10">
        <v>16.848572080524299</v>
      </c>
      <c r="Q3" s="10">
        <v>14.0117881807417</v>
      </c>
      <c r="R3" s="10">
        <v>-38.393147718318801</v>
      </c>
      <c r="S3" s="10">
        <v>-20.784122940801598</v>
      </c>
      <c r="T3" s="10">
        <v>-24.906218074692799</v>
      </c>
      <c r="U3" s="10">
        <v>-34.880896934654203</v>
      </c>
      <c r="V3" s="10">
        <v>-18.869213335796601</v>
      </c>
      <c r="W3" s="10">
        <v>-32.557399275946302</v>
      </c>
      <c r="X3" s="10">
        <v>-8.5737106013674502</v>
      </c>
      <c r="Y3" s="10">
        <v>-51.144198370537502</v>
      </c>
      <c r="Z3" s="10">
        <v>-55.4176959393128</v>
      </c>
      <c r="AA3" s="10">
        <v>-66.462416599915898</v>
      </c>
      <c r="AB3" s="10">
        <v>-42.3538758570065</v>
      </c>
      <c r="AC3" s="10">
        <v>-89.208029036826801</v>
      </c>
      <c r="AD3" s="10">
        <v>-1.0180521139830001</v>
      </c>
      <c r="AE3" s="10">
        <v>22.474080579286198</v>
      </c>
      <c r="AF3" s="10">
        <v>-21.999916029633699</v>
      </c>
      <c r="AG3" s="10">
        <v>-56.317458420839998</v>
      </c>
      <c r="AH3" s="10">
        <v>-41.158972719326798</v>
      </c>
      <c r="AI3" s="10">
        <v>11.563934111055</v>
      </c>
      <c r="AJ3" s="10">
        <v>-16.740442292783399</v>
      </c>
      <c r="AK3" s="10">
        <v>-38.000513361323598</v>
      </c>
      <c r="AL3" s="10">
        <v>-58.1292158820712</v>
      </c>
      <c r="AM3" s="10">
        <v>-23.1666614971104</v>
      </c>
      <c r="AN3" s="10">
        <v>-12.685735002283399</v>
      </c>
      <c r="AO3" s="10">
        <v>-19.004395720018699</v>
      </c>
    </row>
    <row r="4" spans="1:41" x14ac:dyDescent="0.25">
      <c r="A4" t="s">
        <v>33</v>
      </c>
      <c r="B4" s="10">
        <v>0</v>
      </c>
      <c r="C4" s="10">
        <v>0</v>
      </c>
      <c r="D4" s="10">
        <v>0</v>
      </c>
      <c r="E4" s="10">
        <v>-84.588208021285794</v>
      </c>
      <c r="F4" s="10">
        <v>-51.202057877504501</v>
      </c>
      <c r="G4" s="10">
        <v>-66.584927769723606</v>
      </c>
      <c r="H4" s="10">
        <v>-56.411192981511697</v>
      </c>
      <c r="I4" s="10">
        <v>-20.9287483286382</v>
      </c>
      <c r="J4" s="10">
        <v>-26.711789748587801</v>
      </c>
      <c r="K4" s="10">
        <v>-36.569331158728097</v>
      </c>
      <c r="L4" s="10">
        <v>-60.926111208113397</v>
      </c>
      <c r="M4" s="10">
        <v>15.3065418716349</v>
      </c>
      <c r="N4" s="10">
        <v>-0.87157832689092596</v>
      </c>
      <c r="O4" s="10">
        <v>-12.937401799732401</v>
      </c>
      <c r="P4" s="10">
        <v>53.678985370769603</v>
      </c>
      <c r="Q4" s="10">
        <v>-81.730677598369994</v>
      </c>
      <c r="R4" s="10">
        <v>-52.348779316193102</v>
      </c>
      <c r="S4" s="10">
        <v>-30.7648343860117</v>
      </c>
      <c r="T4" s="10">
        <v>-81.945114897466894</v>
      </c>
      <c r="U4" s="10">
        <v>-30.7648343860117</v>
      </c>
      <c r="V4" s="10">
        <v>-59.620485707499299</v>
      </c>
      <c r="W4" s="10">
        <v>-49.251979001490298</v>
      </c>
      <c r="X4" s="10">
        <v>-163.52847378829</v>
      </c>
      <c r="Y4" s="10">
        <v>-52.367843523179303</v>
      </c>
      <c r="Z4" s="10">
        <v>-10.6830338050164</v>
      </c>
      <c r="AA4" s="10">
        <v>-62.042894147793803</v>
      </c>
      <c r="AB4" s="10">
        <v>-39.493338107314102</v>
      </c>
      <c r="AC4" s="10">
        <v>-6.4905071675079897</v>
      </c>
      <c r="AD4" s="10">
        <v>-82.143456665786701</v>
      </c>
      <c r="AE4" s="10">
        <v>99.339368993093601</v>
      </c>
      <c r="AF4" s="10">
        <v>-48.212509633449798</v>
      </c>
      <c r="AG4" s="10">
        <v>-49.238180109419098</v>
      </c>
      <c r="AH4" s="10">
        <v>-75.838209629436705</v>
      </c>
      <c r="AI4" s="10">
        <v>-36.653995108098101</v>
      </c>
      <c r="AJ4" s="10">
        <v>-67.169288916733393</v>
      </c>
      <c r="AK4" s="10">
        <v>-51.9561449591979</v>
      </c>
      <c r="AL4" s="10">
        <v>-54.614030246665401</v>
      </c>
      <c r="AM4" s="10">
        <v>-16.2212051466072</v>
      </c>
      <c r="AN4" s="10">
        <v>-55.847940067600902</v>
      </c>
      <c r="AO4" s="10">
        <v>-55.847940067600902</v>
      </c>
    </row>
    <row r="5" spans="1:41" x14ac:dyDescent="0.25">
      <c r="A5" t="s">
        <v>0</v>
      </c>
      <c r="B5" s="10">
        <v>0</v>
      </c>
      <c r="C5" s="10">
        <v>0</v>
      </c>
      <c r="D5" s="10">
        <v>0</v>
      </c>
      <c r="E5" s="10">
        <v>0</v>
      </c>
      <c r="F5" s="10">
        <v>-50.926266163678797</v>
      </c>
      <c r="G5" s="10">
        <v>-55.010293064455396</v>
      </c>
      <c r="H5" s="10">
        <v>-61.2613334839602</v>
      </c>
      <c r="I5" s="10">
        <v>-20.972260962597201</v>
      </c>
      <c r="J5" s="10">
        <v>-8.6725634250197494</v>
      </c>
      <c r="K5" s="10">
        <v>-79.799178295143605</v>
      </c>
      <c r="L5" s="10">
        <v>-114.07099645466501</v>
      </c>
      <c r="M5" s="10">
        <v>42.040623369264303</v>
      </c>
      <c r="N5" s="10">
        <v>-25.387844001108501</v>
      </c>
      <c r="O5" s="10">
        <v>-20.602420982233198</v>
      </c>
      <c r="P5" s="10">
        <v>-20.3412622126502</v>
      </c>
      <c r="Q5" s="10">
        <v>-5.12601089834902</v>
      </c>
      <c r="R5" s="10">
        <v>-93.701989394975399</v>
      </c>
      <c r="S5" s="10">
        <v>-63.462731406700897</v>
      </c>
      <c r="T5" s="10">
        <v>-30.5118443050035</v>
      </c>
      <c r="U5" s="10">
        <v>-26.608410622808201</v>
      </c>
      <c r="V5" s="10">
        <v>-124.46497463546901</v>
      </c>
      <c r="W5" s="10">
        <v>-38.459843893423603</v>
      </c>
      <c r="X5" s="10">
        <v>-68.1818757216096</v>
      </c>
      <c r="Y5" s="10">
        <v>-46.326479709392402</v>
      </c>
      <c r="Z5" s="10">
        <v>0.29058485415509999</v>
      </c>
      <c r="AA5" s="10">
        <v>-137.010938736285</v>
      </c>
      <c r="AB5" s="10">
        <v>-15.9622116892316</v>
      </c>
      <c r="AC5" s="10">
        <v>-114.883225862298</v>
      </c>
      <c r="AD5" s="10">
        <v>-31.764668661786899</v>
      </c>
      <c r="AE5" s="10">
        <v>-50.194052265945203</v>
      </c>
      <c r="AF5" s="10">
        <v>-75.620446586137106</v>
      </c>
      <c r="AG5" s="10">
        <v>-67.979942411646803</v>
      </c>
      <c r="AH5" s="10">
        <v>-122.115969773484</v>
      </c>
      <c r="AI5" s="10">
        <v>17.661376345266198</v>
      </c>
      <c r="AJ5" s="10">
        <v>12.0065132818637</v>
      </c>
      <c r="AK5" s="10">
        <v>-36.611658573342503</v>
      </c>
      <c r="AL5" s="10">
        <v>-92.418631210698393</v>
      </c>
      <c r="AM5" s="10">
        <v>-48.077501792588102</v>
      </c>
      <c r="AN5" s="10">
        <v>-103.580213193209</v>
      </c>
      <c r="AO5" s="10">
        <v>-65.691866026179795</v>
      </c>
    </row>
    <row r="6" spans="1:41" x14ac:dyDescent="0.25">
      <c r="A6" t="s">
        <v>34</v>
      </c>
      <c r="B6" s="10">
        <v>0</v>
      </c>
      <c r="C6" s="10">
        <v>0</v>
      </c>
      <c r="D6" s="10">
        <v>0</v>
      </c>
      <c r="E6" s="10">
        <v>0</v>
      </c>
      <c r="F6" s="10">
        <v>0</v>
      </c>
      <c r="G6" s="10">
        <v>-36.598970839345498</v>
      </c>
      <c r="H6" s="10">
        <v>-60.314625620546998</v>
      </c>
      <c r="I6" s="10">
        <v>-13.4577216832628</v>
      </c>
      <c r="J6" s="10">
        <v>-17.670512551184501</v>
      </c>
      <c r="K6" s="10">
        <v>-29.159994370883901</v>
      </c>
      <c r="L6" s="10">
        <v>-62.397278603542503</v>
      </c>
      <c r="M6" s="10">
        <v>7.4896233798943399</v>
      </c>
      <c r="N6" s="10">
        <v>-6.9048619406329399</v>
      </c>
      <c r="O6" s="10">
        <v>-4.9064994381546398</v>
      </c>
      <c r="P6" s="10">
        <v>29.5293994665547</v>
      </c>
      <c r="Q6" s="10">
        <v>-16.966887500413002</v>
      </c>
      <c r="R6" s="10">
        <v>-49.801213587923499</v>
      </c>
      <c r="S6" s="10">
        <v>-23.952591451023999</v>
      </c>
      <c r="T6" s="10">
        <v>-35.758285914474001</v>
      </c>
      <c r="U6" s="10">
        <v>-26.411590828146501</v>
      </c>
      <c r="V6" s="10">
        <v>-33.186129006385002</v>
      </c>
      <c r="W6" s="10">
        <v>-39.638792840100599</v>
      </c>
      <c r="X6" s="10">
        <v>-46.438988231800401</v>
      </c>
      <c r="Y6" s="10">
        <v>-15.018731530573501</v>
      </c>
      <c r="Z6" s="10">
        <v>1.75176530484964</v>
      </c>
      <c r="AA6" s="10">
        <v>-36.116304504521104</v>
      </c>
      <c r="AB6" s="10">
        <v>-20.355403170353</v>
      </c>
      <c r="AC6" s="10">
        <v>26.044619149676201</v>
      </c>
      <c r="AD6" s="10">
        <v>-33.432921262164001</v>
      </c>
      <c r="AE6" s="10">
        <v>-40.307799774831402</v>
      </c>
      <c r="AF6" s="10">
        <v>-52.765857824262</v>
      </c>
      <c r="AG6" s="10">
        <v>-36.6744875789418</v>
      </c>
      <c r="AH6" s="10">
        <v>-53.082861063499699</v>
      </c>
      <c r="AI6" s="10">
        <v>-17.8412396640745</v>
      </c>
      <c r="AJ6" s="10">
        <v>-7.05860945975087</v>
      </c>
      <c r="AK6" s="10">
        <v>-53.263564386064601</v>
      </c>
      <c r="AL6" s="10">
        <v>-52.372840558782897</v>
      </c>
      <c r="AM6" s="10">
        <v>-20.573247238179199</v>
      </c>
      <c r="AN6" s="10">
        <v>-56.077997648619899</v>
      </c>
      <c r="AO6" s="10">
        <v>-58.361655658589903</v>
      </c>
    </row>
    <row r="7" spans="1:41" x14ac:dyDescent="0.25">
      <c r="A7" t="s">
        <v>1</v>
      </c>
      <c r="B7" s="10">
        <v>0</v>
      </c>
      <c r="C7" s="10">
        <v>0</v>
      </c>
      <c r="D7" s="10">
        <v>0</v>
      </c>
      <c r="E7" s="10">
        <v>0</v>
      </c>
      <c r="F7" s="10">
        <v>0</v>
      </c>
      <c r="G7" s="10">
        <v>0</v>
      </c>
      <c r="H7" s="10">
        <v>-47.6151995210856</v>
      </c>
      <c r="I7" s="10">
        <v>-21.9366076334613</v>
      </c>
      <c r="J7" s="10">
        <v>-17.770342003554202</v>
      </c>
      <c r="K7" s="10">
        <v>-61.551238299053701</v>
      </c>
      <c r="L7" s="10">
        <v>-87.814773469411193</v>
      </c>
      <c r="M7" s="10">
        <v>58.714616543804297</v>
      </c>
      <c r="N7" s="10">
        <v>36.883250817440597</v>
      </c>
      <c r="O7" s="10">
        <v>41.445090381095</v>
      </c>
      <c r="P7" s="10">
        <v>88.613891279033197</v>
      </c>
      <c r="Q7" s="10">
        <v>41.355528716203601</v>
      </c>
      <c r="R7" s="10">
        <v>-41.144926327712398</v>
      </c>
      <c r="S7" s="10">
        <v>-22.878842564595899</v>
      </c>
      <c r="T7" s="10">
        <v>-0.45548044526390202</v>
      </c>
      <c r="U7" s="10">
        <v>-22.878842564595899</v>
      </c>
      <c r="V7" s="10">
        <v>-31.579492141155701</v>
      </c>
      <c r="W7" s="10">
        <v>-86.856172674423306</v>
      </c>
      <c r="X7" s="10">
        <v>-14.3146188639505</v>
      </c>
      <c r="Y7" s="10">
        <v>-78.618943498380304</v>
      </c>
      <c r="Z7" s="10">
        <v>-19.0933055572483</v>
      </c>
      <c r="AA7" s="10">
        <v>-47.986994574567902</v>
      </c>
      <c r="AB7" s="10">
        <v>-52.101792169501003</v>
      </c>
      <c r="AC7" s="10">
        <v>-1.0478040192242599</v>
      </c>
      <c r="AD7" s="10">
        <v>-35.701880169039299</v>
      </c>
      <c r="AE7" s="10">
        <v>-11.410798014304399</v>
      </c>
      <c r="AF7" s="10">
        <v>-24.9200932810243</v>
      </c>
      <c r="AG7" s="10">
        <v>-106.48648985569901</v>
      </c>
      <c r="AH7" s="10">
        <v>-106.44398119492401</v>
      </c>
      <c r="AI7" s="10">
        <v>62.626955847583197</v>
      </c>
      <c r="AJ7" s="10">
        <v>88.836106833371801</v>
      </c>
      <c r="AK7" s="10">
        <v>-33.733086768615401</v>
      </c>
      <c r="AL7" s="10">
        <v>-21.282473602212999</v>
      </c>
      <c r="AM7" s="10">
        <v>12.391856555345001</v>
      </c>
      <c r="AN7" s="10">
        <v>-53.976549535566399</v>
      </c>
      <c r="AO7" s="10">
        <v>-53.976549535566399</v>
      </c>
    </row>
    <row r="8" spans="1:41" x14ac:dyDescent="0.25">
      <c r="A8" t="s">
        <v>2</v>
      </c>
      <c r="B8" s="10">
        <v>0</v>
      </c>
      <c r="C8" s="10">
        <v>0</v>
      </c>
      <c r="D8" s="10">
        <v>0</v>
      </c>
      <c r="E8" s="10">
        <v>0</v>
      </c>
      <c r="F8" s="10">
        <v>0</v>
      </c>
      <c r="G8" s="10">
        <v>0</v>
      </c>
      <c r="H8" s="10">
        <v>0</v>
      </c>
      <c r="I8" s="10">
        <v>-18.2849655742625</v>
      </c>
      <c r="J8" s="10">
        <v>-25.738435608640302</v>
      </c>
      <c r="K8" s="10">
        <v>-38.149096268301498</v>
      </c>
      <c r="L8" s="10">
        <v>-72.834983709919101</v>
      </c>
      <c r="M8" s="10">
        <v>-3.7785481379496799</v>
      </c>
      <c r="N8" s="10">
        <v>-19.106172795964898</v>
      </c>
      <c r="O8" s="10">
        <v>-14.773673651544501</v>
      </c>
      <c r="P8" s="10">
        <v>-9.9557190307450597E-2</v>
      </c>
      <c r="Q8" s="10">
        <v>-18.329735078977698</v>
      </c>
      <c r="R8" s="10">
        <v>-56.378754338244498</v>
      </c>
      <c r="S8" s="10">
        <v>-35.851077260452698</v>
      </c>
      <c r="T8" s="10">
        <v>-38.529062951311097</v>
      </c>
      <c r="U8" s="10">
        <v>-36.044398658032499</v>
      </c>
      <c r="V8" s="10">
        <v>-46.298076891221797</v>
      </c>
      <c r="W8" s="10">
        <v>-29.2366294860743</v>
      </c>
      <c r="X8" s="10">
        <v>-75.727639942386006</v>
      </c>
      <c r="Y8" s="10">
        <v>-39.956359994904801</v>
      </c>
      <c r="Z8" s="10">
        <v>-37.182287841600598</v>
      </c>
      <c r="AA8" s="10">
        <v>-35.914792642502803</v>
      </c>
      <c r="AB8" s="10">
        <v>-34.608527135628599</v>
      </c>
      <c r="AC8" s="10">
        <v>-11.1186354057727</v>
      </c>
      <c r="AD8" s="10">
        <v>-41.127566184620697</v>
      </c>
      <c r="AE8" s="10">
        <v>-349.89549241316399</v>
      </c>
      <c r="AF8" s="10">
        <v>-60.212843582820398</v>
      </c>
      <c r="AG8" s="10">
        <v>-67.156307126538593</v>
      </c>
      <c r="AH8" s="10">
        <v>-61.956306407100499</v>
      </c>
      <c r="AI8" s="10">
        <v>-17.234278204430101</v>
      </c>
      <c r="AJ8" s="10">
        <v>-1.93838453750527</v>
      </c>
      <c r="AK8" s="10">
        <v>-56.867327890037103</v>
      </c>
      <c r="AL8" s="10">
        <v>-62.734717952529799</v>
      </c>
      <c r="AM8" s="10">
        <v>-29.085220465518098</v>
      </c>
      <c r="AN8" s="10">
        <v>-43.250014818211099</v>
      </c>
      <c r="AO8" s="10">
        <v>-76.765860629693606</v>
      </c>
    </row>
    <row r="9" spans="1:41" x14ac:dyDescent="0.25">
      <c r="A9" t="s">
        <v>37</v>
      </c>
      <c r="B9" s="10">
        <v>0</v>
      </c>
      <c r="C9" s="10">
        <v>0</v>
      </c>
      <c r="D9" s="10">
        <v>0</v>
      </c>
      <c r="E9" s="10">
        <v>0</v>
      </c>
      <c r="F9" s="10">
        <v>0</v>
      </c>
      <c r="G9" s="10">
        <v>0</v>
      </c>
      <c r="H9" s="10">
        <v>0</v>
      </c>
      <c r="I9" s="10">
        <v>0</v>
      </c>
      <c r="J9" s="10">
        <v>-21.208128738943799</v>
      </c>
      <c r="K9" s="10">
        <v>-21.4922146814068</v>
      </c>
      <c r="L9" s="10">
        <v>-21.4297226355344</v>
      </c>
      <c r="M9" s="10">
        <v>-20.686631324160501</v>
      </c>
      <c r="N9" s="10">
        <v>-24.628405158355601</v>
      </c>
      <c r="O9" s="10">
        <v>-8.0282750721070197</v>
      </c>
      <c r="P9" s="10">
        <v>-21.3612383624268</v>
      </c>
      <c r="Q9" s="10">
        <v>-20.234534430529902</v>
      </c>
      <c r="R9" s="10">
        <v>-27.105898422761999</v>
      </c>
      <c r="S9" s="10">
        <v>-20.1306770483788</v>
      </c>
      <c r="T9" s="10">
        <v>-21.595854932913898</v>
      </c>
      <c r="U9" s="10">
        <v>-20.188121302084301</v>
      </c>
      <c r="V9" s="10">
        <v>-20.108119465306299</v>
      </c>
      <c r="W9" s="10">
        <v>-22.4233611332252</v>
      </c>
      <c r="X9" s="10">
        <v>-97.050533495211198</v>
      </c>
      <c r="Y9" s="10">
        <v>-25.8699053153113</v>
      </c>
      <c r="Z9" s="10">
        <v>-21.7271654212879</v>
      </c>
      <c r="AA9" s="10">
        <v>-46.378004785584601</v>
      </c>
      <c r="AB9" s="10">
        <v>-21.539006941343899</v>
      </c>
      <c r="AC9" s="10">
        <v>31.8176259297957</v>
      </c>
      <c r="AD9" s="10">
        <v>-18.857194409096699</v>
      </c>
      <c r="AE9" s="10">
        <v>-21.8900093458378</v>
      </c>
      <c r="AF9" s="10">
        <v>-19.400456942190502</v>
      </c>
      <c r="AG9" s="10">
        <v>-21.940154532846101</v>
      </c>
      <c r="AH9" s="10">
        <v>-19.917293450198699</v>
      </c>
      <c r="AI9" s="10">
        <v>-18.5642790998916</v>
      </c>
      <c r="AJ9" s="10">
        <v>-16.429300569783599</v>
      </c>
      <c r="AK9" s="10">
        <v>-16.9093157091345</v>
      </c>
      <c r="AL9" s="10">
        <v>-16.521067417206201</v>
      </c>
      <c r="AM9" s="10">
        <v>-20.053299655561201</v>
      </c>
      <c r="AN9" s="10">
        <v>-21.717118069462</v>
      </c>
      <c r="AO9" s="10">
        <v>-18.298287090106701</v>
      </c>
    </row>
    <row r="10" spans="1:41" x14ac:dyDescent="0.25">
      <c r="A10" t="s">
        <v>3</v>
      </c>
      <c r="B10" s="10">
        <v>0</v>
      </c>
      <c r="C10" s="10">
        <v>0</v>
      </c>
      <c r="D10" s="10">
        <v>0</v>
      </c>
      <c r="E10" s="10">
        <v>0</v>
      </c>
      <c r="F10" s="10">
        <v>0</v>
      </c>
      <c r="G10" s="10">
        <v>0</v>
      </c>
      <c r="H10" s="10">
        <v>0</v>
      </c>
      <c r="I10" s="10">
        <v>0</v>
      </c>
      <c r="J10" s="10">
        <v>0</v>
      </c>
      <c r="K10" s="10">
        <v>0.59694947082709904</v>
      </c>
      <c r="L10" s="10">
        <v>-27.341636003221499</v>
      </c>
      <c r="M10" s="10">
        <v>-24.066065194747999</v>
      </c>
      <c r="N10" s="10">
        <v>-24.299282434888699</v>
      </c>
      <c r="O10" s="10">
        <v>-10.7316079585335</v>
      </c>
      <c r="P10" s="10">
        <v>-18.623660414303899</v>
      </c>
      <c r="Q10" s="10">
        <v>-33.721252579678897</v>
      </c>
      <c r="R10" s="10">
        <v>-25.424539409483401</v>
      </c>
      <c r="S10" s="10">
        <v>-29.927424500407401</v>
      </c>
      <c r="T10" s="10">
        <v>-23.693054869379999</v>
      </c>
      <c r="U10" s="10">
        <v>-28.403184906400401</v>
      </c>
      <c r="V10" s="10">
        <v>-27.424923999756999</v>
      </c>
      <c r="W10" s="10">
        <v>-33.872827825138003</v>
      </c>
      <c r="X10" s="10">
        <v>-39.9006990328377</v>
      </c>
      <c r="Y10" s="10">
        <v>-37.778271390809302</v>
      </c>
      <c r="Z10" s="10">
        <v>-26.651829439305899</v>
      </c>
      <c r="AA10" s="10">
        <v>-35.636466029626497</v>
      </c>
      <c r="AB10" s="10">
        <v>-25.578713526326201</v>
      </c>
      <c r="AC10" s="10">
        <v>-48.0862353167322</v>
      </c>
      <c r="AD10" s="10">
        <v>-24.2111975219226</v>
      </c>
      <c r="AE10" s="10">
        <v>-133.39044853240799</v>
      </c>
      <c r="AF10" s="10">
        <v>-21.838654167958499</v>
      </c>
      <c r="AG10" s="10">
        <v>-26.551932654995401</v>
      </c>
      <c r="AH10" s="10">
        <v>-15.929033888988</v>
      </c>
      <c r="AI10" s="10">
        <v>-12.5131605359808</v>
      </c>
      <c r="AJ10" s="10">
        <v>10.3783996427626</v>
      </c>
      <c r="AK10" s="10">
        <v>-25.556172640090502</v>
      </c>
      <c r="AL10" s="10">
        <v>-24.141181225206399</v>
      </c>
      <c r="AM10" s="10">
        <v>-28.516340736355499</v>
      </c>
      <c r="AN10" s="10">
        <v>-29.3027976586325</v>
      </c>
      <c r="AO10" s="10">
        <v>-25.648714525742601</v>
      </c>
    </row>
    <row r="11" spans="1:41" x14ac:dyDescent="0.25">
      <c r="A11" t="s">
        <v>4</v>
      </c>
      <c r="B11" s="10">
        <v>0</v>
      </c>
      <c r="C11" s="10">
        <v>0</v>
      </c>
      <c r="D11" s="10">
        <v>0</v>
      </c>
      <c r="E11" s="10">
        <v>0</v>
      </c>
      <c r="F11" s="10">
        <v>0</v>
      </c>
      <c r="G11" s="10">
        <v>0</v>
      </c>
      <c r="H11" s="10">
        <v>0</v>
      </c>
      <c r="I11" s="10">
        <v>0</v>
      </c>
      <c r="J11" s="10">
        <v>0</v>
      </c>
      <c r="K11" s="10">
        <v>0</v>
      </c>
      <c r="L11" s="10">
        <v>-122.28018350984</v>
      </c>
      <c r="M11" s="10">
        <v>-33.943684021147497</v>
      </c>
      <c r="N11" s="10">
        <v>-32.908541075624001</v>
      </c>
      <c r="O11" s="10">
        <v>-67.0598587269793</v>
      </c>
      <c r="P11" s="10">
        <v>-33.708014807949702</v>
      </c>
      <c r="Q11" s="10">
        <v>-29.3213654175022</v>
      </c>
      <c r="R11" s="10">
        <v>-28.067594105306299</v>
      </c>
      <c r="S11" s="10">
        <v>-4.1959525894171197</v>
      </c>
      <c r="T11" s="10">
        <v>-51.7065948793784</v>
      </c>
      <c r="U11" s="10">
        <v>-4.1959525894171197</v>
      </c>
      <c r="V11" s="10">
        <v>-44.8995957748267</v>
      </c>
      <c r="W11" s="10">
        <v>-27.496102146688798</v>
      </c>
      <c r="X11" s="10">
        <v>-80.178715318267706</v>
      </c>
      <c r="Y11" s="10">
        <v>-37.824610221188003</v>
      </c>
      <c r="Z11" s="10">
        <v>-77.208522751400295</v>
      </c>
      <c r="AA11" s="10">
        <v>-42.134785908402598</v>
      </c>
      <c r="AB11" s="10">
        <v>-16.198468797542098</v>
      </c>
      <c r="AC11" s="10">
        <v>-111.896980388541</v>
      </c>
      <c r="AD11" s="10">
        <v>-9.1905714570211803</v>
      </c>
      <c r="AE11" s="10">
        <v>-73.581220675257995</v>
      </c>
      <c r="AF11" s="10">
        <v>-105.59065950108401</v>
      </c>
      <c r="AG11" s="10">
        <v>-48.926415997836699</v>
      </c>
      <c r="AH11" s="10">
        <v>-55.626591730504501</v>
      </c>
      <c r="AI11" s="10">
        <v>20.029607230197101</v>
      </c>
      <c r="AJ11" s="10">
        <v>-68.241732269757094</v>
      </c>
      <c r="AK11" s="10">
        <v>-27.674959748311</v>
      </c>
      <c r="AL11" s="10">
        <v>-26.7842359210292</v>
      </c>
      <c r="AM11" s="10">
        <v>-6.3436603871288604</v>
      </c>
      <c r="AN11" s="10">
        <v>-37.585843354390697</v>
      </c>
      <c r="AO11" s="10">
        <v>-37.585843354390697</v>
      </c>
    </row>
    <row r="12" spans="1:41" x14ac:dyDescent="0.25">
      <c r="A12" t="s">
        <v>58</v>
      </c>
      <c r="B12" s="10">
        <v>0</v>
      </c>
      <c r="C12" s="10">
        <v>0</v>
      </c>
      <c r="D12" s="10">
        <v>0</v>
      </c>
      <c r="E12" s="10">
        <v>0</v>
      </c>
      <c r="F12" s="10">
        <v>0</v>
      </c>
      <c r="G12" s="10">
        <v>0</v>
      </c>
      <c r="H12" s="10">
        <v>0</v>
      </c>
      <c r="I12" s="10">
        <v>0</v>
      </c>
      <c r="J12" s="10">
        <v>0</v>
      </c>
      <c r="K12" s="10">
        <v>0</v>
      </c>
      <c r="L12" s="10">
        <v>0</v>
      </c>
      <c r="M12" s="10">
        <v>-33.209190409057399</v>
      </c>
      <c r="N12" s="10">
        <v>-62.862458059980099</v>
      </c>
      <c r="O12" s="10">
        <v>-101.538549380264</v>
      </c>
      <c r="P12" s="10">
        <v>-24.079912036390599</v>
      </c>
      <c r="Q12" s="10">
        <v>-51.3276018307673</v>
      </c>
      <c r="R12" s="10">
        <v>-60.325621256043398</v>
      </c>
      <c r="S12" s="10">
        <v>-35.166379530715297</v>
      </c>
      <c r="T12" s="10">
        <v>-62.074493404957103</v>
      </c>
      <c r="U12" s="10">
        <v>-35.166379530715297</v>
      </c>
      <c r="V12" s="10">
        <v>-79.378286428111707</v>
      </c>
      <c r="W12" s="10">
        <v>-54.642235634717501</v>
      </c>
      <c r="X12" s="10">
        <v>-106.51121780691101</v>
      </c>
      <c r="Y12" s="10">
        <v>-64.771308047120201</v>
      </c>
      <c r="Z12" s="10">
        <v>-104.155220577333</v>
      </c>
      <c r="AA12" s="10">
        <v>-73.081370479253195</v>
      </c>
      <c r="AB12" s="10">
        <v>-44.504997324991002</v>
      </c>
      <c r="AC12" s="10">
        <v>-143.35421932320801</v>
      </c>
      <c r="AD12" s="10">
        <v>-32.261700199007599</v>
      </c>
      <c r="AE12" s="10">
        <v>-85.338418100661301</v>
      </c>
      <c r="AF12" s="10">
        <v>-139.22197267228</v>
      </c>
      <c r="AG12" s="10">
        <v>-81.522013009548203</v>
      </c>
      <c r="AH12" s="10">
        <v>-89.257904901700698</v>
      </c>
      <c r="AI12" s="10">
        <v>-0.71913752473301396</v>
      </c>
      <c r="AJ12" s="10">
        <v>-93.130925430425705</v>
      </c>
      <c r="AK12" s="10">
        <v>-59.932986899048302</v>
      </c>
      <c r="AL12" s="10">
        <v>-59.042263071766499</v>
      </c>
      <c r="AM12" s="10">
        <v>-37.314087328427</v>
      </c>
      <c r="AN12" s="10">
        <v>-72.271730796008299</v>
      </c>
      <c r="AO12" s="10">
        <v>-72.271730796008299</v>
      </c>
    </row>
    <row r="13" spans="1:41" x14ac:dyDescent="0.25">
      <c r="A13" t="s">
        <v>38</v>
      </c>
      <c r="B13" s="10">
        <v>0</v>
      </c>
      <c r="C13" s="10">
        <v>0</v>
      </c>
      <c r="D13" s="10">
        <v>0</v>
      </c>
      <c r="E13" s="10">
        <v>0</v>
      </c>
      <c r="F13" s="10">
        <v>0</v>
      </c>
      <c r="G13" s="10">
        <v>0</v>
      </c>
      <c r="H13" s="10">
        <v>0</v>
      </c>
      <c r="I13" s="10">
        <v>0</v>
      </c>
      <c r="J13" s="10">
        <v>0</v>
      </c>
      <c r="K13" s="10">
        <v>0</v>
      </c>
      <c r="L13" s="10">
        <v>0</v>
      </c>
      <c r="M13" s="10">
        <v>0</v>
      </c>
      <c r="N13" s="10">
        <v>-34.046712863874802</v>
      </c>
      <c r="O13" s="10">
        <v>-10.4447636373898</v>
      </c>
      <c r="P13" s="10">
        <v>-88.916733113295294</v>
      </c>
      <c r="Q13" s="10">
        <v>9.8918087202735592</v>
      </c>
      <c r="R13" s="10">
        <v>-6.37148290152646</v>
      </c>
      <c r="S13" s="10">
        <v>-21.602882979249099</v>
      </c>
      <c r="T13" s="10">
        <v>-35.523572706561097</v>
      </c>
      <c r="U13" s="10">
        <v>-21.393736825960701</v>
      </c>
      <c r="V13" s="10">
        <v>11.7154993147628</v>
      </c>
      <c r="W13" s="10">
        <v>-3.9376273045264698</v>
      </c>
      <c r="X13" s="10">
        <v>63.641173053053102</v>
      </c>
      <c r="Y13" s="10">
        <v>3.1913196946297302</v>
      </c>
      <c r="Z13" s="10">
        <v>-36.192592835582701</v>
      </c>
      <c r="AA13" s="10">
        <v>15.319499429011</v>
      </c>
      <c r="AB13" s="10">
        <v>-18.672799425343801</v>
      </c>
      <c r="AC13" s="10">
        <v>12.6543086250319</v>
      </c>
      <c r="AD13" s="10">
        <v>9.9117788581829096</v>
      </c>
      <c r="AE13" s="10">
        <v>-36.382971738099499</v>
      </c>
      <c r="AF13" s="10">
        <v>-22.988445747855</v>
      </c>
      <c r="AG13" s="10">
        <v>15.531630204282299</v>
      </c>
      <c r="AH13" s="10">
        <v>23.803667567685899</v>
      </c>
      <c r="AI13" s="10">
        <v>-17.710577094346402</v>
      </c>
      <c r="AJ13" s="10">
        <v>-14.7853004239652</v>
      </c>
      <c r="AK13" s="10">
        <v>-5.43699110134287</v>
      </c>
      <c r="AL13" s="10">
        <v>23.142550841760801</v>
      </c>
      <c r="AM13" s="10">
        <v>-23.878540352824398</v>
      </c>
      <c r="AN13" s="10">
        <v>-2.7464869163185899</v>
      </c>
      <c r="AO13" s="10">
        <v>1.48316763111859</v>
      </c>
    </row>
    <row r="14" spans="1:41" x14ac:dyDescent="0.25">
      <c r="A14" t="s">
        <v>59</v>
      </c>
      <c r="B14" s="10">
        <v>0</v>
      </c>
      <c r="C14" s="10">
        <v>0</v>
      </c>
      <c r="D14" s="10">
        <v>0</v>
      </c>
      <c r="E14" s="10">
        <v>0</v>
      </c>
      <c r="F14" s="10">
        <v>0</v>
      </c>
      <c r="G14" s="10">
        <v>0</v>
      </c>
      <c r="H14" s="10">
        <v>0</v>
      </c>
      <c r="I14" s="10">
        <v>0</v>
      </c>
      <c r="J14" s="10">
        <v>0</v>
      </c>
      <c r="K14" s="10">
        <v>0</v>
      </c>
      <c r="L14" s="10">
        <v>0</v>
      </c>
      <c r="M14" s="10">
        <v>0</v>
      </c>
      <c r="N14" s="10">
        <v>0</v>
      </c>
      <c r="O14" s="10">
        <v>-33.581470835038701</v>
      </c>
      <c r="P14" s="10">
        <v>-109.67833072908201</v>
      </c>
      <c r="Q14" s="10">
        <v>-10.256326707515701</v>
      </c>
      <c r="R14" s="10">
        <v>-20.7164987433524</v>
      </c>
      <c r="S14" s="10">
        <v>-17.583927048927599</v>
      </c>
      <c r="T14" s="10">
        <v>-60.667447942267401</v>
      </c>
      <c r="U14" s="10">
        <v>-29.244952626356699</v>
      </c>
      <c r="V14" s="10">
        <v>-8.55947643248874</v>
      </c>
      <c r="W14" s="10">
        <v>-27.789103685886701</v>
      </c>
      <c r="X14" s="10">
        <v>35.465022866573797</v>
      </c>
      <c r="Y14" s="10">
        <v>-18.8492603132072</v>
      </c>
      <c r="Z14" s="10">
        <v>-61.980962416267701</v>
      </c>
      <c r="AA14" s="10">
        <v>5.0502413898087202</v>
      </c>
      <c r="AB14" s="10">
        <v>-24.8776399234048</v>
      </c>
      <c r="AC14" s="10">
        <v>-70.035879319910507</v>
      </c>
      <c r="AD14" s="10">
        <v>-7.2906514874029504</v>
      </c>
      <c r="AE14" s="10">
        <v>-258.806705219089</v>
      </c>
      <c r="AF14" s="10">
        <v>-43.862005001497799</v>
      </c>
      <c r="AG14" s="10">
        <v>-7.3689801783552902</v>
      </c>
      <c r="AH14" s="10">
        <v>6.1020627690813303</v>
      </c>
      <c r="AI14" s="10">
        <v>-13.017014061691899</v>
      </c>
      <c r="AJ14" s="10">
        <v>-29.642009741427</v>
      </c>
      <c r="AK14" s="10">
        <v>-21.750544988011299</v>
      </c>
      <c r="AL14" s="10">
        <v>-19.433140559075401</v>
      </c>
      <c r="AM14" s="10">
        <v>-35.351851579127199</v>
      </c>
      <c r="AN14" s="10">
        <v>-26.3113532904779</v>
      </c>
      <c r="AO14" s="10">
        <v>-17.220472515755301</v>
      </c>
    </row>
    <row r="15" spans="1:41" x14ac:dyDescent="0.25">
      <c r="A15" t="s">
        <v>47</v>
      </c>
      <c r="B15" s="10">
        <v>0</v>
      </c>
      <c r="C15" s="10">
        <v>0</v>
      </c>
      <c r="D15" s="10">
        <v>0</v>
      </c>
      <c r="E15" s="10">
        <v>0</v>
      </c>
      <c r="F15" s="10">
        <v>0</v>
      </c>
      <c r="G15" s="10">
        <v>0</v>
      </c>
      <c r="H15" s="10">
        <v>0</v>
      </c>
      <c r="I15" s="10">
        <v>0</v>
      </c>
      <c r="J15" s="10">
        <v>0</v>
      </c>
      <c r="K15" s="10">
        <v>0</v>
      </c>
      <c r="L15" s="10">
        <v>0</v>
      </c>
      <c r="M15" s="10">
        <v>0</v>
      </c>
      <c r="N15" s="10">
        <v>0</v>
      </c>
      <c r="O15" s="10">
        <v>0</v>
      </c>
      <c r="P15" s="10">
        <v>36.366570741226703</v>
      </c>
      <c r="Q15" s="10">
        <v>25.0268176619938</v>
      </c>
      <c r="R15" s="10">
        <v>-39.434405891087799</v>
      </c>
      <c r="S15" s="10">
        <v>-33.1462775887451</v>
      </c>
      <c r="T15" s="10">
        <v>-48.360009623293003</v>
      </c>
      <c r="U15" s="10">
        <v>-21.590125042955801</v>
      </c>
      <c r="V15" s="10">
        <v>-20.619202713913101</v>
      </c>
      <c r="W15" s="10">
        <v>7.2170719790556701</v>
      </c>
      <c r="X15" s="10">
        <v>-78.895591644785995</v>
      </c>
      <c r="Y15" s="10">
        <v>17.9286422928772</v>
      </c>
      <c r="Z15" s="10">
        <v>-27.402682280851302</v>
      </c>
      <c r="AA15" s="10">
        <v>-51.438642941582998</v>
      </c>
      <c r="AB15" s="10">
        <v>-13.308815576603299</v>
      </c>
      <c r="AC15" s="10">
        <v>-94.956463038565104</v>
      </c>
      <c r="AD15" s="10">
        <v>24.4317275307884</v>
      </c>
      <c r="AE15" s="10">
        <v>-287.25747835725298</v>
      </c>
      <c r="AF15" s="10">
        <v>-86.092554575950302</v>
      </c>
      <c r="AG15" s="10">
        <v>-14.3057745970179</v>
      </c>
      <c r="AH15" s="10">
        <v>-36.128486805371303</v>
      </c>
      <c r="AI15" s="10">
        <v>-3.7557125060218399</v>
      </c>
      <c r="AJ15" s="10">
        <v>-74.606250964150803</v>
      </c>
      <c r="AK15" s="10">
        <v>-10.2931052886867</v>
      </c>
      <c r="AL15" s="10">
        <v>-38.1510477068108</v>
      </c>
      <c r="AM15" s="10">
        <v>-23.737832840667501</v>
      </c>
      <c r="AN15" s="10">
        <v>-17.328582767957901</v>
      </c>
      <c r="AO15" s="10">
        <v>-36.364213319779999</v>
      </c>
    </row>
    <row r="16" spans="1:41" x14ac:dyDescent="0.25">
      <c r="A16" t="s">
        <v>48</v>
      </c>
      <c r="B16" s="10">
        <v>0</v>
      </c>
      <c r="C16" s="10">
        <v>0</v>
      </c>
      <c r="D16" s="10">
        <v>0</v>
      </c>
      <c r="E16" s="10">
        <v>0</v>
      </c>
      <c r="F16" s="10">
        <v>0</v>
      </c>
      <c r="G16" s="10">
        <v>0</v>
      </c>
      <c r="H16" s="10">
        <v>0</v>
      </c>
      <c r="I16" s="10">
        <v>0</v>
      </c>
      <c r="J16" s="10">
        <v>0</v>
      </c>
      <c r="K16" s="10">
        <v>0</v>
      </c>
      <c r="L16" s="10">
        <v>0</v>
      </c>
      <c r="M16" s="10">
        <v>0</v>
      </c>
      <c r="N16" s="10">
        <v>0</v>
      </c>
      <c r="O16" s="10">
        <v>0</v>
      </c>
      <c r="P16" s="10">
        <v>0</v>
      </c>
      <c r="Q16" s="10">
        <v>103.16229996694</v>
      </c>
      <c r="R16" s="10">
        <v>-14.050828593194399</v>
      </c>
      <c r="S16" s="10">
        <v>-77.624207244547193</v>
      </c>
      <c r="T16" s="10">
        <v>-83.261425500837106</v>
      </c>
      <c r="U16" s="10">
        <v>-83.628180579852398</v>
      </c>
      <c r="V16" s="10">
        <v>58.526833693379302</v>
      </c>
      <c r="W16" s="10">
        <v>-33.022408885369501</v>
      </c>
      <c r="X16" s="10">
        <v>263.614806934277</v>
      </c>
      <c r="Y16" s="10">
        <v>4.7036191814256698</v>
      </c>
      <c r="Z16" s="10">
        <v>-60.9803322955688</v>
      </c>
      <c r="AA16" s="10">
        <v>64.663710636822998</v>
      </c>
      <c r="AB16" s="10">
        <v>-16.720626154369501</v>
      </c>
      <c r="AC16" s="10">
        <v>103.105567626583</v>
      </c>
      <c r="AD16" s="10">
        <v>100.007547490386</v>
      </c>
      <c r="AE16" s="10">
        <v>852.88162812540099</v>
      </c>
      <c r="AF16" s="10">
        <v>-30.2454258958828</v>
      </c>
      <c r="AG16" s="10">
        <v>2.1946794423195102</v>
      </c>
      <c r="AH16" s="10">
        <v>19.7186418746962</v>
      </c>
      <c r="AI16" s="10">
        <v>37.008277380865799</v>
      </c>
      <c r="AJ16" s="10">
        <v>111.39776063868599</v>
      </c>
      <c r="AK16" s="10">
        <v>-21.1353465023567</v>
      </c>
      <c r="AL16" s="10">
        <v>-12.7674704089172</v>
      </c>
      <c r="AM16" s="10">
        <v>-24.1711499125818</v>
      </c>
      <c r="AN16" s="10">
        <v>12.588888460702</v>
      </c>
      <c r="AO16" s="10">
        <v>-6.9007511920031002</v>
      </c>
    </row>
    <row r="17" spans="1:41" x14ac:dyDescent="0.25">
      <c r="A17" t="s">
        <v>5</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-41.520313420463999</v>
      </c>
      <c r="S17" s="10">
        <v>-34.962086299832798</v>
      </c>
      <c r="T17" s="10">
        <v>-64.409058255273294</v>
      </c>
      <c r="U17" s="10">
        <v>-26.720541379629299</v>
      </c>
      <c r="V17" s="10">
        <v>-9.9535377871420696</v>
      </c>
      <c r="W17" s="10">
        <v>2.47252466735404</v>
      </c>
      <c r="X17" s="10">
        <v>-69.386553381451193</v>
      </c>
      <c r="Y17" s="10">
        <v>12.071516001489201</v>
      </c>
      <c r="Z17" s="10">
        <v>23.548587084272999</v>
      </c>
      <c r="AA17" s="10">
        <v>-15.6388008161787</v>
      </c>
      <c r="AB17" s="10">
        <v>-28.3265407076927</v>
      </c>
      <c r="AC17" s="10">
        <v>26.292441867320001</v>
      </c>
      <c r="AD17" s="10">
        <v>-37.751938854212099</v>
      </c>
      <c r="AE17" s="10">
        <v>494.91846563852999</v>
      </c>
      <c r="AF17" s="10">
        <v>-43.231943850414602</v>
      </c>
      <c r="AG17" s="10">
        <v>20.1326483877884</v>
      </c>
      <c r="AH17" s="10">
        <v>-42.109715106344296</v>
      </c>
      <c r="AI17" s="10">
        <v>-52.294943498929001</v>
      </c>
      <c r="AJ17" s="10">
        <v>-22.928820074253299</v>
      </c>
      <c r="AK17" s="10">
        <v>-41.127679063468797</v>
      </c>
      <c r="AL17" s="10">
        <v>-46.545874935754597</v>
      </c>
      <c r="AM17" s="10">
        <v>-33.9947127332102</v>
      </c>
      <c r="AN17" s="10">
        <v>-21.510157901619898</v>
      </c>
      <c r="AO17" s="10">
        <v>-17.7664821650669</v>
      </c>
    </row>
    <row r="18" spans="1:41" x14ac:dyDescent="0.25">
      <c r="A18" t="s">
        <v>39</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-29.227716092657101</v>
      </c>
      <c r="T18" s="10">
        <v>-45.451684709653101</v>
      </c>
      <c r="U18" s="10">
        <v>-29.227716092657101</v>
      </c>
      <c r="V18" s="10">
        <v>-31.3375358753275</v>
      </c>
      <c r="W18" s="10">
        <v>-45.850784296546898</v>
      </c>
      <c r="X18" s="10">
        <v>-51.360944351891597</v>
      </c>
      <c r="Y18" s="10">
        <v>-27.598261837457098</v>
      </c>
      <c r="Z18" s="10">
        <v>-64.656175932288406</v>
      </c>
      <c r="AA18" s="10">
        <v>-62.967294021478899</v>
      </c>
      <c r="AB18" s="10">
        <v>-29.243195682643499</v>
      </c>
      <c r="AC18" s="10">
        <v>16.399458064125</v>
      </c>
      <c r="AD18" s="10">
        <v>-39.642911257495101</v>
      </c>
      <c r="AE18" s="10">
        <v>-325.831295666703</v>
      </c>
      <c r="AF18" s="10">
        <v>-54.0688052307314</v>
      </c>
      <c r="AG18" s="10">
        <v>-44.323357362228201</v>
      </c>
      <c r="AH18" s="10">
        <v>-49.611898931267703</v>
      </c>
      <c r="AI18" s="10">
        <v>-26.841356138819101</v>
      </c>
      <c r="AJ18" s="10">
        <v>-80.210030119121896</v>
      </c>
      <c r="AK18" s="10">
        <v>-51.5161191587434</v>
      </c>
      <c r="AL18" s="10">
        <v>-50.625395331461597</v>
      </c>
      <c r="AM18" s="10">
        <v>-24.921439401175899</v>
      </c>
      <c r="AN18" s="10">
        <v>-64.293706579609307</v>
      </c>
      <c r="AO18" s="10">
        <v>-56.696709333121497</v>
      </c>
    </row>
    <row r="19" spans="1:41" x14ac:dyDescent="0.25">
      <c r="A19" t="s">
        <v>49</v>
      </c>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-32.720540165564202</v>
      </c>
      <c r="U19" s="10">
        <v>-27.605298237975799</v>
      </c>
      <c r="V19" s="10">
        <v>-33.558231168627103</v>
      </c>
      <c r="W19" s="10">
        <v>-30.7272409862045</v>
      </c>
      <c r="X19" s="10">
        <v>-45.275784717739803</v>
      </c>
      <c r="Y19" s="10">
        <v>-36.261123606927399</v>
      </c>
      <c r="Z19" s="10">
        <v>-48.276610908350698</v>
      </c>
      <c r="AA19" s="10">
        <v>-36.271003579998499</v>
      </c>
      <c r="AB19" s="10">
        <v>-19.469604298556899</v>
      </c>
      <c r="AC19" s="10">
        <v>-35.162217343553799</v>
      </c>
      <c r="AD19" s="10">
        <v>-26.0341359906772</v>
      </c>
      <c r="AE19" s="10">
        <v>-221.41246137150199</v>
      </c>
      <c r="AF19" s="10">
        <v>-32.118369131607302</v>
      </c>
      <c r="AG19" s="10">
        <v>-32.232235148206399</v>
      </c>
      <c r="AH19" s="10">
        <v>-22.793173266110301</v>
      </c>
      <c r="AI19" s="10">
        <v>-16.0926882637849</v>
      </c>
      <c r="AJ19" s="10">
        <v>-27.644312510292501</v>
      </c>
      <c r="AK19" s="10">
        <v>-28.835081735661898</v>
      </c>
      <c r="AL19" s="10">
        <v>-27.944357908380098</v>
      </c>
      <c r="AM19" s="10">
        <v>-27.9937396094608</v>
      </c>
      <c r="AN19" s="10">
        <v>-35.481145744121697</v>
      </c>
      <c r="AO19" s="10">
        <v>-35.481145744121697</v>
      </c>
    </row>
    <row r="20" spans="1:41" x14ac:dyDescent="0.25">
      <c r="A20" t="s">
        <v>60</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-32.720540165564202</v>
      </c>
      <c r="V20" s="10">
        <v>-26.199746671140399</v>
      </c>
      <c r="W20" s="10">
        <v>-41.753745284489497</v>
      </c>
      <c r="X20" s="10">
        <v>-82.936418162579699</v>
      </c>
      <c r="Y20" s="10">
        <v>-33.061356838867297</v>
      </c>
      <c r="Z20" s="10">
        <v>-72.445269369079696</v>
      </c>
      <c r="AA20" s="10">
        <v>-13.1756428788202</v>
      </c>
      <c r="AB20" s="10">
        <v>-46.181041181976497</v>
      </c>
      <c r="AC20" s="10">
        <v>-55.362206520265097</v>
      </c>
      <c r="AD20" s="10">
        <v>-64.092804566105997</v>
      </c>
      <c r="AE20" s="10">
        <v>1264.5177506357199</v>
      </c>
      <c r="AF20" s="10">
        <v>-82.963169724758799</v>
      </c>
      <c r="AG20" s="10">
        <v>-14.4240980607922</v>
      </c>
      <c r="AH20" s="10">
        <v>-32.9991019541798</v>
      </c>
      <c r="AI20" s="10">
        <v>-48.238415994357602</v>
      </c>
      <c r="AJ20" s="10">
        <v>-104.658244820478</v>
      </c>
      <c r="AK20" s="10">
        <v>-45.059050352657998</v>
      </c>
      <c r="AL20" s="10">
        <v>-44.168326525376202</v>
      </c>
      <c r="AM20" s="10">
        <v>-34.868247963275898</v>
      </c>
      <c r="AN20" s="10">
        <v>-37.965810037400303</v>
      </c>
      <c r="AO20" s="10">
        <v>-37.965810037400303</v>
      </c>
    </row>
    <row r="21" spans="1:41" x14ac:dyDescent="0.25">
      <c r="A21" t="s">
        <v>50</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-43.7723782299378</v>
      </c>
      <c r="W21" s="10">
        <v>-31.4639380028528</v>
      </c>
      <c r="X21" s="10">
        <v>-45.275784717739803</v>
      </c>
      <c r="Y21" s="10">
        <v>-37.894104863298899</v>
      </c>
      <c r="Z21" s="10">
        <v>-32.446852519362302</v>
      </c>
      <c r="AA21" s="10">
        <v>-63.0548870369742</v>
      </c>
      <c r="AB21" s="10">
        <v>-20.2519246119701</v>
      </c>
      <c r="AC21" s="10">
        <v>14.2777413140491</v>
      </c>
      <c r="AD21" s="10">
        <v>-26.0341359906772</v>
      </c>
      <c r="AE21" s="10">
        <v>-221.41246137150199</v>
      </c>
      <c r="AF21" s="10">
        <v>-32.118369131607302</v>
      </c>
      <c r="AG21" s="10">
        <v>-31.148084706481001</v>
      </c>
      <c r="AH21" s="10">
        <v>-22.793173266110301</v>
      </c>
      <c r="AI21" s="10">
        <v>-15.797820915121299</v>
      </c>
      <c r="AJ21" s="10">
        <v>-21.555751991879699</v>
      </c>
      <c r="AK21" s="10">
        <v>-27.5652832742594</v>
      </c>
      <c r="AL21" s="10">
        <v>-26.6745594469776</v>
      </c>
      <c r="AM21" s="10">
        <v>-26.894804757805201</v>
      </c>
      <c r="AN21" s="10">
        <v>-31.118959319131999</v>
      </c>
      <c r="AO21" s="10">
        <v>-30.413882162813302</v>
      </c>
    </row>
    <row r="22" spans="1:41" x14ac:dyDescent="0.25">
      <c r="A22" t="s">
        <v>51</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-27.3175182686441</v>
      </c>
      <c r="X22" s="10">
        <v>-53.692227775438901</v>
      </c>
      <c r="Y22" s="10">
        <v>-40.6634893074635</v>
      </c>
      <c r="Z22" s="10">
        <v>-8.8578972125828805</v>
      </c>
      <c r="AA22" s="10">
        <v>-85.086998725426795</v>
      </c>
      <c r="AB22" s="10">
        <v>-32.074970952628597</v>
      </c>
      <c r="AC22" s="10">
        <v>17.399457518423102</v>
      </c>
      <c r="AD22" s="10">
        <v>-18.705142739198699</v>
      </c>
      <c r="AE22" s="10">
        <v>-265.097215405101</v>
      </c>
      <c r="AF22" s="10">
        <v>-63.932291623797703</v>
      </c>
      <c r="AG22" s="10">
        <v>-64.737035469421002</v>
      </c>
      <c r="AH22" s="10">
        <v>-74.531549701012906</v>
      </c>
      <c r="AI22" s="10">
        <v>-6.4551646422938198</v>
      </c>
      <c r="AJ22" s="10">
        <v>4.6682059245293903</v>
      </c>
      <c r="AK22" s="10">
        <v>-56.3550113004247</v>
      </c>
      <c r="AL22" s="10">
        <v>-30.054177691050501</v>
      </c>
      <c r="AM22" s="10">
        <v>-20.008921141275</v>
      </c>
      <c r="AN22" s="10">
        <v>-60.147201066469897</v>
      </c>
      <c r="AO22" s="10">
        <v>-44.057412328466199</v>
      </c>
    </row>
    <row r="23" spans="1:41" x14ac:dyDescent="0.25">
      <c r="A23" t="s">
        <v>6</v>
      </c>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-20.271518252995499</v>
      </c>
      <c r="Y23" s="10">
        <v>-73.342907279445299</v>
      </c>
      <c r="Z23" s="10">
        <v>-40.663006663032199</v>
      </c>
      <c r="AA23" s="10">
        <v>-12.6661830932686</v>
      </c>
      <c r="AB23" s="10">
        <v>-56.157132901890101</v>
      </c>
      <c r="AC23" s="10">
        <v>7.6025072605377799</v>
      </c>
      <c r="AD23" s="10">
        <v>-10.574536859607001</v>
      </c>
      <c r="AE23" s="10">
        <v>-106.59687898328001</v>
      </c>
      <c r="AF23" s="10">
        <v>-27.590485849991399</v>
      </c>
      <c r="AG23" s="10">
        <v>-89.073046748864002</v>
      </c>
      <c r="AH23" s="10">
        <v>-44.5177606049131</v>
      </c>
      <c r="AI23" s="10">
        <v>-9.3526357210341793</v>
      </c>
      <c r="AJ23" s="10">
        <v>20.795528890955399</v>
      </c>
      <c r="AK23" s="10">
        <v>-42.195743119769098</v>
      </c>
      <c r="AL23" s="10">
        <v>-44.100281729219901</v>
      </c>
      <c r="AM23" s="10">
        <v>-20.016373467024799</v>
      </c>
      <c r="AN23" s="10">
        <v>-52.720257493868303</v>
      </c>
      <c r="AO23" s="10">
        <v>-27.497903052229599</v>
      </c>
    </row>
    <row r="24" spans="1:41" x14ac:dyDescent="0.25">
      <c r="A24" t="s">
        <v>7</v>
      </c>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-44.5633039512525</v>
      </c>
      <c r="Z24" s="10">
        <v>71.723554450889694</v>
      </c>
      <c r="AA24" s="10">
        <v>-51.275891528783497</v>
      </c>
      <c r="AB24" s="10">
        <v>-42.178442859089202</v>
      </c>
      <c r="AC24" s="10">
        <v>52.820301540590201</v>
      </c>
      <c r="AD24" s="10">
        <v>-86.352936812993704</v>
      </c>
      <c r="AE24" s="10">
        <v>420.03245328413601</v>
      </c>
      <c r="AF24" s="10">
        <v>-62.804697245442398</v>
      </c>
      <c r="AG24" s="10">
        <v>-56.161564843432103</v>
      </c>
      <c r="AH24" s="10">
        <v>-120.513769556178</v>
      </c>
      <c r="AI24" s="10">
        <v>-18.783886660511001</v>
      </c>
      <c r="AJ24" s="10">
        <v>6.2086929833621998</v>
      </c>
      <c r="AK24" s="10">
        <v>-73.625229908375601</v>
      </c>
      <c r="AL24" s="10">
        <v>-137.49425203103101</v>
      </c>
      <c r="AM24" s="10">
        <v>-2.9871252314831098</v>
      </c>
      <c r="AN24" s="10">
        <v>-61.239775129093601</v>
      </c>
      <c r="AO24" s="10">
        <v>-147.629872780315</v>
      </c>
    </row>
    <row r="25" spans="1:41" x14ac:dyDescent="0.25">
      <c r="A25" t="s">
        <v>16</v>
      </c>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-42.030415829340001</v>
      </c>
      <c r="AA25" s="10">
        <v>-18.850849303433598</v>
      </c>
      <c r="AB25" s="10">
        <v>-60.295734703140297</v>
      </c>
      <c r="AC25" s="10">
        <v>14.199659761171199</v>
      </c>
      <c r="AD25" s="10">
        <v>-12.5554131851567</v>
      </c>
      <c r="AE25" s="10">
        <v>-315.46639358000198</v>
      </c>
      <c r="AF25" s="10">
        <v>-29.743136353719098</v>
      </c>
      <c r="AG25" s="10">
        <v>-103.335880177389</v>
      </c>
      <c r="AH25" s="10">
        <v>-54.2761608599615</v>
      </c>
      <c r="AI25" s="10">
        <v>-3.8213130623259399</v>
      </c>
      <c r="AJ25" s="10">
        <v>48.4057985314315</v>
      </c>
      <c r="AK25" s="10">
        <v>-52.132512081280296</v>
      </c>
      <c r="AL25" s="10">
        <v>-51.2417882539986</v>
      </c>
      <c r="AM25" s="10">
        <v>-22.032575317140999</v>
      </c>
      <c r="AN25" s="10">
        <v>-37.235688316384298</v>
      </c>
      <c r="AO25" s="10">
        <v>-33.688811199386002</v>
      </c>
    </row>
    <row r="26" spans="1:41" x14ac:dyDescent="0.25">
      <c r="A26" t="s">
        <v>61</v>
      </c>
      <c r="B26" s="10">
        <v>0</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22.343890489548698</v>
      </c>
      <c r="AB26" s="10">
        <v>-52.103485555055897</v>
      </c>
      <c r="AC26" s="10">
        <v>-25.184252769041102</v>
      </c>
      <c r="AD26" s="10">
        <v>28.665558757094999</v>
      </c>
      <c r="AE26" s="10">
        <v>-160.148811938672</v>
      </c>
      <c r="AF26" s="10">
        <v>-69.127048883931593</v>
      </c>
      <c r="AG26" s="10">
        <v>-61.511076368387698</v>
      </c>
      <c r="AH26" s="10">
        <v>-19.162981113352402</v>
      </c>
      <c r="AI26" s="10">
        <v>-9.6445423694553405</v>
      </c>
      <c r="AJ26" s="10">
        <v>-56.916146524268697</v>
      </c>
      <c r="AK26" s="10">
        <v>-36.073750232367502</v>
      </c>
      <c r="AL26" s="10">
        <v>-33.743945602346102</v>
      </c>
      <c r="AM26" s="10">
        <v>-29.709704482982399</v>
      </c>
      <c r="AN26" s="10">
        <v>-15.561749963722701</v>
      </c>
      <c r="AO26" s="10">
        <v>-18.002625369111701</v>
      </c>
    </row>
    <row r="27" spans="1:41" x14ac:dyDescent="0.25">
      <c r="A27" t="s">
        <v>8</v>
      </c>
      <c r="B27" s="10">
        <v>0</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-23.7251480907664</v>
      </c>
      <c r="AC27" s="10">
        <v>4.2597922551662997</v>
      </c>
      <c r="AD27" s="10">
        <v>-17.331210177350201</v>
      </c>
      <c r="AE27" s="10">
        <v>59.784479780142703</v>
      </c>
      <c r="AF27" s="10">
        <v>-59.495248279497297</v>
      </c>
      <c r="AG27" s="10">
        <v>-35.405833370166803</v>
      </c>
      <c r="AH27" s="10">
        <v>-76.375488635869004</v>
      </c>
      <c r="AI27" s="10">
        <v>-13.5605198249221</v>
      </c>
      <c r="AJ27" s="10">
        <v>-50.307058147814097</v>
      </c>
      <c r="AK27" s="10">
        <v>-62.574659664483697</v>
      </c>
      <c r="AL27" s="10">
        <v>-61.683935837201901</v>
      </c>
      <c r="AM27" s="10">
        <v>-23.769494510046499</v>
      </c>
      <c r="AN27" s="10">
        <v>-74.865074908000295</v>
      </c>
      <c r="AO27" s="10">
        <v>-74.865074908000295</v>
      </c>
    </row>
    <row r="28" spans="1:41" x14ac:dyDescent="0.25">
      <c r="A28" t="s">
        <v>9</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-0.62047775642997804</v>
      </c>
      <c r="AD28" s="10">
        <v>-31.337547992795599</v>
      </c>
      <c r="AE28" s="10">
        <v>-60.763526874244199</v>
      </c>
      <c r="AF28" s="10">
        <v>-23.287730861318401</v>
      </c>
      <c r="AG28" s="10">
        <v>-50.920008216724597</v>
      </c>
      <c r="AH28" s="10">
        <v>-26.9532288051421</v>
      </c>
      <c r="AI28" s="10">
        <v>-13.577591300571401</v>
      </c>
      <c r="AJ28" s="10">
        <v>-6.0610429571209998</v>
      </c>
      <c r="AK28" s="10">
        <v>-30.3843544160598</v>
      </c>
      <c r="AL28" s="10">
        <v>-31.938544369635</v>
      </c>
      <c r="AM28" s="10">
        <v>-15.997947472650701</v>
      </c>
      <c r="AN28" s="10">
        <v>-31.7336798144098</v>
      </c>
      <c r="AO28" s="10">
        <v>-31.7336798144098</v>
      </c>
    </row>
    <row r="29" spans="1:41" x14ac:dyDescent="0.25">
      <c r="A29" t="s">
        <v>52</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64.8500176659294</v>
      </c>
      <c r="AE29" s="10">
        <v>-221.304801880371</v>
      </c>
      <c r="AF29" s="10">
        <v>-81.845676843837097</v>
      </c>
      <c r="AG29" s="10">
        <v>-26.835267602067201</v>
      </c>
      <c r="AH29" s="10">
        <v>-31.881609073257899</v>
      </c>
      <c r="AI29" s="10">
        <v>59.517754491816703</v>
      </c>
      <c r="AJ29" s="10">
        <v>21.258218472757498</v>
      </c>
      <c r="AK29" s="10">
        <v>16.792092421120199</v>
      </c>
      <c r="AL29" s="10">
        <v>-50.817929311384503</v>
      </c>
      <c r="AM29" s="10">
        <v>12.1300335163374</v>
      </c>
      <c r="AN29" s="10">
        <v>-60.588516374313599</v>
      </c>
      <c r="AO29" s="10">
        <v>-66.711060913503601</v>
      </c>
    </row>
    <row r="30" spans="1:41" x14ac:dyDescent="0.25">
      <c r="A30" t="s">
        <v>62</v>
      </c>
      <c r="B30" s="10">
        <v>0</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120.32800925824399</v>
      </c>
      <c r="AF30" s="10">
        <v>-26.788332330938101</v>
      </c>
      <c r="AG30" s="10">
        <v>-9.23295757686674</v>
      </c>
      <c r="AH30" s="10">
        <v>-54.2008112944578</v>
      </c>
      <c r="AI30" s="10">
        <v>-31.804447293705199</v>
      </c>
      <c r="AJ30" s="10">
        <v>-17.362133344933</v>
      </c>
      <c r="AK30" s="10">
        <v>-39.250276900499898</v>
      </c>
      <c r="AL30" s="10">
        <v>-38.359553073218102</v>
      </c>
      <c r="AM30" s="10">
        <v>-17.299419425945</v>
      </c>
      <c r="AN30" s="10">
        <v>-16.684693719034801</v>
      </c>
      <c r="AO30" s="10">
        <v>-18.675362683768199</v>
      </c>
    </row>
    <row r="31" spans="1:41" x14ac:dyDescent="0.25">
      <c r="A31" t="s">
        <v>53</v>
      </c>
      <c r="B31" s="10">
        <v>0</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-388.42788636836502</v>
      </c>
      <c r="AG31" s="10">
        <v>-431.527670459901</v>
      </c>
      <c r="AH31" s="10">
        <v>-338.46381859778597</v>
      </c>
      <c r="AI31" s="10">
        <v>230.76607772938999</v>
      </c>
      <c r="AJ31" s="10">
        <v>373.99608715689101</v>
      </c>
      <c r="AK31" s="10">
        <v>-237.878821724685</v>
      </c>
      <c r="AL31" s="10">
        <v>-47.2981290253447</v>
      </c>
      <c r="AM31" s="10">
        <v>-310.14114033199098</v>
      </c>
      <c r="AN31" s="10">
        <v>-72.339261489785699</v>
      </c>
      <c r="AO31" s="10">
        <v>-72.339261489785699</v>
      </c>
    </row>
    <row r="32" spans="1:41" x14ac:dyDescent="0.25">
      <c r="A32" t="s">
        <v>54</v>
      </c>
      <c r="B32" s="10">
        <v>0</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-42.028001610753101</v>
      </c>
      <c r="AH32" s="10">
        <v>-69.915222242082095</v>
      </c>
      <c r="AI32" s="10">
        <v>-17.680731787338601</v>
      </c>
      <c r="AJ32" s="10">
        <v>-77.527869096453699</v>
      </c>
      <c r="AK32" s="10">
        <v>-53.676170873736197</v>
      </c>
      <c r="AL32" s="10">
        <v>-52.7854470464545</v>
      </c>
      <c r="AM32" s="10">
        <v>-34.266076929318999</v>
      </c>
      <c r="AN32" s="10">
        <v>-59.649590668909603</v>
      </c>
      <c r="AO32" s="10">
        <v>-59.649590668909603</v>
      </c>
    </row>
    <row r="33" spans="1:41" x14ac:dyDescent="0.25">
      <c r="A33" t="s">
        <v>10</v>
      </c>
      <c r="B33" s="10">
        <v>0</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-69.169238893335901</v>
      </c>
      <c r="AI33" s="10">
        <v>29.905692479910801</v>
      </c>
      <c r="AJ33" s="10">
        <v>30.1203591815765</v>
      </c>
      <c r="AK33" s="10">
        <v>-42.529357742402098</v>
      </c>
      <c r="AL33" s="10">
        <v>-43.895393039383997</v>
      </c>
      <c r="AM33" s="10">
        <v>-15.7203109882487</v>
      </c>
      <c r="AN33" s="10">
        <v>-66.593054212627806</v>
      </c>
      <c r="AO33" s="10">
        <v>-68.719501239630603</v>
      </c>
    </row>
    <row r="34" spans="1:41" x14ac:dyDescent="0.25">
      <c r="A34" t="s">
        <v>63</v>
      </c>
      <c r="B34" s="10">
        <v>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-1.3112693327645999</v>
      </c>
      <c r="AJ34" s="10">
        <v>-27.5638013258746</v>
      </c>
      <c r="AK34" s="10">
        <v>-49.219264574272501</v>
      </c>
      <c r="AL34" s="10">
        <v>-51.678408895462603</v>
      </c>
      <c r="AM34" s="10">
        <v>-10.1667224169066</v>
      </c>
      <c r="AN34" s="10">
        <v>-61.393053493189797</v>
      </c>
      <c r="AO34" s="10">
        <v>-61.393053493189797</v>
      </c>
    </row>
    <row r="35" spans="1:41" x14ac:dyDescent="0.25">
      <c r="A35" t="s">
        <v>55</v>
      </c>
      <c r="B35" s="10">
        <v>0</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-36.819983240470002</v>
      </c>
      <c r="AK35" s="10">
        <v>-26.448721781823899</v>
      </c>
      <c r="AL35" s="10">
        <v>-26.278572383154799</v>
      </c>
      <c r="AM35" s="10">
        <v>-28.842170459719</v>
      </c>
      <c r="AN35" s="10">
        <v>-16.671025290519299</v>
      </c>
      <c r="AO35" s="10">
        <v>-16.671025290519299</v>
      </c>
    </row>
    <row r="36" spans="1:41" x14ac:dyDescent="0.25">
      <c r="A36" t="s">
        <v>56</v>
      </c>
      <c r="B36" s="10">
        <v>0</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-10.516291158745799</v>
      </c>
      <c r="AL36" s="10">
        <v>-9.6255673314640298</v>
      </c>
      <c r="AM36" s="10">
        <v>-66.609105408091395</v>
      </c>
      <c r="AN36" s="10">
        <v>-8.6097878631549101</v>
      </c>
      <c r="AO36" s="10">
        <v>-8.6097878631549101</v>
      </c>
    </row>
    <row r="37" spans="1:41" x14ac:dyDescent="0.25">
      <c r="A37" t="s">
        <v>12</v>
      </c>
      <c r="B37" s="10">
        <v>0</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-50.232760974466402</v>
      </c>
      <c r="AM37" s="10">
        <v>-23.702135116497502</v>
      </c>
      <c r="AN37" s="10">
        <v>-55.422867067338501</v>
      </c>
      <c r="AO37" s="10">
        <v>-56.304074976126302</v>
      </c>
    </row>
    <row r="38" spans="1:41" x14ac:dyDescent="0.25">
      <c r="A38" t="s">
        <v>41</v>
      </c>
      <c r="B38" s="10">
        <v>0</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-23.6380812168989</v>
      </c>
      <c r="AN38" s="10">
        <v>-53.085334768652899</v>
      </c>
      <c r="AO38" s="10">
        <v>-63.399402868541401</v>
      </c>
    </row>
    <row r="39" spans="1:41" x14ac:dyDescent="0.25">
      <c r="A39" t="s">
        <v>57</v>
      </c>
      <c r="B39" s="10">
        <v>0</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-25.040664960352899</v>
      </c>
      <c r="AO39" s="10">
        <v>-29.160487638469899</v>
      </c>
    </row>
    <row r="40" spans="1:41" x14ac:dyDescent="0.25">
      <c r="A40" t="s">
        <v>35</v>
      </c>
      <c r="B40" s="10">
        <v>0</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0">
        <v>0</v>
      </c>
      <c r="AN40" s="10">
        <v>0</v>
      </c>
      <c r="AO40" s="10">
        <v>-76.202607715782804</v>
      </c>
    </row>
    <row r="41" spans="1:41" x14ac:dyDescent="0.25">
      <c r="A41" t="s">
        <v>36</v>
      </c>
      <c r="B41" s="10">
        <v>0</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row>
    <row r="47" spans="1:41" x14ac:dyDescent="0.25">
      <c r="V47" t="s">
        <v>161</v>
      </c>
    </row>
    <row r="48" spans="1:41" x14ac:dyDescent="0.25">
      <c r="V48" t="s">
        <v>162</v>
      </c>
    </row>
    <row r="50" spans="2:41" x14ac:dyDescent="0.25">
      <c r="B50" s="10">
        <v>-18.8641381554236</v>
      </c>
      <c r="C50" s="10">
        <v>16.848572080524299</v>
      </c>
      <c r="D50" s="10">
        <v>53.678985370769603</v>
      </c>
      <c r="E50" s="10">
        <v>-20.3412622126502</v>
      </c>
      <c r="F50" s="10">
        <v>29.5293994665547</v>
      </c>
      <c r="G50" s="10">
        <v>88.613891279033197</v>
      </c>
      <c r="H50" s="10">
        <v>-9.9557190307450597E-2</v>
      </c>
      <c r="I50" s="10">
        <v>-21.3612383624268</v>
      </c>
      <c r="J50" s="10">
        <v>-18.623660414303899</v>
      </c>
      <c r="K50" s="10">
        <v>-33.708014807949702</v>
      </c>
      <c r="L50" s="10">
        <v>-24.079912036390599</v>
      </c>
      <c r="M50" s="10">
        <v>-88.916733113295294</v>
      </c>
      <c r="N50" s="10">
        <v>-109.67833072908201</v>
      </c>
      <c r="O50" s="10">
        <v>36.366570741226703</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v>
      </c>
      <c r="AO50" s="10">
        <v>0</v>
      </c>
    </row>
    <row r="51" spans="2:41" x14ac:dyDescent="0.25">
      <c r="B51">
        <v>0</v>
      </c>
      <c r="C51">
        <v>0</v>
      </c>
      <c r="D51">
        <v>0</v>
      </c>
      <c r="E51">
        <v>0</v>
      </c>
      <c r="F51">
        <v>0</v>
      </c>
      <c r="G51">
        <v>0</v>
      </c>
      <c r="H51">
        <v>0</v>
      </c>
      <c r="I51">
        <v>0</v>
      </c>
      <c r="J51">
        <v>0</v>
      </c>
      <c r="K51">
        <v>0</v>
      </c>
      <c r="L51">
        <v>0</v>
      </c>
      <c r="M51">
        <v>0</v>
      </c>
      <c r="N51">
        <v>0</v>
      </c>
      <c r="O51">
        <v>0</v>
      </c>
      <c r="P51">
        <v>0</v>
      </c>
      <c r="Q51">
        <v>103.16229996694</v>
      </c>
      <c r="R51">
        <v>-14.050828593194399</v>
      </c>
      <c r="S51">
        <v>-77.624207244547193</v>
      </c>
      <c r="T51">
        <v>-83.261425500837106</v>
      </c>
      <c r="U51">
        <v>-83.628180579852398</v>
      </c>
      <c r="V51">
        <v>58.526833693379302</v>
      </c>
      <c r="W51">
        <v>-33.022408885369501</v>
      </c>
      <c r="X51">
        <v>263.614806934277</v>
      </c>
      <c r="Y51">
        <v>4.7036191814256698</v>
      </c>
      <c r="Z51">
        <v>-60.9803322955688</v>
      </c>
      <c r="AA51">
        <v>64.663710636822998</v>
      </c>
      <c r="AB51">
        <v>-16.720626154369501</v>
      </c>
      <c r="AC51">
        <v>103.105567626583</v>
      </c>
      <c r="AD51">
        <v>100.007547490386</v>
      </c>
      <c r="AE51">
        <v>852.88162812540099</v>
      </c>
      <c r="AF51">
        <v>-30.2454258958828</v>
      </c>
      <c r="AG51">
        <v>2.1946794423195102</v>
      </c>
      <c r="AH51">
        <v>19.7186418746962</v>
      </c>
      <c r="AI51">
        <v>37.008277380865799</v>
      </c>
      <c r="AJ51">
        <v>111.39776063868599</v>
      </c>
      <c r="AK51">
        <v>-21.1353465023567</v>
      </c>
      <c r="AL51">
        <v>-12.7674704089172</v>
      </c>
      <c r="AM51">
        <v>-24.1711499125818</v>
      </c>
      <c r="AN51">
        <v>12.588888460702</v>
      </c>
      <c r="AO51">
        <v>-6.9007511920031002</v>
      </c>
    </row>
  </sheetData>
  <conditionalFormatting sqref="B2:AO41">
    <cfRule type="top10" dxfId="7" priority="5" bottom="1" rank="10"/>
    <cfRule type="top10" dxfId="6" priority="6" rank="10"/>
    <cfRule type="cellIs" dxfId="5" priority="7" operator="lessThan">
      <formula>0</formula>
    </cfRule>
    <cfRule type="cellIs" dxfId="4" priority="8" operator="greaterThan">
      <formula>0</formula>
    </cfRule>
  </conditionalFormatting>
  <conditionalFormatting sqref="B50:AO50">
    <cfRule type="top10" dxfId="3" priority="1" bottom="1" rank="10"/>
    <cfRule type="top10" dxfId="2" priority="2" rank="10"/>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
  <sheetViews>
    <sheetView zoomScale="85" zoomScaleNormal="85" workbookViewId="0">
      <selection activeCell="I21" sqref="I21"/>
    </sheetView>
  </sheetViews>
  <sheetFormatPr defaultRowHeight="15" x14ac:dyDescent="0.25"/>
  <cols>
    <col min="1" max="1" width="11.7109375" bestFit="1" customWidth="1"/>
  </cols>
  <sheetData>
    <row r="2" spans="1:19" x14ac:dyDescent="0.25">
      <c r="A2" t="s">
        <v>141</v>
      </c>
      <c r="B2" t="s">
        <v>142</v>
      </c>
      <c r="C2" t="s">
        <v>143</v>
      </c>
      <c r="D2" t="s">
        <v>144</v>
      </c>
      <c r="E2" t="s">
        <v>145</v>
      </c>
      <c r="F2" t="s">
        <v>146</v>
      </c>
      <c r="G2" t="s">
        <v>147</v>
      </c>
      <c r="H2" t="s">
        <v>148</v>
      </c>
      <c r="I2" t="s">
        <v>149</v>
      </c>
      <c r="J2" t="s">
        <v>150</v>
      </c>
      <c r="K2" t="s">
        <v>151</v>
      </c>
      <c r="L2" t="s">
        <v>152</v>
      </c>
      <c r="M2" t="s">
        <v>153</v>
      </c>
      <c r="N2" t="s">
        <v>154</v>
      </c>
      <c r="O2" t="s">
        <v>155</v>
      </c>
      <c r="P2" t="s">
        <v>156</v>
      </c>
      <c r="Q2" t="s">
        <v>157</v>
      </c>
      <c r="R2" t="s">
        <v>108</v>
      </c>
    </row>
    <row r="3" spans="1:19" x14ac:dyDescent="0.25">
      <c r="A3" t="s">
        <v>158</v>
      </c>
      <c r="B3">
        <v>1</v>
      </c>
      <c r="C3">
        <v>1</v>
      </c>
      <c r="D3">
        <v>1</v>
      </c>
      <c r="E3">
        <v>2</v>
      </c>
      <c r="F3">
        <v>2</v>
      </c>
      <c r="G3">
        <v>2</v>
      </c>
      <c r="H3">
        <v>1</v>
      </c>
      <c r="I3">
        <v>3</v>
      </c>
      <c r="J3">
        <v>1</v>
      </c>
      <c r="K3">
        <v>2</v>
      </c>
      <c r="L3">
        <v>3</v>
      </c>
      <c r="M3">
        <v>1</v>
      </c>
      <c r="N3">
        <v>2</v>
      </c>
      <c r="O3">
        <v>2</v>
      </c>
      <c r="P3">
        <v>3</v>
      </c>
      <c r="Q3">
        <v>3</v>
      </c>
      <c r="R3">
        <v>0.77310000000000001</v>
      </c>
      <c r="S3" s="3">
        <f>(R3-R5)/(R4-R5)</f>
        <v>0.79548088064889921</v>
      </c>
    </row>
    <row r="4" spans="1:19" x14ac:dyDescent="0.25">
      <c r="A4" t="s">
        <v>159</v>
      </c>
      <c r="B4">
        <v>1</v>
      </c>
      <c r="C4">
        <v>1</v>
      </c>
      <c r="D4">
        <v>1</v>
      </c>
      <c r="E4">
        <v>1</v>
      </c>
      <c r="F4">
        <v>1</v>
      </c>
      <c r="G4">
        <v>1</v>
      </c>
      <c r="H4">
        <v>1</v>
      </c>
      <c r="I4">
        <v>1</v>
      </c>
      <c r="J4">
        <v>1</v>
      </c>
      <c r="K4">
        <v>1</v>
      </c>
      <c r="L4">
        <v>1</v>
      </c>
      <c r="M4">
        <v>1</v>
      </c>
      <c r="N4">
        <v>1</v>
      </c>
      <c r="O4">
        <v>1</v>
      </c>
      <c r="P4">
        <v>1</v>
      </c>
      <c r="Q4">
        <v>1</v>
      </c>
      <c r="R4">
        <v>0.80840000000000001</v>
      </c>
    </row>
    <row r="5" spans="1:19" x14ac:dyDescent="0.25">
      <c r="A5" t="s">
        <v>160</v>
      </c>
      <c r="B5">
        <v>1</v>
      </c>
      <c r="C5">
        <v>2</v>
      </c>
      <c r="D5">
        <v>3</v>
      </c>
      <c r="E5">
        <v>4</v>
      </c>
      <c r="F5">
        <v>5</v>
      </c>
      <c r="G5">
        <v>6</v>
      </c>
      <c r="H5">
        <v>7</v>
      </c>
      <c r="I5">
        <v>8</v>
      </c>
      <c r="J5">
        <v>9</v>
      </c>
      <c r="K5">
        <v>10</v>
      </c>
      <c r="L5">
        <v>11</v>
      </c>
      <c r="M5">
        <v>12</v>
      </c>
      <c r="N5">
        <v>13</v>
      </c>
      <c r="O5">
        <v>14</v>
      </c>
      <c r="P5">
        <v>15</v>
      </c>
      <c r="Q5">
        <v>16</v>
      </c>
      <c r="R5">
        <v>0.63580000000000003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abSelected="1" zoomScale="70" zoomScaleNormal="70" workbookViewId="0">
      <selection activeCell="A8" sqref="A8"/>
    </sheetView>
  </sheetViews>
  <sheetFormatPr defaultRowHeight="15" x14ac:dyDescent="0.25"/>
  <cols>
    <col min="6" max="6" width="11.5703125" bestFit="1" customWidth="1"/>
    <col min="10" max="10" width="12" bestFit="1" customWidth="1"/>
    <col min="13" max="13" width="10.42578125" customWidth="1"/>
    <col min="14" max="14" width="25.42578125" bestFit="1" customWidth="1"/>
    <col min="15" max="15" width="13.85546875" bestFit="1" customWidth="1"/>
    <col min="16" max="16" width="9.5703125" bestFit="1" customWidth="1"/>
    <col min="17" max="17" width="13.85546875" bestFit="1" customWidth="1"/>
    <col min="18" max="18" width="12" bestFit="1" customWidth="1"/>
    <col min="19" max="19" width="22.5703125" bestFit="1" customWidth="1"/>
    <col min="20" max="20" width="8.5703125" bestFit="1" customWidth="1"/>
    <col min="21" max="21" width="10.140625" bestFit="1" customWidth="1"/>
    <col min="22" max="22" width="10" bestFit="1" customWidth="1"/>
    <col min="23" max="23" width="8.28515625" bestFit="1" customWidth="1"/>
  </cols>
  <sheetData>
    <row r="1" spans="1:23" x14ac:dyDescent="0.25">
      <c r="A1" t="s">
        <v>163</v>
      </c>
      <c r="B1" t="s">
        <v>164</v>
      </c>
      <c r="C1" t="s">
        <v>165</v>
      </c>
      <c r="D1" t="s">
        <v>166</v>
      </c>
      <c r="E1" t="s">
        <v>167</v>
      </c>
      <c r="F1" t="s">
        <v>168</v>
      </c>
      <c r="G1" t="s">
        <v>169</v>
      </c>
      <c r="H1" t="s">
        <v>170</v>
      </c>
      <c r="I1" t="s">
        <v>171</v>
      </c>
      <c r="J1" t="s">
        <v>172</v>
      </c>
      <c r="M1" t="s">
        <v>158</v>
      </c>
      <c r="N1" s="35" t="s">
        <v>182</v>
      </c>
      <c r="O1" s="35" t="s">
        <v>183</v>
      </c>
      <c r="P1" s="35" t="s">
        <v>185</v>
      </c>
      <c r="Q1" s="35" t="s">
        <v>173</v>
      </c>
      <c r="R1" s="35" t="s">
        <v>179</v>
      </c>
      <c r="S1" s="35" t="s">
        <v>181</v>
      </c>
      <c r="T1" s="35" t="s">
        <v>174</v>
      </c>
      <c r="U1" s="35" t="s">
        <v>178</v>
      </c>
      <c r="V1" s="35" t="s">
        <v>184</v>
      </c>
      <c r="W1" s="35" t="s">
        <v>176</v>
      </c>
    </row>
    <row r="2" spans="1:23" x14ac:dyDescent="0.25">
      <c r="A2" s="35" t="s">
        <v>173</v>
      </c>
      <c r="B2" s="36">
        <v>500</v>
      </c>
      <c r="C2" s="36">
        <v>500</v>
      </c>
      <c r="D2">
        <v>10</v>
      </c>
      <c r="E2" t="s">
        <v>13</v>
      </c>
      <c r="F2" s="26">
        <v>36514</v>
      </c>
      <c r="G2">
        <v>4</v>
      </c>
      <c r="H2" s="11">
        <v>6.41025641025641E-3</v>
      </c>
      <c r="I2" s="10">
        <v>43.820350472300497</v>
      </c>
      <c r="J2" s="37">
        <f>10000*H2/I2</f>
        <v>1.462849187915197</v>
      </c>
      <c r="K2">
        <v>43.820350472300497</v>
      </c>
      <c r="L2">
        <v>43.395595693879898</v>
      </c>
      <c r="M2" t="s">
        <v>187</v>
      </c>
    </row>
    <row r="3" spans="1:23" x14ac:dyDescent="0.25">
      <c r="A3" s="35" t="s">
        <v>174</v>
      </c>
      <c r="B3" s="36">
        <v>500</v>
      </c>
      <c r="C3" s="36">
        <v>500</v>
      </c>
      <c r="D3">
        <v>10</v>
      </c>
      <c r="E3" t="s">
        <v>175</v>
      </c>
      <c r="F3" s="26">
        <v>37380</v>
      </c>
      <c r="G3">
        <v>7</v>
      </c>
      <c r="H3" s="11">
        <v>0.51684301809301803</v>
      </c>
      <c r="I3" s="10">
        <v>1180.7536566715401</v>
      </c>
      <c r="J3" s="37">
        <f t="shared" ref="J3:J11" si="0">10000*H3/I3</f>
        <v>4.3772298749424285</v>
      </c>
      <c r="K3">
        <v>1151.9051680069699</v>
      </c>
      <c r="L3">
        <v>1148.0022835341899</v>
      </c>
    </row>
    <row r="4" spans="1:23" x14ac:dyDescent="0.25">
      <c r="A4" s="35" t="s">
        <v>176</v>
      </c>
      <c r="B4" s="36">
        <v>500</v>
      </c>
      <c r="C4" s="36">
        <v>500</v>
      </c>
      <c r="D4">
        <v>10</v>
      </c>
      <c r="E4" t="s">
        <v>177</v>
      </c>
      <c r="F4" s="26">
        <v>38183</v>
      </c>
      <c r="G4">
        <v>10</v>
      </c>
      <c r="H4" s="11">
        <v>0.27177260239760198</v>
      </c>
      <c r="I4" s="10">
        <v>1058.8813237571301</v>
      </c>
      <c r="J4" s="37">
        <f t="shared" si="0"/>
        <v>2.5666011506681086</v>
      </c>
      <c r="K4">
        <v>970.48527456314002</v>
      </c>
      <c r="L4">
        <v>968.04741368058501</v>
      </c>
      <c r="N4" t="s">
        <v>188</v>
      </c>
    </row>
    <row r="5" spans="1:23" x14ac:dyDescent="0.25">
      <c r="A5" s="35" t="s">
        <v>178</v>
      </c>
      <c r="B5" s="36">
        <v>500</v>
      </c>
      <c r="C5" s="36">
        <v>500</v>
      </c>
      <c r="D5">
        <v>5</v>
      </c>
      <c r="E5" t="s">
        <v>4</v>
      </c>
      <c r="F5" s="26">
        <v>37633</v>
      </c>
      <c r="G5">
        <v>8</v>
      </c>
      <c r="H5" s="11">
        <v>4.7179487179487202E-2</v>
      </c>
      <c r="I5" s="10">
        <v>360.72768191577802</v>
      </c>
      <c r="J5" s="37">
        <f t="shared" si="0"/>
        <v>1.3078976065524843</v>
      </c>
      <c r="K5">
        <v>360.72768191577802</v>
      </c>
      <c r="L5">
        <v>358.11578797432003</v>
      </c>
    </row>
    <row r="6" spans="1:23" x14ac:dyDescent="0.25">
      <c r="A6" s="35" t="s">
        <v>179</v>
      </c>
      <c r="B6" s="36">
        <v>500</v>
      </c>
      <c r="C6" s="36">
        <v>500</v>
      </c>
      <c r="D6">
        <v>10</v>
      </c>
      <c r="E6" t="s">
        <v>180</v>
      </c>
      <c r="F6" s="26">
        <v>37232</v>
      </c>
      <c r="G6">
        <v>5</v>
      </c>
      <c r="H6" s="11">
        <v>7.1794871794871803E-2</v>
      </c>
      <c r="I6" s="10">
        <v>437.089040564897</v>
      </c>
      <c r="J6" s="37">
        <f t="shared" si="0"/>
        <v>1.6425685645671553</v>
      </c>
      <c r="K6">
        <v>457.78104869326501</v>
      </c>
      <c r="L6">
        <v>263.74332716900102</v>
      </c>
    </row>
    <row r="7" spans="1:23" x14ac:dyDescent="0.25">
      <c r="A7" s="35" t="s">
        <v>181</v>
      </c>
      <c r="B7" s="36">
        <v>500</v>
      </c>
      <c r="C7" s="36">
        <v>500</v>
      </c>
      <c r="D7">
        <v>5</v>
      </c>
      <c r="E7" t="s">
        <v>62</v>
      </c>
      <c r="F7" s="26">
        <v>37235</v>
      </c>
      <c r="G7">
        <v>6</v>
      </c>
      <c r="H7" s="11">
        <v>4.2783605283605301E-2</v>
      </c>
      <c r="I7" s="10">
        <v>218.11393088158499</v>
      </c>
      <c r="J7" s="37">
        <f t="shared" si="0"/>
        <v>1.9615255710939759</v>
      </c>
      <c r="K7">
        <v>218.11393088158499</v>
      </c>
      <c r="L7">
        <v>124.35442472240101</v>
      </c>
    </row>
    <row r="8" spans="1:23" x14ac:dyDescent="0.25">
      <c r="A8" s="35" t="s">
        <v>182</v>
      </c>
      <c r="B8" s="36">
        <v>500</v>
      </c>
      <c r="C8" s="36">
        <v>500</v>
      </c>
      <c r="D8">
        <v>5</v>
      </c>
      <c r="E8" t="s">
        <v>10</v>
      </c>
      <c r="F8" s="26">
        <v>35611</v>
      </c>
      <c r="G8">
        <v>1</v>
      </c>
      <c r="H8" s="11">
        <v>7.9670329670329706E-2</v>
      </c>
      <c r="I8" s="10">
        <v>356.20986149983599</v>
      </c>
      <c r="J8" s="37">
        <f t="shared" si="0"/>
        <v>2.2366121290094152</v>
      </c>
      <c r="K8">
        <v>356.20986149983599</v>
      </c>
      <c r="L8">
        <v>354.345872125553</v>
      </c>
    </row>
    <row r="9" spans="1:23" x14ac:dyDescent="0.25">
      <c r="A9" s="35" t="s">
        <v>183</v>
      </c>
      <c r="B9" s="36">
        <v>500</v>
      </c>
      <c r="C9" s="36">
        <v>500</v>
      </c>
      <c r="D9">
        <v>5</v>
      </c>
      <c r="E9" t="s">
        <v>63</v>
      </c>
      <c r="F9" s="26">
        <v>36330</v>
      </c>
      <c r="G9">
        <v>2</v>
      </c>
      <c r="H9" s="11">
        <v>2.01923076923077E-2</v>
      </c>
      <c r="I9" s="10">
        <v>287.13628248362897</v>
      </c>
      <c r="J9" s="37">
        <f t="shared" si="0"/>
        <v>0.70323079750323647</v>
      </c>
      <c r="K9">
        <v>287.13628248362897</v>
      </c>
      <c r="L9">
        <v>285.35827003994802</v>
      </c>
    </row>
    <row r="10" spans="1:23" x14ac:dyDescent="0.25">
      <c r="A10" s="35" t="s">
        <v>184</v>
      </c>
      <c r="B10" s="36">
        <v>500</v>
      </c>
      <c r="C10" s="36">
        <v>500</v>
      </c>
      <c r="D10">
        <v>10</v>
      </c>
      <c r="E10" t="s">
        <v>55</v>
      </c>
      <c r="F10" s="26">
        <v>37646</v>
      </c>
      <c r="G10">
        <v>9</v>
      </c>
      <c r="H10" s="11">
        <v>5.1282051282051299E-3</v>
      </c>
      <c r="I10" s="10">
        <v>86.782376322955102</v>
      </c>
      <c r="J10" s="37">
        <f t="shared" si="0"/>
        <v>0.59092702291544086</v>
      </c>
      <c r="K10">
        <v>86.782376322955102</v>
      </c>
      <c r="L10">
        <v>85.973074954250293</v>
      </c>
    </row>
    <row r="11" spans="1:23" x14ac:dyDescent="0.25">
      <c r="A11" s="35" t="s">
        <v>185</v>
      </c>
      <c r="B11" s="36">
        <v>500</v>
      </c>
      <c r="C11" s="36">
        <v>500</v>
      </c>
      <c r="D11">
        <v>10</v>
      </c>
      <c r="E11" t="s">
        <v>186</v>
      </c>
      <c r="F11" s="26">
        <v>36512</v>
      </c>
      <c r="G11">
        <v>3</v>
      </c>
      <c r="H11" s="11">
        <v>0.30672272172272202</v>
      </c>
      <c r="I11" s="10">
        <v>1425.5833127191599</v>
      </c>
      <c r="J11" s="37">
        <f t="shared" si="0"/>
        <v>2.1515594282432962</v>
      </c>
      <c r="K11">
        <v>1297.8620325941199</v>
      </c>
      <c r="L11">
        <v>1294.36294077198</v>
      </c>
    </row>
    <row r="14" spans="1:23" x14ac:dyDescent="0.25">
      <c r="A14" t="s">
        <v>163</v>
      </c>
      <c r="B14" t="s">
        <v>164</v>
      </c>
      <c r="C14" t="s">
        <v>165</v>
      </c>
      <c r="D14" t="s">
        <v>166</v>
      </c>
      <c r="E14" t="s">
        <v>167</v>
      </c>
      <c r="F14" t="s">
        <v>168</v>
      </c>
      <c r="G14" t="s">
        <v>169</v>
      </c>
      <c r="H14" t="s">
        <v>170</v>
      </c>
      <c r="I14" t="s">
        <v>171</v>
      </c>
      <c r="J14" t="s">
        <v>172</v>
      </c>
    </row>
    <row r="15" spans="1:23" x14ac:dyDescent="0.25">
      <c r="A15" s="35" t="s">
        <v>174</v>
      </c>
      <c r="B15" s="36">
        <v>500</v>
      </c>
      <c r="C15" s="36">
        <v>500</v>
      </c>
      <c r="D15">
        <v>10</v>
      </c>
      <c r="E15" t="s">
        <v>175</v>
      </c>
      <c r="F15" s="26">
        <v>37380</v>
      </c>
      <c r="G15">
        <v>7</v>
      </c>
      <c r="H15" s="11">
        <v>0.51684301809301803</v>
      </c>
      <c r="I15" s="10">
        <v>1334.67276969723</v>
      </c>
      <c r="J15" s="37">
        <f t="shared" ref="J15:J24" si="1">10000*H15/I15</f>
        <v>3.8724324780392703</v>
      </c>
    </row>
    <row r="16" spans="1:23" x14ac:dyDescent="0.25">
      <c r="A16" s="35" t="s">
        <v>182</v>
      </c>
      <c r="B16" s="36">
        <v>500</v>
      </c>
      <c r="C16" s="36">
        <v>500</v>
      </c>
      <c r="D16">
        <v>5</v>
      </c>
      <c r="E16" t="s">
        <v>10</v>
      </c>
      <c r="F16" s="26">
        <v>35611</v>
      </c>
      <c r="G16">
        <v>1</v>
      </c>
      <c r="H16" s="11">
        <v>7.9670329670329706E-2</v>
      </c>
      <c r="I16" s="10">
        <v>349.64566178665598</v>
      </c>
      <c r="J16" s="37">
        <f t="shared" si="1"/>
        <v>2.2786019784493226</v>
      </c>
    </row>
    <row r="17" spans="1:10" x14ac:dyDescent="0.25">
      <c r="A17" s="35" t="s">
        <v>176</v>
      </c>
      <c r="B17" s="36">
        <v>500</v>
      </c>
      <c r="C17" s="36">
        <v>500</v>
      </c>
      <c r="D17">
        <v>10</v>
      </c>
      <c r="E17" t="s">
        <v>177</v>
      </c>
      <c r="F17" s="26">
        <v>38183</v>
      </c>
      <c r="G17">
        <v>10</v>
      </c>
      <c r="H17" s="11">
        <v>0.27177260239760198</v>
      </c>
      <c r="I17" s="10">
        <v>1207.7562739227999</v>
      </c>
      <c r="J17" s="37">
        <f t="shared" si="1"/>
        <v>2.2502272044912082</v>
      </c>
    </row>
    <row r="18" spans="1:10" x14ac:dyDescent="0.25">
      <c r="A18" s="35" t="s">
        <v>181</v>
      </c>
      <c r="B18" s="36">
        <v>500</v>
      </c>
      <c r="C18" s="36">
        <v>500</v>
      </c>
      <c r="D18">
        <v>5</v>
      </c>
      <c r="E18" t="s">
        <v>62</v>
      </c>
      <c r="F18" s="26">
        <v>37235</v>
      </c>
      <c r="G18">
        <v>6</v>
      </c>
      <c r="H18" s="11">
        <v>4.2783605283605301E-2</v>
      </c>
      <c r="I18" s="10">
        <v>223.44959481298099</v>
      </c>
      <c r="J18" s="37">
        <f t="shared" si="1"/>
        <v>1.9146870827585787</v>
      </c>
    </row>
    <row r="19" spans="1:10" x14ac:dyDescent="0.25">
      <c r="A19" s="35" t="s">
        <v>185</v>
      </c>
      <c r="B19" s="36">
        <v>500</v>
      </c>
      <c r="C19" s="36">
        <v>500</v>
      </c>
      <c r="D19">
        <v>10</v>
      </c>
      <c r="E19" t="s">
        <v>186</v>
      </c>
      <c r="F19" s="26">
        <v>36512</v>
      </c>
      <c r="G19">
        <v>3</v>
      </c>
      <c r="H19" s="11">
        <v>0.30672272172272202</v>
      </c>
      <c r="I19" s="10">
        <v>1614.72593404997</v>
      </c>
      <c r="J19" s="37">
        <f t="shared" si="1"/>
        <v>1.8995342507035626</v>
      </c>
    </row>
    <row r="20" spans="1:10" x14ac:dyDescent="0.25">
      <c r="A20" s="35" t="s">
        <v>179</v>
      </c>
      <c r="B20" s="36">
        <v>500</v>
      </c>
      <c r="C20" s="36">
        <v>500</v>
      </c>
      <c r="D20">
        <v>10</v>
      </c>
      <c r="E20" t="s">
        <v>180</v>
      </c>
      <c r="F20" s="26">
        <v>37232</v>
      </c>
      <c r="G20">
        <v>5</v>
      </c>
      <c r="H20" s="11">
        <v>7.1794871794871803E-2</v>
      </c>
      <c r="I20" s="10">
        <v>480.67468636478998</v>
      </c>
      <c r="J20" s="37">
        <f t="shared" si="1"/>
        <v>1.4936270586212186</v>
      </c>
    </row>
    <row r="21" spans="1:10" x14ac:dyDescent="0.25">
      <c r="A21" s="35" t="s">
        <v>173</v>
      </c>
      <c r="B21" s="36">
        <v>500</v>
      </c>
      <c r="C21" s="36">
        <v>500</v>
      </c>
      <c r="D21">
        <v>10</v>
      </c>
      <c r="E21" t="s">
        <v>13</v>
      </c>
      <c r="F21" s="26">
        <v>36514</v>
      </c>
      <c r="G21">
        <v>4</v>
      </c>
      <c r="H21" s="11">
        <v>6.41025641025641E-3</v>
      </c>
      <c r="I21" s="10">
        <v>45.162858299168697</v>
      </c>
      <c r="J21" s="37">
        <f t="shared" si="1"/>
        <v>1.4193646398094344</v>
      </c>
    </row>
    <row r="22" spans="1:10" x14ac:dyDescent="0.25">
      <c r="A22" s="35" t="s">
        <v>178</v>
      </c>
      <c r="B22" s="36">
        <v>500</v>
      </c>
      <c r="C22" s="36">
        <v>500</v>
      </c>
      <c r="D22">
        <v>5</v>
      </c>
      <c r="E22" t="s">
        <v>4</v>
      </c>
      <c r="F22" s="26">
        <v>37633</v>
      </c>
      <c r="G22">
        <v>8</v>
      </c>
      <c r="H22" s="11">
        <v>4.7179487179487202E-2</v>
      </c>
      <c r="I22" s="10">
        <v>379.16728038921298</v>
      </c>
      <c r="J22" s="37">
        <f t="shared" si="1"/>
        <v>1.2442921533487208</v>
      </c>
    </row>
    <row r="23" spans="1:10" x14ac:dyDescent="0.25">
      <c r="A23" s="35" t="s">
        <v>183</v>
      </c>
      <c r="B23" s="36">
        <v>500</v>
      </c>
      <c r="C23" s="36">
        <v>500</v>
      </c>
      <c r="D23">
        <v>5</v>
      </c>
      <c r="E23" t="s">
        <v>63</v>
      </c>
      <c r="F23" s="26">
        <v>36330</v>
      </c>
      <c r="G23">
        <v>2</v>
      </c>
      <c r="H23" s="11">
        <v>2.01923076923077E-2</v>
      </c>
      <c r="I23" s="10">
        <v>267.916233767243</v>
      </c>
      <c r="J23" s="37">
        <f t="shared" si="1"/>
        <v>0.75367988749237669</v>
      </c>
    </row>
    <row r="24" spans="1:10" x14ac:dyDescent="0.25">
      <c r="A24" s="35" t="s">
        <v>184</v>
      </c>
      <c r="B24" s="36">
        <v>500</v>
      </c>
      <c r="C24" s="36">
        <v>500</v>
      </c>
      <c r="D24">
        <v>10</v>
      </c>
      <c r="E24" t="s">
        <v>55</v>
      </c>
      <c r="F24" s="26">
        <v>37646</v>
      </c>
      <c r="G24">
        <v>9</v>
      </c>
      <c r="H24" s="11">
        <v>5.1282051282051299E-3</v>
      </c>
      <c r="I24" s="10">
        <v>94.100261014733604</v>
      </c>
      <c r="J24" s="37">
        <f t="shared" si="1"/>
        <v>0.54497246584705961</v>
      </c>
    </row>
  </sheetData>
  <sortState ref="A15:J24">
    <sortCondition descending="1" ref="J15:J2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zoomScale="85" zoomScaleNormal="85" workbookViewId="0">
      <selection activeCell="F23" sqref="F23"/>
    </sheetView>
  </sheetViews>
  <sheetFormatPr defaultRowHeight="15" x14ac:dyDescent="0.25"/>
  <cols>
    <col min="1" max="1" width="11.28515625" bestFit="1" customWidth="1"/>
    <col min="2" max="2" width="17.5703125" bestFit="1" customWidth="1"/>
    <col min="3" max="5" width="17.5703125" customWidth="1"/>
    <col min="8" max="8" width="10.85546875" bestFit="1" customWidth="1"/>
  </cols>
  <sheetData>
    <row r="1" spans="1:8" x14ac:dyDescent="0.25">
      <c r="A1" t="s">
        <v>42</v>
      </c>
      <c r="B1" t="s">
        <v>43</v>
      </c>
      <c r="C1" t="s">
        <v>45</v>
      </c>
      <c r="D1" t="s">
        <v>46</v>
      </c>
    </row>
    <row r="2" spans="1:8" x14ac:dyDescent="0.25">
      <c r="A2" t="s">
        <v>13</v>
      </c>
      <c r="B2">
        <v>6.4000000000000003E-3</v>
      </c>
      <c r="C2" s="10">
        <v>40.323550602698397</v>
      </c>
      <c r="D2" s="9">
        <f>B2/C2*1000</f>
        <v>0.15871618209066443</v>
      </c>
      <c r="E2" s="10"/>
      <c r="F2" t="s">
        <v>100</v>
      </c>
      <c r="H2" s="26">
        <v>40916</v>
      </c>
    </row>
    <row r="3" spans="1:8" x14ac:dyDescent="0.25">
      <c r="A3" t="s">
        <v>32</v>
      </c>
      <c r="B3">
        <v>0.09</v>
      </c>
      <c r="C3" s="10">
        <v>268.86982194831802</v>
      </c>
      <c r="D3" s="9">
        <f t="shared" ref="D3:D26" si="0">B3/C3*1000</f>
        <v>0.33473447986029364</v>
      </c>
      <c r="E3" s="10"/>
    </row>
    <row r="4" spans="1:8" x14ac:dyDescent="0.25">
      <c r="A4" t="s">
        <v>33</v>
      </c>
      <c r="B4">
        <v>0</v>
      </c>
      <c r="C4" s="10">
        <v>273.34776125394802</v>
      </c>
      <c r="D4" s="9">
        <f t="shared" si="0"/>
        <v>0</v>
      </c>
      <c r="E4" s="10"/>
    </row>
    <row r="5" spans="1:8" x14ac:dyDescent="0.25">
      <c r="A5" t="s">
        <v>0</v>
      </c>
      <c r="B5">
        <v>3.8600000000000002E-2</v>
      </c>
      <c r="C5" s="10">
        <v>397.83238086569401</v>
      </c>
      <c r="D5" s="9">
        <f t="shared" si="0"/>
        <v>9.7025787383131959E-2</v>
      </c>
      <c r="E5" s="10"/>
    </row>
    <row r="6" spans="1:8" x14ac:dyDescent="0.25">
      <c r="A6" t="s">
        <v>34</v>
      </c>
      <c r="B6">
        <v>2.0199999999999999E-2</v>
      </c>
      <c r="C6" s="10">
        <v>137.44345931843199</v>
      </c>
      <c r="D6" s="9">
        <f t="shared" si="0"/>
        <v>0.14696952550648629</v>
      </c>
      <c r="E6" s="10"/>
    </row>
    <row r="7" spans="1:8" x14ac:dyDescent="0.25">
      <c r="A7" t="s">
        <v>1</v>
      </c>
      <c r="B7">
        <v>3.8600000000000002E-2</v>
      </c>
      <c r="C7" s="10">
        <v>589.56811339690501</v>
      </c>
      <c r="D7" s="9">
        <f t="shared" si="0"/>
        <v>6.5471654797609399E-2</v>
      </c>
      <c r="E7" s="10"/>
    </row>
    <row r="8" spans="1:8" x14ac:dyDescent="0.25">
      <c r="A8" t="s">
        <v>2</v>
      </c>
      <c r="B8">
        <v>6.4000000000000003E-3</v>
      </c>
      <c r="C8" s="10">
        <v>153.16680821476001</v>
      </c>
      <c r="D8" s="9">
        <f t="shared" si="0"/>
        <v>4.1784509807283821E-2</v>
      </c>
      <c r="E8" s="10"/>
    </row>
    <row r="9" spans="1:8" x14ac:dyDescent="0.25">
      <c r="A9" t="s">
        <v>37</v>
      </c>
      <c r="B9">
        <v>0</v>
      </c>
      <c r="C9" s="10">
        <v>150.26324667606499</v>
      </c>
      <c r="D9" s="9">
        <f t="shared" si="0"/>
        <v>0</v>
      </c>
      <c r="E9" s="10"/>
    </row>
    <row r="10" spans="1:8" x14ac:dyDescent="0.25">
      <c r="A10" t="s">
        <v>3</v>
      </c>
      <c r="B10">
        <v>2.5000000000000001E-2</v>
      </c>
      <c r="C10" s="10">
        <v>150.26324667606499</v>
      </c>
      <c r="D10" s="9">
        <f t="shared" si="0"/>
        <v>0.16637468278516959</v>
      </c>
      <c r="E10" s="10"/>
    </row>
    <row r="11" spans="1:8" x14ac:dyDescent="0.25">
      <c r="A11" t="s">
        <v>4</v>
      </c>
      <c r="B11">
        <v>1.2800000000000001E-2</v>
      </c>
      <c r="C11" s="10">
        <v>22.1950791425304</v>
      </c>
      <c r="D11" s="9">
        <f t="shared" si="0"/>
        <v>0.57670440901796705</v>
      </c>
      <c r="E11" s="10"/>
    </row>
    <row r="12" spans="1:8" x14ac:dyDescent="0.25">
      <c r="A12" t="s">
        <v>58</v>
      </c>
      <c r="B12">
        <v>2.5600000000000001E-2</v>
      </c>
      <c r="C12" s="10">
        <v>58.8376561510564</v>
      </c>
      <c r="D12" s="9">
        <f t="shared" si="0"/>
        <v>0.43509550982581696</v>
      </c>
      <c r="E12" s="10"/>
    </row>
    <row r="13" spans="1:8" x14ac:dyDescent="0.25">
      <c r="A13" t="s">
        <v>38</v>
      </c>
      <c r="B13">
        <v>0</v>
      </c>
      <c r="C13" s="10">
        <v>69.658832812735994</v>
      </c>
      <c r="D13" s="9">
        <f t="shared" si="0"/>
        <v>0</v>
      </c>
      <c r="E13" s="10"/>
    </row>
    <row r="14" spans="1:8" x14ac:dyDescent="0.25">
      <c r="A14" t="s">
        <v>59</v>
      </c>
      <c r="B14">
        <v>0</v>
      </c>
      <c r="C14" s="10">
        <v>330.40338430592499</v>
      </c>
      <c r="D14" s="9">
        <f t="shared" si="0"/>
        <v>0</v>
      </c>
      <c r="E14" s="10"/>
    </row>
    <row r="15" spans="1:8" x14ac:dyDescent="0.25">
      <c r="A15" t="s">
        <v>47</v>
      </c>
      <c r="B15">
        <v>2.0799999999999999E-2</v>
      </c>
      <c r="C15" s="10">
        <v>321.08481263799098</v>
      </c>
      <c r="D15" s="9">
        <f t="shared" si="0"/>
        <v>6.4780391912996171E-2</v>
      </c>
      <c r="E15" s="10"/>
    </row>
    <row r="16" spans="1:8" x14ac:dyDescent="0.25">
      <c r="A16" t="s">
        <v>48</v>
      </c>
      <c r="B16">
        <v>8.5000000000000006E-3</v>
      </c>
      <c r="C16" s="10">
        <v>90.391622316697806</v>
      </c>
      <c r="D16" s="9">
        <f t="shared" si="0"/>
        <v>9.4035263248393078E-2</v>
      </c>
      <c r="E16" s="10"/>
    </row>
    <row r="17" spans="1:5" x14ac:dyDescent="0.25">
      <c r="A17" t="s">
        <v>5</v>
      </c>
      <c r="B17">
        <v>4.24E-2</v>
      </c>
      <c r="C17" s="10">
        <v>210.326440075486</v>
      </c>
      <c r="D17" s="9">
        <f t="shared" si="0"/>
        <v>0.20159139281196731</v>
      </c>
      <c r="E17" s="10"/>
    </row>
    <row r="18" spans="1:5" x14ac:dyDescent="0.25">
      <c r="A18" t="s">
        <v>39</v>
      </c>
      <c r="B18">
        <v>2.98E-2</v>
      </c>
      <c r="C18" s="10">
        <v>580.27303724462695</v>
      </c>
      <c r="D18" s="9">
        <f t="shared" si="0"/>
        <v>5.1355134716413078E-2</v>
      </c>
      <c r="E18" s="10"/>
    </row>
    <row r="19" spans="1:5" x14ac:dyDescent="0.25">
      <c r="A19" t="s">
        <v>49</v>
      </c>
      <c r="B19">
        <v>0</v>
      </c>
      <c r="C19" s="10">
        <v>302.53962812012799</v>
      </c>
      <c r="D19" s="9">
        <f t="shared" si="0"/>
        <v>0</v>
      </c>
      <c r="E19" s="10"/>
    </row>
    <row r="20" spans="1:5" x14ac:dyDescent="0.25">
      <c r="A20" t="s">
        <v>60</v>
      </c>
      <c r="B20">
        <v>4.7999999999999996E-3</v>
      </c>
      <c r="C20" s="10">
        <v>302.53962812012799</v>
      </c>
      <c r="D20" s="9">
        <f t="shared" si="0"/>
        <v>1.5865690157105917E-2</v>
      </c>
      <c r="E20" s="10"/>
    </row>
    <row r="21" spans="1:5" x14ac:dyDescent="0.25">
      <c r="A21" t="s">
        <v>50</v>
      </c>
      <c r="B21">
        <v>0</v>
      </c>
      <c r="C21" s="10">
        <v>247.97036530559799</v>
      </c>
      <c r="D21" s="9">
        <f t="shared" si="0"/>
        <v>0</v>
      </c>
      <c r="E21" s="10"/>
    </row>
    <row r="22" spans="1:5" x14ac:dyDescent="0.25">
      <c r="A22" t="s">
        <v>51</v>
      </c>
      <c r="B22">
        <v>3.8600000000000002E-2</v>
      </c>
      <c r="C22" s="10">
        <v>119.329205146473</v>
      </c>
      <c r="D22" s="9">
        <f t="shared" si="0"/>
        <v>0.32347487735814273</v>
      </c>
      <c r="E22" s="10"/>
    </row>
    <row r="23" spans="1:5" x14ac:dyDescent="0.25">
      <c r="A23" t="s">
        <v>6</v>
      </c>
      <c r="B23">
        <v>1.9400000000000001E-2</v>
      </c>
      <c r="C23" s="10">
        <v>337.02138990012099</v>
      </c>
      <c r="D23" s="9">
        <f t="shared" si="0"/>
        <v>5.7563111960784882E-2</v>
      </c>
      <c r="E23" s="10"/>
    </row>
    <row r="24" spans="1:5" x14ac:dyDescent="0.25">
      <c r="A24" t="s">
        <v>7</v>
      </c>
      <c r="B24">
        <v>9.8599999999999993E-2</v>
      </c>
      <c r="C24" s="10">
        <v>237.98898438846899</v>
      </c>
      <c r="D24" s="9">
        <f t="shared" si="0"/>
        <v>0.41430489000724247</v>
      </c>
      <c r="E24" s="10"/>
    </row>
    <row r="25" spans="1:5" x14ac:dyDescent="0.25">
      <c r="A25" t="s">
        <v>16</v>
      </c>
      <c r="B25">
        <v>0.21690000000000001</v>
      </c>
      <c r="C25" s="10">
        <v>90.391622316697806</v>
      </c>
      <c r="D25" s="9">
        <f t="shared" si="0"/>
        <v>2.3995586586560536</v>
      </c>
      <c r="E25" s="10"/>
    </row>
    <row r="26" spans="1:5" x14ac:dyDescent="0.25">
      <c r="A26" t="s">
        <v>61</v>
      </c>
      <c r="B26">
        <v>0.18279999999999999</v>
      </c>
      <c r="C26" s="10">
        <v>162.848062499793</v>
      </c>
      <c r="D26" s="9">
        <f t="shared" si="0"/>
        <v>1.1225187281563902</v>
      </c>
      <c r="E26" s="10"/>
    </row>
    <row r="27" spans="1:5" x14ac:dyDescent="0.25">
      <c r="A27" t="s">
        <v>8</v>
      </c>
      <c r="B27">
        <v>3.32E-2</v>
      </c>
    </row>
    <row r="28" spans="1:5" x14ac:dyDescent="0.25">
      <c r="A28" t="s">
        <v>9</v>
      </c>
      <c r="B28">
        <v>7.8200000000000006E-2</v>
      </c>
    </row>
    <row r="29" spans="1:5" x14ac:dyDescent="0.25">
      <c r="A29" t="s">
        <v>52</v>
      </c>
      <c r="B29">
        <v>1.6999999999999999E-3</v>
      </c>
    </row>
    <row r="30" spans="1:5" x14ac:dyDescent="0.25">
      <c r="A30" t="s">
        <v>62</v>
      </c>
      <c r="B30">
        <v>4.2799999999999998E-2</v>
      </c>
    </row>
    <row r="31" spans="1:5" x14ac:dyDescent="0.25">
      <c r="A31" t="s">
        <v>53</v>
      </c>
      <c r="B31">
        <v>0.1489</v>
      </c>
    </row>
    <row r="32" spans="1:5" x14ac:dyDescent="0.25">
      <c r="A32" t="s">
        <v>54</v>
      </c>
      <c r="B32">
        <v>2.0199999999999999E-2</v>
      </c>
    </row>
    <row r="33" spans="1:2" x14ac:dyDescent="0.25">
      <c r="A33" t="s">
        <v>10</v>
      </c>
      <c r="B33">
        <v>7.9699999999999993E-2</v>
      </c>
    </row>
    <row r="34" spans="1:2" x14ac:dyDescent="0.25">
      <c r="A34" t="s">
        <v>63</v>
      </c>
      <c r="B34">
        <v>2.0199999999999999E-2</v>
      </c>
    </row>
    <row r="35" spans="1:2" x14ac:dyDescent="0.25">
      <c r="A35" t="s">
        <v>55</v>
      </c>
      <c r="B35">
        <v>5.1000000000000004E-3</v>
      </c>
    </row>
    <row r="36" spans="1:2" x14ac:dyDescent="0.25">
      <c r="A36" t="s">
        <v>56</v>
      </c>
      <c r="B36">
        <v>9.4000000000000004E-3</v>
      </c>
    </row>
    <row r="37" spans="1:2" x14ac:dyDescent="0.25">
      <c r="A37" t="s">
        <v>12</v>
      </c>
      <c r="B37">
        <v>1.49E-2</v>
      </c>
    </row>
    <row r="38" spans="1:2" x14ac:dyDescent="0.25">
      <c r="A38" t="s">
        <v>41</v>
      </c>
      <c r="B38">
        <v>0</v>
      </c>
    </row>
    <row r="39" spans="1:2" x14ac:dyDescent="0.25">
      <c r="A39" t="s">
        <v>57</v>
      </c>
      <c r="B39">
        <v>0</v>
      </c>
    </row>
    <row r="40" spans="1:2" x14ac:dyDescent="0.25">
      <c r="A40" t="s">
        <v>35</v>
      </c>
      <c r="B40">
        <v>1.2800000000000001E-2</v>
      </c>
    </row>
    <row r="41" spans="1:2" x14ac:dyDescent="0.25">
      <c r="A41" t="s">
        <v>36</v>
      </c>
      <c r="B41">
        <v>1.2800000000000001E-2</v>
      </c>
    </row>
    <row r="45" spans="1:2" x14ac:dyDescent="0.25">
      <c r="A45" t="s">
        <v>42</v>
      </c>
      <c r="B45" t="s">
        <v>43</v>
      </c>
    </row>
    <row r="46" spans="1:2" x14ac:dyDescent="0.25">
      <c r="A46" t="s">
        <v>16</v>
      </c>
      <c r="B46">
        <v>0.21690000000000001</v>
      </c>
    </row>
    <row r="47" spans="1:2" x14ac:dyDescent="0.25">
      <c r="A47" t="s">
        <v>61</v>
      </c>
      <c r="B47">
        <v>0.18279999999999999</v>
      </c>
    </row>
    <row r="48" spans="1:2" x14ac:dyDescent="0.25">
      <c r="A48" t="s">
        <v>53</v>
      </c>
      <c r="B48">
        <v>0.1489</v>
      </c>
    </row>
    <row r="49" spans="1:2" x14ac:dyDescent="0.25">
      <c r="A49" t="s">
        <v>7</v>
      </c>
      <c r="B49">
        <v>9.8599999999999993E-2</v>
      </c>
    </row>
    <row r="50" spans="1:2" x14ac:dyDescent="0.25">
      <c r="A50" t="s">
        <v>32</v>
      </c>
      <c r="B50">
        <v>0.09</v>
      </c>
    </row>
    <row r="51" spans="1:2" x14ac:dyDescent="0.25">
      <c r="A51" t="s">
        <v>10</v>
      </c>
      <c r="B51">
        <v>7.9699999999999993E-2</v>
      </c>
    </row>
    <row r="52" spans="1:2" x14ac:dyDescent="0.25">
      <c r="A52" t="s">
        <v>9</v>
      </c>
      <c r="B52">
        <v>7.8200000000000006E-2</v>
      </c>
    </row>
    <row r="53" spans="1:2" x14ac:dyDescent="0.25">
      <c r="A53" t="s">
        <v>62</v>
      </c>
      <c r="B53">
        <v>4.2799999999999998E-2</v>
      </c>
    </row>
    <row r="54" spans="1:2" x14ac:dyDescent="0.25">
      <c r="A54" t="s">
        <v>5</v>
      </c>
      <c r="B54">
        <v>4.24E-2</v>
      </c>
    </row>
    <row r="55" spans="1:2" x14ac:dyDescent="0.25">
      <c r="A55" t="s">
        <v>0</v>
      </c>
      <c r="B55">
        <v>3.8600000000000002E-2</v>
      </c>
    </row>
    <row r="56" spans="1:2" x14ac:dyDescent="0.25">
      <c r="A56" t="s">
        <v>1</v>
      </c>
      <c r="B56">
        <v>3.8600000000000002E-2</v>
      </c>
    </row>
    <row r="57" spans="1:2" x14ac:dyDescent="0.25">
      <c r="A57" t="s">
        <v>51</v>
      </c>
      <c r="B57">
        <v>3.8600000000000002E-2</v>
      </c>
    </row>
    <row r="58" spans="1:2" x14ac:dyDescent="0.25">
      <c r="A58" t="s">
        <v>8</v>
      </c>
      <c r="B58">
        <v>3.32E-2</v>
      </c>
    </row>
    <row r="59" spans="1:2" x14ac:dyDescent="0.25">
      <c r="A59" t="s">
        <v>39</v>
      </c>
      <c r="B59">
        <v>2.98E-2</v>
      </c>
    </row>
    <row r="60" spans="1:2" x14ac:dyDescent="0.25">
      <c r="A60" t="s">
        <v>58</v>
      </c>
      <c r="B60">
        <v>2.5600000000000001E-2</v>
      </c>
    </row>
    <row r="61" spans="1:2" x14ac:dyDescent="0.25">
      <c r="A61" t="s">
        <v>3</v>
      </c>
      <c r="B61">
        <v>2.5000000000000001E-2</v>
      </c>
    </row>
    <row r="62" spans="1:2" x14ac:dyDescent="0.25">
      <c r="A62" t="s">
        <v>47</v>
      </c>
      <c r="B62">
        <v>2.0799999999999999E-2</v>
      </c>
    </row>
    <row r="63" spans="1:2" x14ac:dyDescent="0.25">
      <c r="A63" t="s">
        <v>34</v>
      </c>
      <c r="B63">
        <v>2.0199999999999999E-2</v>
      </c>
    </row>
    <row r="64" spans="1:2" x14ac:dyDescent="0.25">
      <c r="A64" t="s">
        <v>54</v>
      </c>
      <c r="B64">
        <v>2.0199999999999999E-2</v>
      </c>
    </row>
    <row r="65" spans="1:2" x14ac:dyDescent="0.25">
      <c r="A65" t="s">
        <v>63</v>
      </c>
      <c r="B65">
        <v>2.0199999999999999E-2</v>
      </c>
    </row>
    <row r="66" spans="1:2" x14ac:dyDescent="0.25">
      <c r="A66" t="s">
        <v>6</v>
      </c>
      <c r="B66">
        <v>1.9400000000000001E-2</v>
      </c>
    </row>
    <row r="67" spans="1:2" x14ac:dyDescent="0.25">
      <c r="A67" t="s">
        <v>12</v>
      </c>
      <c r="B67">
        <v>1.49E-2</v>
      </c>
    </row>
    <row r="68" spans="1:2" x14ac:dyDescent="0.25">
      <c r="A68" t="s">
        <v>4</v>
      </c>
      <c r="B68">
        <v>1.2800000000000001E-2</v>
      </c>
    </row>
    <row r="69" spans="1:2" x14ac:dyDescent="0.25">
      <c r="A69" t="s">
        <v>35</v>
      </c>
      <c r="B69">
        <v>1.2800000000000001E-2</v>
      </c>
    </row>
    <row r="70" spans="1:2" x14ac:dyDescent="0.25">
      <c r="A70" t="s">
        <v>36</v>
      </c>
      <c r="B70">
        <v>1.2800000000000001E-2</v>
      </c>
    </row>
    <row r="71" spans="1:2" x14ac:dyDescent="0.25">
      <c r="A71" t="s">
        <v>56</v>
      </c>
      <c r="B71">
        <v>9.4000000000000004E-3</v>
      </c>
    </row>
    <row r="72" spans="1:2" x14ac:dyDescent="0.25">
      <c r="A72" t="s">
        <v>48</v>
      </c>
      <c r="B72">
        <v>8.5000000000000006E-3</v>
      </c>
    </row>
    <row r="73" spans="1:2" x14ac:dyDescent="0.25">
      <c r="A73" t="s">
        <v>13</v>
      </c>
      <c r="B73">
        <v>6.4000000000000003E-3</v>
      </c>
    </row>
    <row r="74" spans="1:2" x14ac:dyDescent="0.25">
      <c r="A74" t="s">
        <v>2</v>
      </c>
      <c r="B74">
        <v>6.4000000000000003E-3</v>
      </c>
    </row>
    <row r="75" spans="1:2" x14ac:dyDescent="0.25">
      <c r="A75" t="s">
        <v>55</v>
      </c>
      <c r="B75">
        <v>5.1000000000000004E-3</v>
      </c>
    </row>
    <row r="76" spans="1:2" x14ac:dyDescent="0.25">
      <c r="A76" t="s">
        <v>60</v>
      </c>
      <c r="B76">
        <v>4.7999999999999996E-3</v>
      </c>
    </row>
    <row r="77" spans="1:2" x14ac:dyDescent="0.25">
      <c r="A77" t="s">
        <v>52</v>
      </c>
      <c r="B77">
        <v>1.6999999999999999E-3</v>
      </c>
    </row>
    <row r="78" spans="1:2" x14ac:dyDescent="0.25">
      <c r="A78" t="s">
        <v>33</v>
      </c>
      <c r="B78">
        <v>0</v>
      </c>
    </row>
    <row r="79" spans="1:2" x14ac:dyDescent="0.25">
      <c r="A79" t="s">
        <v>37</v>
      </c>
      <c r="B79">
        <v>0</v>
      </c>
    </row>
    <row r="80" spans="1:2" x14ac:dyDescent="0.25">
      <c r="A80" t="s">
        <v>38</v>
      </c>
      <c r="B80">
        <v>0</v>
      </c>
    </row>
    <row r="81" spans="1:2" x14ac:dyDescent="0.25">
      <c r="A81" t="s">
        <v>59</v>
      </c>
      <c r="B81">
        <v>0</v>
      </c>
    </row>
    <row r="82" spans="1:2" x14ac:dyDescent="0.25">
      <c r="A82" t="s">
        <v>49</v>
      </c>
      <c r="B82">
        <v>0</v>
      </c>
    </row>
    <row r="83" spans="1:2" x14ac:dyDescent="0.25">
      <c r="A83" t="s">
        <v>50</v>
      </c>
      <c r="B83">
        <v>0</v>
      </c>
    </row>
    <row r="84" spans="1:2" x14ac:dyDescent="0.25">
      <c r="A84" t="s">
        <v>41</v>
      </c>
      <c r="B84">
        <v>0</v>
      </c>
    </row>
    <row r="85" spans="1:2" x14ac:dyDescent="0.25">
      <c r="A85" t="s">
        <v>57</v>
      </c>
      <c r="B85">
        <v>0</v>
      </c>
    </row>
  </sheetData>
  <sortState ref="A46:B85">
    <sortCondition descending="1" ref="B46:B8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topLeftCell="A28" zoomScale="85" zoomScaleNormal="85" workbookViewId="0">
      <selection activeCell="A28" sqref="A28:XFD85"/>
    </sheetView>
  </sheetViews>
  <sheetFormatPr defaultRowHeight="15" x14ac:dyDescent="0.25"/>
  <cols>
    <col min="1" max="1" width="13" bestFit="1" customWidth="1"/>
    <col min="2" max="26" width="7.140625" customWidth="1"/>
  </cols>
  <sheetData>
    <row r="1" spans="1:26" x14ac:dyDescent="0.25">
      <c r="A1" t="s">
        <v>44</v>
      </c>
      <c r="B1" t="s">
        <v>13</v>
      </c>
      <c r="C1" t="s">
        <v>32</v>
      </c>
      <c r="D1" t="s">
        <v>33</v>
      </c>
      <c r="E1" t="s">
        <v>0</v>
      </c>
      <c r="F1" t="s">
        <v>34</v>
      </c>
      <c r="G1" t="s">
        <v>1</v>
      </c>
      <c r="H1" t="s">
        <v>2</v>
      </c>
      <c r="I1" t="s">
        <v>35</v>
      </c>
      <c r="J1" t="s">
        <v>36</v>
      </c>
      <c r="K1" t="s">
        <v>37</v>
      </c>
      <c r="L1" t="s">
        <v>3</v>
      </c>
      <c r="M1" t="s">
        <v>38</v>
      </c>
      <c r="N1" t="s">
        <v>4</v>
      </c>
      <c r="O1" t="s">
        <v>5</v>
      </c>
      <c r="P1" t="s">
        <v>39</v>
      </c>
      <c r="Q1" t="s">
        <v>6</v>
      </c>
      <c r="R1" t="s">
        <v>7</v>
      </c>
      <c r="S1" t="s">
        <v>16</v>
      </c>
      <c r="T1" t="s">
        <v>40</v>
      </c>
      <c r="U1" t="s">
        <v>8</v>
      </c>
      <c r="V1" t="s">
        <v>9</v>
      </c>
      <c r="W1" t="s">
        <v>10</v>
      </c>
      <c r="X1" t="s">
        <v>11</v>
      </c>
      <c r="Y1" t="s">
        <v>12</v>
      </c>
      <c r="Z1" t="s">
        <v>41</v>
      </c>
    </row>
    <row r="2" spans="1:26" x14ac:dyDescent="0.25">
      <c r="A2" t="s">
        <v>13</v>
      </c>
      <c r="B2" s="11">
        <v>0</v>
      </c>
      <c r="C2" s="11">
        <v>6.9141691641691705E-2</v>
      </c>
      <c r="D2" s="11">
        <v>6.41025641025641E-3</v>
      </c>
      <c r="E2" s="11">
        <v>2.3351648351648401E-2</v>
      </c>
      <c r="F2" s="11">
        <v>2.4496336996337E-2</v>
      </c>
      <c r="G2" s="11">
        <v>4.05982905982906E-2</v>
      </c>
      <c r="H2" s="11">
        <v>9.6153846153846194E-3</v>
      </c>
      <c r="I2" s="11">
        <v>9.6153846153846194E-3</v>
      </c>
      <c r="J2" s="11">
        <v>9.6153846153846194E-3</v>
      </c>
      <c r="K2" s="11">
        <v>6.41025641025641E-3</v>
      </c>
      <c r="L2" s="11">
        <v>3.1371406371406403E-2</v>
      </c>
      <c r="M2" s="11">
        <v>6.41025641025641E-3</v>
      </c>
      <c r="N2" s="11">
        <v>5.3589743589743603E-2</v>
      </c>
      <c r="O2" s="11">
        <v>6.2142968142968102E-2</v>
      </c>
      <c r="P2" s="11">
        <v>3.6172161172161203E-2</v>
      </c>
      <c r="Q2" s="11">
        <v>1.8842268842268799E-2</v>
      </c>
      <c r="R2" s="11">
        <v>6.8918026418026399E-2</v>
      </c>
      <c r="S2" s="11">
        <v>2.77389277389277E-2</v>
      </c>
      <c r="T2" s="11">
        <v>1.1538461538461499E-2</v>
      </c>
      <c r="U2" s="11">
        <v>4.3598068598068598E-2</v>
      </c>
      <c r="V2" s="11">
        <v>9.3006993006993E-2</v>
      </c>
      <c r="W2" s="11">
        <v>5.8992673992674001E-2</v>
      </c>
      <c r="X2" s="11">
        <v>2.1794871794871801E-2</v>
      </c>
      <c r="Y2" s="11">
        <v>2.12703962703963E-2</v>
      </c>
      <c r="Z2" s="11">
        <v>6.41025641025641E-3</v>
      </c>
    </row>
    <row r="3" spans="1:26" x14ac:dyDescent="0.25">
      <c r="A3" t="s">
        <v>32</v>
      </c>
      <c r="B3" s="11">
        <v>6.9141691641691705E-2</v>
      </c>
      <c r="C3" s="11">
        <v>0</v>
      </c>
      <c r="D3" s="11">
        <v>6.2731435231435206E-2</v>
      </c>
      <c r="E3" s="11">
        <v>9.4553779553779499E-2</v>
      </c>
      <c r="F3" s="11">
        <v>7.7612387612387604E-2</v>
      </c>
      <c r="G3" s="11">
        <v>9.6919469419469398E-2</v>
      </c>
      <c r="H3" s="11">
        <v>6.59365634365634E-2</v>
      </c>
      <c r="I3" s="11">
        <v>6.59365634365634E-2</v>
      </c>
      <c r="J3" s="11">
        <v>6.59365634365634E-2</v>
      </c>
      <c r="K3" s="11">
        <v>6.2731435231435206E-2</v>
      </c>
      <c r="L3" s="11">
        <v>8.7692585192585201E-2</v>
      </c>
      <c r="M3" s="11">
        <v>6.2731435231435206E-2</v>
      </c>
      <c r="N3" s="11">
        <v>0.109910922410922</v>
      </c>
      <c r="O3" s="11">
        <v>0.11997055722055699</v>
      </c>
      <c r="P3" s="11">
        <v>7.7612387612387604E-2</v>
      </c>
      <c r="Q3" s="11">
        <v>7.5163447663447694E-2</v>
      </c>
      <c r="R3" s="11">
        <v>0.13154048729048701</v>
      </c>
      <c r="S3" s="11">
        <v>8.4060106560106596E-2</v>
      </c>
      <c r="T3" s="11">
        <v>6.78596403596404E-2</v>
      </c>
      <c r="U3" s="11">
        <v>9.9919247419247403E-2</v>
      </c>
      <c r="V3" s="11">
        <v>0.145225607725608</v>
      </c>
      <c r="W3" s="11">
        <v>0.11531385281385299</v>
      </c>
      <c r="X3" s="11">
        <v>7.8116050616050606E-2</v>
      </c>
      <c r="Y3" s="11">
        <v>9.3627899877899906E-2</v>
      </c>
      <c r="Z3" s="11">
        <v>6.2731435231435206E-2</v>
      </c>
    </row>
    <row r="4" spans="1:26" x14ac:dyDescent="0.25">
      <c r="A4" t="s">
        <v>33</v>
      </c>
      <c r="B4" s="11">
        <v>6.41025641025641E-3</v>
      </c>
      <c r="C4" s="11">
        <v>6.2731435231435206E-2</v>
      </c>
      <c r="D4" s="11">
        <v>0</v>
      </c>
      <c r="E4" s="11">
        <v>2.54990842490843E-2</v>
      </c>
      <c r="F4" s="11">
        <v>1.8086080586080602E-2</v>
      </c>
      <c r="G4" s="11">
        <v>3.4188034188034198E-2</v>
      </c>
      <c r="H4" s="11">
        <v>3.2051282051282098E-3</v>
      </c>
      <c r="I4" s="11">
        <v>3.2051282051282098E-3</v>
      </c>
      <c r="J4" s="11">
        <v>3.2051282051282098E-3</v>
      </c>
      <c r="K4" s="11">
        <v>0</v>
      </c>
      <c r="L4" s="11">
        <v>2.4961149961149998E-2</v>
      </c>
      <c r="M4" s="11">
        <v>0</v>
      </c>
      <c r="N4" s="11">
        <v>4.7179487179487202E-2</v>
      </c>
      <c r="O4" s="11">
        <v>5.5732711732711701E-2</v>
      </c>
      <c r="P4" s="11">
        <v>2.9761904761904798E-2</v>
      </c>
      <c r="Q4" s="11">
        <v>1.2432012432012401E-2</v>
      </c>
      <c r="R4" s="11">
        <v>6.2507770007769997E-2</v>
      </c>
      <c r="S4" s="11">
        <v>2.1328671328671299E-2</v>
      </c>
      <c r="T4" s="11">
        <v>5.1282051282051299E-3</v>
      </c>
      <c r="U4" s="11">
        <v>3.7187812187812197E-2</v>
      </c>
      <c r="V4" s="11">
        <v>8.6596736596736598E-2</v>
      </c>
      <c r="W4" s="11">
        <v>5.25824175824176E-2</v>
      </c>
      <c r="X4" s="11">
        <v>1.5384615384615399E-2</v>
      </c>
      <c r="Y4" s="11">
        <v>1.48601398601399E-2</v>
      </c>
      <c r="Z4" s="11">
        <v>0</v>
      </c>
    </row>
    <row r="5" spans="1:26" x14ac:dyDescent="0.25">
      <c r="A5" t="s">
        <v>0</v>
      </c>
      <c r="B5" s="11">
        <v>2.3351648351648401E-2</v>
      </c>
      <c r="C5" s="11">
        <v>9.4553779553779499E-2</v>
      </c>
      <c r="D5" s="11">
        <v>2.54990842490843E-2</v>
      </c>
      <c r="E5" s="11">
        <v>0</v>
      </c>
      <c r="F5" s="11">
        <v>3.50274725274725E-2</v>
      </c>
      <c r="G5" s="11">
        <v>9.8199023199023197E-2</v>
      </c>
      <c r="H5" s="11">
        <v>2.0146520146520099E-2</v>
      </c>
      <c r="I5" s="11">
        <v>2.0146520146520099E-2</v>
      </c>
      <c r="J5" s="11">
        <v>2.0146520146520099E-2</v>
      </c>
      <c r="K5" s="11">
        <v>1.6941391941391899E-2</v>
      </c>
      <c r="L5" s="11">
        <v>4.1902541902541897E-2</v>
      </c>
      <c r="M5" s="11">
        <v>1.6941391941391899E-2</v>
      </c>
      <c r="N5" s="11">
        <v>6.4120879120879104E-2</v>
      </c>
      <c r="O5" s="11">
        <v>7.2674103674103693E-2</v>
      </c>
      <c r="P5" s="11">
        <v>4.6703296703296697E-2</v>
      </c>
      <c r="Q5" s="11">
        <v>4.5856920856920898E-2</v>
      </c>
      <c r="R5" s="11">
        <v>7.9449161949162003E-2</v>
      </c>
      <c r="S5" s="11">
        <v>3.8270063270063298E-2</v>
      </c>
      <c r="T5" s="11">
        <v>2.2069597069597099E-2</v>
      </c>
      <c r="U5" s="11">
        <v>5.4129204129204099E-2</v>
      </c>
      <c r="V5" s="11">
        <v>0.10353812853812901</v>
      </c>
      <c r="W5" s="11">
        <v>6.9523809523809502E-2</v>
      </c>
      <c r="X5" s="11">
        <v>3.4729853479853502E-2</v>
      </c>
      <c r="Y5" s="11">
        <v>3.18015318015318E-2</v>
      </c>
      <c r="Z5" s="11">
        <v>1.6941391941391899E-2</v>
      </c>
    </row>
    <row r="6" spans="1:26" x14ac:dyDescent="0.25">
      <c r="A6" t="s">
        <v>34</v>
      </c>
      <c r="B6" s="11">
        <v>2.4496336996337E-2</v>
      </c>
      <c r="C6" s="11">
        <v>7.7612387612387604E-2</v>
      </c>
      <c r="D6" s="11">
        <v>1.8086080586080602E-2</v>
      </c>
      <c r="E6" s="11">
        <v>3.50274725274725E-2</v>
      </c>
      <c r="F6" s="11">
        <v>0</v>
      </c>
      <c r="G6" s="11">
        <v>5.2274114774114797E-2</v>
      </c>
      <c r="H6" s="11">
        <v>2.1291208791208799E-2</v>
      </c>
      <c r="I6" s="11">
        <v>2.1291208791208799E-2</v>
      </c>
      <c r="J6" s="11">
        <v>2.1291208791208799E-2</v>
      </c>
      <c r="K6" s="11">
        <v>1.8086080586080602E-2</v>
      </c>
      <c r="L6" s="11">
        <v>4.3047230547230503E-2</v>
      </c>
      <c r="M6" s="11">
        <v>1.8086080586080602E-2</v>
      </c>
      <c r="N6" s="11">
        <v>6.52655677655678E-2</v>
      </c>
      <c r="O6" s="11">
        <v>7.0613664113664099E-2</v>
      </c>
      <c r="P6" s="11">
        <v>3.2967032967033003E-2</v>
      </c>
      <c r="Q6" s="11">
        <v>3.0518093018092999E-2</v>
      </c>
      <c r="R6" s="11">
        <v>7.9856671106671107E-2</v>
      </c>
      <c r="S6" s="11">
        <v>3.9414751914751897E-2</v>
      </c>
      <c r="T6" s="11">
        <v>2.3214285714285701E-2</v>
      </c>
      <c r="U6" s="11">
        <v>5.5273892773892802E-2</v>
      </c>
      <c r="V6" s="11">
        <v>0.104682817182817</v>
      </c>
      <c r="W6" s="11">
        <v>7.0668498168498198E-2</v>
      </c>
      <c r="X6" s="11">
        <v>3.3470695970695998E-2</v>
      </c>
      <c r="Y6" s="11">
        <v>3.4014596514596498E-2</v>
      </c>
      <c r="Z6" s="11">
        <v>1.8086080586080602E-2</v>
      </c>
    </row>
    <row r="7" spans="1:26" x14ac:dyDescent="0.25">
      <c r="A7" t="s">
        <v>1</v>
      </c>
      <c r="B7" s="11">
        <v>4.05982905982906E-2</v>
      </c>
      <c r="C7" s="11">
        <v>9.6919469419469398E-2</v>
      </c>
      <c r="D7" s="11">
        <v>3.4188034188034198E-2</v>
      </c>
      <c r="E7" s="11">
        <v>9.8199023199023197E-2</v>
      </c>
      <c r="F7" s="11">
        <v>5.2274114774114797E-2</v>
      </c>
      <c r="G7" s="11">
        <v>0</v>
      </c>
      <c r="H7" s="11">
        <v>3.7393162393162399E-2</v>
      </c>
      <c r="I7" s="11">
        <v>3.7393162393162399E-2</v>
      </c>
      <c r="J7" s="11">
        <v>3.7393162393162399E-2</v>
      </c>
      <c r="K7" s="11">
        <v>3.4188034188034198E-2</v>
      </c>
      <c r="L7" s="11">
        <v>5.48756798756799E-2</v>
      </c>
      <c r="M7" s="11">
        <v>3.4188034188034198E-2</v>
      </c>
      <c r="N7" s="11">
        <v>8.13675213675214E-2</v>
      </c>
      <c r="O7" s="11">
        <v>8.9920745920745906E-2</v>
      </c>
      <c r="P7" s="11">
        <v>6.3949938949939E-2</v>
      </c>
      <c r="Q7" s="11">
        <v>4.23465423465424E-2</v>
      </c>
      <c r="R7" s="11">
        <v>9.6695804195804202E-2</v>
      </c>
      <c r="S7" s="11">
        <v>5.5516705516705497E-2</v>
      </c>
      <c r="T7" s="11">
        <v>3.9316239316239301E-2</v>
      </c>
      <c r="U7" s="11">
        <v>7.1375846375846402E-2</v>
      </c>
      <c r="V7" s="11">
        <v>0.120784770784771</v>
      </c>
      <c r="W7" s="11">
        <v>8.6770451770451798E-2</v>
      </c>
      <c r="X7" s="11">
        <v>4.9572649572649598E-2</v>
      </c>
      <c r="Y7" s="11">
        <v>4.9048174048174097E-2</v>
      </c>
      <c r="Z7" s="11">
        <v>3.4188034188034198E-2</v>
      </c>
    </row>
    <row r="8" spans="1:26" x14ac:dyDescent="0.25">
      <c r="A8" t="s">
        <v>2</v>
      </c>
      <c r="B8" s="11">
        <v>9.6153846153846194E-3</v>
      </c>
      <c r="C8" s="11">
        <v>6.59365634365634E-2</v>
      </c>
      <c r="D8" s="11">
        <v>3.2051282051282098E-3</v>
      </c>
      <c r="E8" s="11">
        <v>2.0146520146520099E-2</v>
      </c>
      <c r="F8" s="11">
        <v>2.1291208791208799E-2</v>
      </c>
      <c r="G8" s="11">
        <v>3.7393162393162399E-2</v>
      </c>
      <c r="H8" s="11">
        <v>0</v>
      </c>
      <c r="I8" s="11">
        <v>3.2051282051282098E-3</v>
      </c>
      <c r="J8" s="11">
        <v>3.2051282051282098E-3</v>
      </c>
      <c r="K8" s="11">
        <v>3.2051282051282098E-3</v>
      </c>
      <c r="L8" s="11">
        <v>2.8166278166278199E-2</v>
      </c>
      <c r="M8" s="11">
        <v>3.2051282051282098E-3</v>
      </c>
      <c r="N8" s="11">
        <v>5.0384615384615403E-2</v>
      </c>
      <c r="O8" s="11">
        <v>5.8937839937839902E-2</v>
      </c>
      <c r="P8" s="11">
        <v>3.2967032967033003E-2</v>
      </c>
      <c r="Q8" s="11">
        <v>1.5637140637140601E-2</v>
      </c>
      <c r="R8" s="11">
        <v>6.5712898212898205E-2</v>
      </c>
      <c r="S8" s="11">
        <v>2.45337995337995E-2</v>
      </c>
      <c r="T8" s="11">
        <v>8.3333333333333297E-3</v>
      </c>
      <c r="U8" s="11">
        <v>4.0392940392940398E-2</v>
      </c>
      <c r="V8" s="11">
        <v>8.9801864801864806E-2</v>
      </c>
      <c r="W8" s="11">
        <v>5.57875457875458E-2</v>
      </c>
      <c r="X8" s="11">
        <v>1.85897435897436E-2</v>
      </c>
      <c r="Y8" s="11">
        <v>1.8065268065268099E-2</v>
      </c>
      <c r="Z8" s="11">
        <v>3.2051282051282098E-3</v>
      </c>
    </row>
    <row r="9" spans="1:26" x14ac:dyDescent="0.25">
      <c r="A9" t="s">
        <v>35</v>
      </c>
      <c r="B9" s="11">
        <v>9.6153846153846194E-3</v>
      </c>
      <c r="C9" s="11">
        <v>6.59365634365634E-2</v>
      </c>
      <c r="D9" s="11">
        <v>3.2051282051282098E-3</v>
      </c>
      <c r="E9" s="11">
        <v>2.0146520146520099E-2</v>
      </c>
      <c r="F9" s="11">
        <v>2.1291208791208799E-2</v>
      </c>
      <c r="G9" s="11">
        <v>3.7393162393162399E-2</v>
      </c>
      <c r="H9" s="11">
        <v>3.2051282051282098E-3</v>
      </c>
      <c r="I9" s="11">
        <v>0</v>
      </c>
      <c r="J9" s="11">
        <v>3.2051282051282098E-3</v>
      </c>
      <c r="K9" s="11">
        <v>3.2051282051282098E-3</v>
      </c>
      <c r="L9" s="11">
        <v>2.8166278166278199E-2</v>
      </c>
      <c r="M9" s="11">
        <v>3.2051282051282098E-3</v>
      </c>
      <c r="N9" s="11">
        <v>5.0384615384615403E-2</v>
      </c>
      <c r="O9" s="11">
        <v>5.8937839937839902E-2</v>
      </c>
      <c r="P9" s="11">
        <v>3.2967032967033003E-2</v>
      </c>
      <c r="Q9" s="11">
        <v>1.5637140637140601E-2</v>
      </c>
      <c r="R9" s="11">
        <v>6.5712898212898205E-2</v>
      </c>
      <c r="S9" s="11">
        <v>2.45337995337995E-2</v>
      </c>
      <c r="T9" s="11">
        <v>8.3333333333333297E-3</v>
      </c>
      <c r="U9" s="11">
        <v>4.0392940392940398E-2</v>
      </c>
      <c r="V9" s="11">
        <v>8.9801864801864806E-2</v>
      </c>
      <c r="W9" s="11">
        <v>5.57875457875458E-2</v>
      </c>
      <c r="X9" s="11">
        <v>1.85897435897436E-2</v>
      </c>
      <c r="Y9" s="11">
        <v>1.8065268065268099E-2</v>
      </c>
      <c r="Z9" s="11">
        <v>3.2051282051282098E-3</v>
      </c>
    </row>
    <row r="10" spans="1:26" x14ac:dyDescent="0.25">
      <c r="A10" t="s">
        <v>36</v>
      </c>
      <c r="B10" s="11">
        <v>9.6153846153846194E-3</v>
      </c>
      <c r="C10" s="11">
        <v>6.59365634365634E-2</v>
      </c>
      <c r="D10" s="11">
        <v>3.2051282051282098E-3</v>
      </c>
      <c r="E10" s="11">
        <v>2.0146520146520099E-2</v>
      </c>
      <c r="F10" s="11">
        <v>2.1291208791208799E-2</v>
      </c>
      <c r="G10" s="11">
        <v>3.7393162393162399E-2</v>
      </c>
      <c r="H10" s="11">
        <v>3.2051282051282098E-3</v>
      </c>
      <c r="I10" s="11">
        <v>3.2051282051282098E-3</v>
      </c>
      <c r="J10" s="11">
        <v>0</v>
      </c>
      <c r="K10" s="11">
        <v>3.2051282051282098E-3</v>
      </c>
      <c r="L10" s="11">
        <v>2.8166278166278199E-2</v>
      </c>
      <c r="M10" s="11">
        <v>3.2051282051282098E-3</v>
      </c>
      <c r="N10" s="11">
        <v>5.0384615384615403E-2</v>
      </c>
      <c r="O10" s="11">
        <v>5.8937839937839902E-2</v>
      </c>
      <c r="P10" s="11">
        <v>3.2967032967033003E-2</v>
      </c>
      <c r="Q10" s="11">
        <v>1.5637140637140601E-2</v>
      </c>
      <c r="R10" s="11">
        <v>6.5712898212898205E-2</v>
      </c>
      <c r="S10" s="11">
        <v>2.45337995337995E-2</v>
      </c>
      <c r="T10" s="11">
        <v>8.3333333333333297E-3</v>
      </c>
      <c r="U10" s="11">
        <v>4.0392940392940398E-2</v>
      </c>
      <c r="V10" s="11">
        <v>8.9801864801864806E-2</v>
      </c>
      <c r="W10" s="11">
        <v>5.57875457875458E-2</v>
      </c>
      <c r="X10" s="11">
        <v>1.85897435897436E-2</v>
      </c>
      <c r="Y10" s="11">
        <v>1.8065268065268099E-2</v>
      </c>
      <c r="Z10" s="11">
        <v>3.2051282051282098E-3</v>
      </c>
    </row>
    <row r="11" spans="1:26" x14ac:dyDescent="0.25">
      <c r="A11" t="s">
        <v>37</v>
      </c>
      <c r="B11" s="11">
        <v>6.41025641025641E-3</v>
      </c>
      <c r="C11" s="11">
        <v>6.2731435231435206E-2</v>
      </c>
      <c r="D11" s="11">
        <v>0</v>
      </c>
      <c r="E11" s="11">
        <v>1.6941391941391899E-2</v>
      </c>
      <c r="F11" s="11">
        <v>1.8086080586080602E-2</v>
      </c>
      <c r="G11" s="11">
        <v>3.4188034188034198E-2</v>
      </c>
      <c r="H11" s="11">
        <v>3.2051282051282098E-3</v>
      </c>
      <c r="I11" s="11">
        <v>3.2051282051282098E-3</v>
      </c>
      <c r="J11" s="11">
        <v>3.2051282051282098E-3</v>
      </c>
      <c r="K11" s="11">
        <v>0</v>
      </c>
      <c r="L11" s="11">
        <v>2.4961149961149998E-2</v>
      </c>
      <c r="M11" s="11">
        <v>0</v>
      </c>
      <c r="N11" s="11">
        <v>4.7179487179487202E-2</v>
      </c>
      <c r="O11" s="11">
        <v>5.5732711732711701E-2</v>
      </c>
      <c r="P11" s="11">
        <v>2.9761904761904798E-2</v>
      </c>
      <c r="Q11" s="11">
        <v>1.2432012432012401E-2</v>
      </c>
      <c r="R11" s="11">
        <v>6.2507770007769997E-2</v>
      </c>
      <c r="S11" s="11">
        <v>2.1328671328671299E-2</v>
      </c>
      <c r="T11" s="11">
        <v>5.1282051282051299E-3</v>
      </c>
      <c r="U11" s="11">
        <v>3.7187812187812197E-2</v>
      </c>
      <c r="V11" s="11">
        <v>8.6596736596736598E-2</v>
      </c>
      <c r="W11" s="11">
        <v>5.25824175824176E-2</v>
      </c>
      <c r="X11" s="11">
        <v>1.5384615384615399E-2</v>
      </c>
      <c r="Y11" s="11">
        <v>1.48601398601399E-2</v>
      </c>
      <c r="Z11" s="11">
        <v>0</v>
      </c>
    </row>
    <row r="12" spans="1:26" x14ac:dyDescent="0.25">
      <c r="A12" t="s">
        <v>3</v>
      </c>
      <c r="B12" s="11">
        <v>3.1371406371406403E-2</v>
      </c>
      <c r="C12" s="11">
        <v>8.7692585192585201E-2</v>
      </c>
      <c r="D12" s="11">
        <v>2.4961149961149998E-2</v>
      </c>
      <c r="E12" s="11">
        <v>4.1902541902541897E-2</v>
      </c>
      <c r="F12" s="11">
        <v>4.3047230547230503E-2</v>
      </c>
      <c r="G12" s="11">
        <v>5.48756798756799E-2</v>
      </c>
      <c r="H12" s="11">
        <v>2.8166278166278199E-2</v>
      </c>
      <c r="I12" s="11">
        <v>2.8166278166278199E-2</v>
      </c>
      <c r="J12" s="11">
        <v>2.8166278166278199E-2</v>
      </c>
      <c r="K12" s="11">
        <v>2.4961149961149998E-2</v>
      </c>
      <c r="L12" s="11">
        <v>0</v>
      </c>
      <c r="M12" s="11">
        <v>2.4961149961149998E-2</v>
      </c>
      <c r="N12" s="11">
        <v>7.2140637140637107E-2</v>
      </c>
      <c r="O12" s="11">
        <v>8.4796425796425795E-2</v>
      </c>
      <c r="P12" s="11">
        <v>5.47230547230547E-2</v>
      </c>
      <c r="Q12" s="11">
        <v>4.29292929292929E-2</v>
      </c>
      <c r="R12" s="11">
        <v>8.7468919968920006E-2</v>
      </c>
      <c r="S12" s="11">
        <v>3.5217560217560201E-2</v>
      </c>
      <c r="T12" s="11">
        <v>3.0089355089355101E-2</v>
      </c>
      <c r="U12" s="11">
        <v>6.2148962148962199E-2</v>
      </c>
      <c r="V12" s="11">
        <v>0.102816627816628</v>
      </c>
      <c r="W12" s="11">
        <v>7.7543567543567601E-2</v>
      </c>
      <c r="X12" s="11">
        <v>4.0345765345765297E-2</v>
      </c>
      <c r="Y12" s="11">
        <v>3.9821289821289803E-2</v>
      </c>
      <c r="Z12" s="11">
        <v>2.4961149961149998E-2</v>
      </c>
    </row>
    <row r="13" spans="1:26" x14ac:dyDescent="0.25">
      <c r="A13" t="s">
        <v>38</v>
      </c>
      <c r="B13" s="11">
        <v>6.41025641025641E-3</v>
      </c>
      <c r="C13" s="11">
        <v>6.2731435231435206E-2</v>
      </c>
      <c r="D13" s="11">
        <v>0</v>
      </c>
      <c r="E13" s="11">
        <v>1.6941391941391899E-2</v>
      </c>
      <c r="F13" s="11">
        <v>1.8086080586080602E-2</v>
      </c>
      <c r="G13" s="11">
        <v>3.4188034188034198E-2</v>
      </c>
      <c r="H13" s="11">
        <v>3.2051282051282098E-3</v>
      </c>
      <c r="I13" s="11">
        <v>3.2051282051282098E-3</v>
      </c>
      <c r="J13" s="11">
        <v>3.2051282051282098E-3</v>
      </c>
      <c r="K13" s="11">
        <v>0</v>
      </c>
      <c r="L13" s="11">
        <v>2.4961149961149998E-2</v>
      </c>
      <c r="M13" s="11">
        <v>0</v>
      </c>
      <c r="N13" s="11">
        <v>4.7179487179487202E-2</v>
      </c>
      <c r="O13" s="11">
        <v>5.5732711732711701E-2</v>
      </c>
      <c r="P13" s="11">
        <v>2.9761904761904798E-2</v>
      </c>
      <c r="Q13" s="11">
        <v>1.2432012432012401E-2</v>
      </c>
      <c r="R13" s="11">
        <v>6.2507770007769997E-2</v>
      </c>
      <c r="S13" s="11">
        <v>2.1328671328671299E-2</v>
      </c>
      <c r="T13" s="11">
        <v>5.1282051282051299E-3</v>
      </c>
      <c r="U13" s="11">
        <v>3.7187812187812197E-2</v>
      </c>
      <c r="V13" s="11">
        <v>8.6596736596736598E-2</v>
      </c>
      <c r="W13" s="11">
        <v>5.25824175824176E-2</v>
      </c>
      <c r="X13" s="11">
        <v>1.5384615384615399E-2</v>
      </c>
      <c r="Y13" s="11">
        <v>1.48601398601399E-2</v>
      </c>
      <c r="Z13" s="11">
        <v>0</v>
      </c>
    </row>
    <row r="14" spans="1:26" x14ac:dyDescent="0.25">
      <c r="A14" t="s">
        <v>4</v>
      </c>
      <c r="B14" s="11">
        <v>5.3589743589743603E-2</v>
      </c>
      <c r="C14" s="11">
        <v>0.109910922410922</v>
      </c>
      <c r="D14" s="11">
        <v>4.7179487179487202E-2</v>
      </c>
      <c r="E14" s="11">
        <v>6.4120879120879104E-2</v>
      </c>
      <c r="F14" s="11">
        <v>6.52655677655678E-2</v>
      </c>
      <c r="G14" s="11">
        <v>8.13675213675214E-2</v>
      </c>
      <c r="H14" s="11">
        <v>5.0384615384615403E-2</v>
      </c>
      <c r="I14" s="11">
        <v>5.0384615384615403E-2</v>
      </c>
      <c r="J14" s="11">
        <v>5.0384615384615403E-2</v>
      </c>
      <c r="K14" s="11">
        <v>4.7179487179487202E-2</v>
      </c>
      <c r="L14" s="11">
        <v>7.2140637140637107E-2</v>
      </c>
      <c r="M14" s="11">
        <v>4.7179487179487202E-2</v>
      </c>
      <c r="N14" s="11">
        <v>0</v>
      </c>
      <c r="O14" s="11">
        <v>0.106985625485625</v>
      </c>
      <c r="P14" s="11">
        <v>7.6941391941391907E-2</v>
      </c>
      <c r="Q14" s="11">
        <v>5.9611499611499599E-2</v>
      </c>
      <c r="R14" s="11">
        <v>0.109687257187257</v>
      </c>
      <c r="S14" s="11">
        <v>6.8508158508158501E-2</v>
      </c>
      <c r="T14" s="11">
        <v>5.2307692307692298E-2</v>
      </c>
      <c r="U14" s="11">
        <v>8.4367299367299406E-2</v>
      </c>
      <c r="V14" s="11">
        <v>0.138875291375291</v>
      </c>
      <c r="W14" s="11">
        <v>9.9761904761904802E-2</v>
      </c>
      <c r="X14" s="11">
        <v>6.2564102564102594E-2</v>
      </c>
      <c r="Y14" s="11">
        <v>6.2039627039627003E-2</v>
      </c>
      <c r="Z14" s="11">
        <v>4.7179487179487202E-2</v>
      </c>
    </row>
    <row r="15" spans="1:26" x14ac:dyDescent="0.25">
      <c r="A15" t="s">
        <v>5</v>
      </c>
      <c r="B15" s="11">
        <v>6.2142968142968102E-2</v>
      </c>
      <c r="C15" s="11">
        <v>0.11997055722055699</v>
      </c>
      <c r="D15" s="11">
        <v>5.5732711732711701E-2</v>
      </c>
      <c r="E15" s="11">
        <v>7.2674103674103693E-2</v>
      </c>
      <c r="F15" s="11">
        <v>7.0613664113664099E-2</v>
      </c>
      <c r="G15" s="11">
        <v>8.9920745920745906E-2</v>
      </c>
      <c r="H15" s="11">
        <v>5.8937839937839902E-2</v>
      </c>
      <c r="I15" s="11">
        <v>5.8937839937839902E-2</v>
      </c>
      <c r="J15" s="11">
        <v>5.8937839937839902E-2</v>
      </c>
      <c r="K15" s="11">
        <v>5.5732711732711701E-2</v>
      </c>
      <c r="L15" s="11">
        <v>8.4796425796425795E-2</v>
      </c>
      <c r="M15" s="11">
        <v>5.5732711732711701E-2</v>
      </c>
      <c r="N15" s="11">
        <v>0.106985625485625</v>
      </c>
      <c r="O15" s="11">
        <v>0</v>
      </c>
      <c r="P15" s="11">
        <v>8.5494616494616496E-2</v>
      </c>
      <c r="Q15" s="11">
        <v>7.7537296037296005E-2</v>
      </c>
      <c r="R15" s="11">
        <v>9.7416860916860901E-2</v>
      </c>
      <c r="S15" s="11">
        <v>7.7061383061383104E-2</v>
      </c>
      <c r="T15" s="11">
        <v>6.0860916860916901E-2</v>
      </c>
      <c r="U15" s="11">
        <v>0.10418426018426</v>
      </c>
      <c r="V15" s="11">
        <v>0.12886790986791</v>
      </c>
      <c r="W15" s="11">
        <v>0.108315129315129</v>
      </c>
      <c r="X15" s="11">
        <v>7.11173271173271E-2</v>
      </c>
      <c r="Y15" s="11">
        <v>0.104906204906205</v>
      </c>
      <c r="Z15" s="11">
        <v>5.5732711732711701E-2</v>
      </c>
    </row>
    <row r="16" spans="1:26" x14ac:dyDescent="0.25">
      <c r="A16" t="s">
        <v>39</v>
      </c>
      <c r="B16" s="11">
        <v>3.6172161172161203E-2</v>
      </c>
      <c r="C16" s="11">
        <v>7.7612387612387604E-2</v>
      </c>
      <c r="D16" s="11">
        <v>2.9761904761904798E-2</v>
      </c>
      <c r="E16" s="11">
        <v>4.6703296703296697E-2</v>
      </c>
      <c r="F16" s="11">
        <v>3.2967032967033003E-2</v>
      </c>
      <c r="G16" s="11">
        <v>6.3949938949939E-2</v>
      </c>
      <c r="H16" s="11">
        <v>3.2967032967033003E-2</v>
      </c>
      <c r="I16" s="11">
        <v>3.2967032967033003E-2</v>
      </c>
      <c r="J16" s="11">
        <v>3.2967032967033003E-2</v>
      </c>
      <c r="K16" s="11">
        <v>2.9761904761904798E-2</v>
      </c>
      <c r="L16" s="11">
        <v>5.47230547230547E-2</v>
      </c>
      <c r="M16" s="11">
        <v>2.9761904761904798E-2</v>
      </c>
      <c r="N16" s="11">
        <v>7.6941391941391907E-2</v>
      </c>
      <c r="O16" s="11">
        <v>8.5494616494616496E-2</v>
      </c>
      <c r="P16" s="11">
        <v>0</v>
      </c>
      <c r="Q16" s="11">
        <v>4.2193917193917199E-2</v>
      </c>
      <c r="R16" s="11">
        <v>9.2269674769674806E-2</v>
      </c>
      <c r="S16" s="11">
        <v>5.1090576090576101E-2</v>
      </c>
      <c r="T16" s="11">
        <v>3.4890109890109898E-2</v>
      </c>
      <c r="U16" s="11">
        <v>6.6949716949717006E-2</v>
      </c>
      <c r="V16" s="11">
        <v>0.116358641358641</v>
      </c>
      <c r="W16" s="11">
        <v>8.2344322344322401E-2</v>
      </c>
      <c r="X16" s="11">
        <v>4.5146520146520201E-2</v>
      </c>
      <c r="Y16" s="11">
        <v>4.4622044622044603E-2</v>
      </c>
      <c r="Z16" s="11">
        <v>2.9761904761904798E-2</v>
      </c>
    </row>
    <row r="17" spans="1:26" x14ac:dyDescent="0.25">
      <c r="A17" t="s">
        <v>6</v>
      </c>
      <c r="B17" s="11">
        <v>1.8842268842268799E-2</v>
      </c>
      <c r="C17" s="11">
        <v>7.5163447663447694E-2</v>
      </c>
      <c r="D17" s="11">
        <v>1.2432012432012401E-2</v>
      </c>
      <c r="E17" s="11">
        <v>4.5856920856920898E-2</v>
      </c>
      <c r="F17" s="11">
        <v>3.0518093018092999E-2</v>
      </c>
      <c r="G17" s="11">
        <v>4.23465423465424E-2</v>
      </c>
      <c r="H17" s="11">
        <v>1.5637140637140601E-2</v>
      </c>
      <c r="I17" s="11">
        <v>1.5637140637140601E-2</v>
      </c>
      <c r="J17" s="11">
        <v>1.5637140637140601E-2</v>
      </c>
      <c r="K17" s="11">
        <v>1.2432012432012401E-2</v>
      </c>
      <c r="L17" s="11">
        <v>4.29292929292929E-2</v>
      </c>
      <c r="M17" s="11">
        <v>1.2432012432012401E-2</v>
      </c>
      <c r="N17" s="11">
        <v>5.9611499611499599E-2</v>
      </c>
      <c r="O17" s="11">
        <v>7.7537296037296005E-2</v>
      </c>
      <c r="P17" s="11">
        <v>4.2193917193917199E-2</v>
      </c>
      <c r="Q17" s="11">
        <v>0</v>
      </c>
      <c r="R17" s="11">
        <v>7.4939782439782401E-2</v>
      </c>
      <c r="S17" s="11">
        <v>3.37606837606838E-2</v>
      </c>
      <c r="T17" s="11">
        <v>1.7560217560217601E-2</v>
      </c>
      <c r="U17" s="11">
        <v>4.9619824619824601E-2</v>
      </c>
      <c r="V17" s="11">
        <v>0.108401320901321</v>
      </c>
      <c r="W17" s="11">
        <v>6.5014430014429997E-2</v>
      </c>
      <c r="X17" s="11">
        <v>2.78166278166278E-2</v>
      </c>
      <c r="Y17" s="11">
        <v>2.7292152292152299E-2</v>
      </c>
      <c r="Z17" s="11">
        <v>1.2432012432012401E-2</v>
      </c>
    </row>
    <row r="18" spans="1:26" x14ac:dyDescent="0.25">
      <c r="A18" t="s">
        <v>7</v>
      </c>
      <c r="B18" s="11">
        <v>6.8918026418026399E-2</v>
      </c>
      <c r="C18" s="11">
        <v>0.13154048729048701</v>
      </c>
      <c r="D18" s="11">
        <v>6.2507770007769997E-2</v>
      </c>
      <c r="E18" s="11">
        <v>7.9449161949162003E-2</v>
      </c>
      <c r="F18" s="11">
        <v>7.9856671106671107E-2</v>
      </c>
      <c r="G18" s="11">
        <v>9.6695804195804202E-2</v>
      </c>
      <c r="H18" s="11">
        <v>6.5712898212898205E-2</v>
      </c>
      <c r="I18" s="11">
        <v>6.5712898212898205E-2</v>
      </c>
      <c r="J18" s="11">
        <v>6.5712898212898205E-2</v>
      </c>
      <c r="K18" s="11">
        <v>6.2507770007769997E-2</v>
      </c>
      <c r="L18" s="11">
        <v>8.7468919968920006E-2</v>
      </c>
      <c r="M18" s="11">
        <v>6.2507770007769997E-2</v>
      </c>
      <c r="N18" s="11">
        <v>0.109687257187257</v>
      </c>
      <c r="O18" s="11">
        <v>9.7416860916860901E-2</v>
      </c>
      <c r="P18" s="11">
        <v>9.2269674769674806E-2</v>
      </c>
      <c r="Q18" s="11">
        <v>7.4939782439782401E-2</v>
      </c>
      <c r="R18" s="11">
        <v>0</v>
      </c>
      <c r="S18" s="11">
        <v>8.3836441336441303E-2</v>
      </c>
      <c r="T18" s="11">
        <v>6.7635975135975093E-2</v>
      </c>
      <c r="U18" s="11">
        <v>9.9695582195582194E-2</v>
      </c>
      <c r="V18" s="11">
        <v>0.12069425019424999</v>
      </c>
      <c r="W18" s="11">
        <v>0.11509018759018801</v>
      </c>
      <c r="X18" s="11">
        <v>7.7892385392385396E-2</v>
      </c>
      <c r="Y18" s="11">
        <v>9.8971306471306503E-2</v>
      </c>
      <c r="Z18" s="11">
        <v>6.2507770007769997E-2</v>
      </c>
    </row>
    <row r="19" spans="1:26" x14ac:dyDescent="0.25">
      <c r="A19" t="s">
        <v>16</v>
      </c>
      <c r="B19" s="11">
        <v>2.77389277389277E-2</v>
      </c>
      <c r="C19" s="11">
        <v>8.4060106560106596E-2</v>
      </c>
      <c r="D19" s="11">
        <v>2.1328671328671299E-2</v>
      </c>
      <c r="E19" s="11">
        <v>3.8270063270063298E-2</v>
      </c>
      <c r="F19" s="11">
        <v>3.9414751914751897E-2</v>
      </c>
      <c r="G19" s="11">
        <v>5.5516705516705497E-2</v>
      </c>
      <c r="H19" s="11">
        <v>2.45337995337995E-2</v>
      </c>
      <c r="I19" s="11">
        <v>2.45337995337995E-2</v>
      </c>
      <c r="J19" s="11">
        <v>2.45337995337995E-2</v>
      </c>
      <c r="K19" s="11">
        <v>2.1328671328671299E-2</v>
      </c>
      <c r="L19" s="11">
        <v>3.5217560217560201E-2</v>
      </c>
      <c r="M19" s="11">
        <v>2.1328671328671299E-2</v>
      </c>
      <c r="N19" s="11">
        <v>6.8508158508158501E-2</v>
      </c>
      <c r="O19" s="11">
        <v>7.7061383061383104E-2</v>
      </c>
      <c r="P19" s="11">
        <v>5.1090576090576101E-2</v>
      </c>
      <c r="Q19" s="11">
        <v>3.37606837606838E-2</v>
      </c>
      <c r="R19" s="11">
        <v>8.3836441336441303E-2</v>
      </c>
      <c r="S19" s="11">
        <v>0</v>
      </c>
      <c r="T19" s="11">
        <v>2.1328671328671299E-2</v>
      </c>
      <c r="U19" s="11">
        <v>5.8516483516483503E-2</v>
      </c>
      <c r="V19" s="11">
        <v>0.102389277389277</v>
      </c>
      <c r="W19" s="11">
        <v>7.3911088911088899E-2</v>
      </c>
      <c r="X19" s="11">
        <v>3.6713286713286698E-2</v>
      </c>
      <c r="Y19" s="11">
        <v>3.6188811188811197E-2</v>
      </c>
      <c r="Z19" s="11">
        <v>2.1328671328671299E-2</v>
      </c>
    </row>
    <row r="20" spans="1:26" x14ac:dyDescent="0.25">
      <c r="A20" t="s">
        <v>40</v>
      </c>
      <c r="B20" s="11">
        <v>1.1538461538461499E-2</v>
      </c>
      <c r="C20" s="11">
        <v>6.78596403596404E-2</v>
      </c>
      <c r="D20" s="11">
        <v>5.1282051282051299E-3</v>
      </c>
      <c r="E20" s="11">
        <v>2.2069597069597099E-2</v>
      </c>
      <c r="F20" s="11">
        <v>2.3214285714285701E-2</v>
      </c>
      <c r="G20" s="11">
        <v>3.9316239316239301E-2</v>
      </c>
      <c r="H20" s="11">
        <v>8.3333333333333297E-3</v>
      </c>
      <c r="I20" s="11">
        <v>8.3333333333333297E-3</v>
      </c>
      <c r="J20" s="11">
        <v>8.3333333333333297E-3</v>
      </c>
      <c r="K20" s="11">
        <v>5.1282051282051299E-3</v>
      </c>
      <c r="L20" s="11">
        <v>3.0089355089355101E-2</v>
      </c>
      <c r="M20" s="11">
        <v>5.1282051282051299E-3</v>
      </c>
      <c r="N20" s="11">
        <v>5.2307692307692298E-2</v>
      </c>
      <c r="O20" s="11">
        <v>6.0860916860916901E-2</v>
      </c>
      <c r="P20" s="11">
        <v>3.4890109890109898E-2</v>
      </c>
      <c r="Q20" s="11">
        <v>1.7560217560217601E-2</v>
      </c>
      <c r="R20" s="11">
        <v>6.7635975135975093E-2</v>
      </c>
      <c r="S20" s="11">
        <v>2.1328671328671299E-2</v>
      </c>
      <c r="T20" s="11">
        <v>0</v>
      </c>
      <c r="U20" s="11">
        <v>4.23160173160173E-2</v>
      </c>
      <c r="V20" s="11">
        <v>9.1724941724941694E-2</v>
      </c>
      <c r="W20" s="11">
        <v>5.7710622710622703E-2</v>
      </c>
      <c r="X20" s="11">
        <v>2.0512820512820499E-2</v>
      </c>
      <c r="Y20" s="11">
        <v>1.9988344988345001E-2</v>
      </c>
      <c r="Z20" s="11">
        <v>5.1282051282051299E-3</v>
      </c>
    </row>
    <row r="21" spans="1:26" x14ac:dyDescent="0.25">
      <c r="A21" t="s">
        <v>8</v>
      </c>
      <c r="B21" s="11">
        <v>4.3598068598068598E-2</v>
      </c>
      <c r="C21" s="11">
        <v>9.9919247419247403E-2</v>
      </c>
      <c r="D21" s="11">
        <v>3.7187812187812197E-2</v>
      </c>
      <c r="E21" s="11">
        <v>5.4129204129204099E-2</v>
      </c>
      <c r="F21" s="11">
        <v>5.5273892773892802E-2</v>
      </c>
      <c r="G21" s="11">
        <v>7.1375846375846402E-2</v>
      </c>
      <c r="H21" s="11">
        <v>4.0392940392940398E-2</v>
      </c>
      <c r="I21" s="11">
        <v>4.0392940392940398E-2</v>
      </c>
      <c r="J21" s="11">
        <v>4.0392940392940398E-2</v>
      </c>
      <c r="K21" s="11">
        <v>3.7187812187812197E-2</v>
      </c>
      <c r="L21" s="11">
        <v>6.2148962148962199E-2</v>
      </c>
      <c r="M21" s="11">
        <v>3.7187812187812197E-2</v>
      </c>
      <c r="N21" s="11">
        <v>8.4367299367299406E-2</v>
      </c>
      <c r="O21" s="11">
        <v>0.10418426018426</v>
      </c>
      <c r="P21" s="11">
        <v>6.6949716949717006E-2</v>
      </c>
      <c r="Q21" s="11">
        <v>4.9619824619824601E-2</v>
      </c>
      <c r="R21" s="11">
        <v>9.9695582195582194E-2</v>
      </c>
      <c r="S21" s="11">
        <v>5.8516483516483503E-2</v>
      </c>
      <c r="T21" s="11">
        <v>4.23160173160173E-2</v>
      </c>
      <c r="U21" s="11">
        <v>0</v>
      </c>
      <c r="V21" s="11">
        <v>0.123784548784549</v>
      </c>
      <c r="W21" s="11">
        <v>8.9770229770229804E-2</v>
      </c>
      <c r="X21" s="11">
        <v>5.2572427572427603E-2</v>
      </c>
      <c r="Y21" s="11">
        <v>4.15584415584416E-2</v>
      </c>
      <c r="Z21" s="11">
        <v>3.7187812187812197E-2</v>
      </c>
    </row>
    <row r="22" spans="1:26" x14ac:dyDescent="0.25">
      <c r="A22" t="s">
        <v>9</v>
      </c>
      <c r="B22" s="11">
        <v>9.3006993006993E-2</v>
      </c>
      <c r="C22" s="11">
        <v>0.145225607725608</v>
      </c>
      <c r="D22" s="11">
        <v>8.6596736596736598E-2</v>
      </c>
      <c r="E22" s="11">
        <v>0.10353812853812901</v>
      </c>
      <c r="F22" s="11">
        <v>0.104682817182817</v>
      </c>
      <c r="G22" s="11">
        <v>0.120784770784771</v>
      </c>
      <c r="H22" s="11">
        <v>8.9801864801864806E-2</v>
      </c>
      <c r="I22" s="11">
        <v>8.9801864801864806E-2</v>
      </c>
      <c r="J22" s="11">
        <v>8.9801864801864806E-2</v>
      </c>
      <c r="K22" s="11">
        <v>8.6596736596736598E-2</v>
      </c>
      <c r="L22" s="11">
        <v>0.102816627816628</v>
      </c>
      <c r="M22" s="11">
        <v>8.6596736596736598E-2</v>
      </c>
      <c r="N22" s="11">
        <v>0.138875291375291</v>
      </c>
      <c r="O22" s="11">
        <v>0.12886790986791</v>
      </c>
      <c r="P22" s="11">
        <v>0.116358641358641</v>
      </c>
      <c r="Q22" s="11">
        <v>0.108401320901321</v>
      </c>
      <c r="R22" s="11">
        <v>0.12069425019424999</v>
      </c>
      <c r="S22" s="11">
        <v>0.102389277389277</v>
      </c>
      <c r="T22" s="11">
        <v>9.1724941724941694E-2</v>
      </c>
      <c r="U22" s="11">
        <v>0.123784548784549</v>
      </c>
      <c r="V22" s="11">
        <v>0</v>
      </c>
      <c r="W22" s="11">
        <v>0.139179154179154</v>
      </c>
      <c r="X22" s="11">
        <v>0.101981351981352</v>
      </c>
      <c r="Y22" s="11">
        <v>0.12610722610722599</v>
      </c>
      <c r="Z22" s="11">
        <v>8.6596736596736598E-2</v>
      </c>
    </row>
    <row r="23" spans="1:26" x14ac:dyDescent="0.25">
      <c r="A23" t="s">
        <v>10</v>
      </c>
      <c r="B23" s="11">
        <v>5.8992673992674001E-2</v>
      </c>
      <c r="C23" s="11">
        <v>0.11531385281385299</v>
      </c>
      <c r="D23" s="11">
        <v>5.25824175824176E-2</v>
      </c>
      <c r="E23" s="11">
        <v>6.9523809523809502E-2</v>
      </c>
      <c r="F23" s="11">
        <v>7.0668498168498198E-2</v>
      </c>
      <c r="G23" s="11">
        <v>8.6770451770451798E-2</v>
      </c>
      <c r="H23" s="11">
        <v>5.57875457875458E-2</v>
      </c>
      <c r="I23" s="11">
        <v>5.57875457875458E-2</v>
      </c>
      <c r="J23" s="11">
        <v>5.57875457875458E-2</v>
      </c>
      <c r="K23" s="11">
        <v>5.25824175824176E-2</v>
      </c>
      <c r="L23" s="11">
        <v>7.7543567543567601E-2</v>
      </c>
      <c r="M23" s="11">
        <v>5.25824175824176E-2</v>
      </c>
      <c r="N23" s="11">
        <v>9.9761904761904802E-2</v>
      </c>
      <c r="O23" s="11">
        <v>0.108315129315129</v>
      </c>
      <c r="P23" s="11">
        <v>8.2344322344322401E-2</v>
      </c>
      <c r="Q23" s="11">
        <v>6.5014430014429997E-2</v>
      </c>
      <c r="R23" s="11">
        <v>0.11509018759018801</v>
      </c>
      <c r="S23" s="11">
        <v>7.3911088911088899E-2</v>
      </c>
      <c r="T23" s="11">
        <v>5.7710622710622703E-2</v>
      </c>
      <c r="U23" s="11">
        <v>8.9770229770229804E-2</v>
      </c>
      <c r="V23" s="11">
        <v>0.139179154179154</v>
      </c>
      <c r="W23" s="11">
        <v>0</v>
      </c>
      <c r="X23" s="11">
        <v>6.7967032967033006E-2</v>
      </c>
      <c r="Y23" s="11">
        <v>6.7442557442557394E-2</v>
      </c>
      <c r="Z23" s="11">
        <v>5.25824175824176E-2</v>
      </c>
    </row>
    <row r="24" spans="1:26" x14ac:dyDescent="0.25">
      <c r="A24" t="s">
        <v>11</v>
      </c>
      <c r="B24" s="11">
        <v>2.1794871794871801E-2</v>
      </c>
      <c r="C24" s="11">
        <v>7.8116050616050606E-2</v>
      </c>
      <c r="D24" s="11">
        <v>1.5384615384615399E-2</v>
      </c>
      <c r="E24" s="11">
        <v>3.4729853479853502E-2</v>
      </c>
      <c r="F24" s="11">
        <v>3.3470695970695998E-2</v>
      </c>
      <c r="G24" s="11">
        <v>4.9572649572649598E-2</v>
      </c>
      <c r="H24" s="11">
        <v>1.85897435897436E-2</v>
      </c>
      <c r="I24" s="11">
        <v>1.85897435897436E-2</v>
      </c>
      <c r="J24" s="11">
        <v>1.85897435897436E-2</v>
      </c>
      <c r="K24" s="11">
        <v>1.5384615384615399E-2</v>
      </c>
      <c r="L24" s="11">
        <v>4.0345765345765297E-2</v>
      </c>
      <c r="M24" s="11">
        <v>1.5384615384615399E-2</v>
      </c>
      <c r="N24" s="11">
        <v>6.2564102564102594E-2</v>
      </c>
      <c r="O24" s="11">
        <v>7.11173271173271E-2</v>
      </c>
      <c r="P24" s="11">
        <v>4.5146520146520201E-2</v>
      </c>
      <c r="Q24" s="11">
        <v>2.78166278166278E-2</v>
      </c>
      <c r="R24" s="11">
        <v>7.7892385392385396E-2</v>
      </c>
      <c r="S24" s="11">
        <v>3.6713286713286698E-2</v>
      </c>
      <c r="T24" s="11">
        <v>2.0512820512820499E-2</v>
      </c>
      <c r="U24" s="11">
        <v>5.2572427572427603E-2</v>
      </c>
      <c r="V24" s="11">
        <v>0.101981351981352</v>
      </c>
      <c r="W24" s="11">
        <v>6.7967032967033006E-2</v>
      </c>
      <c r="X24" s="11">
        <v>0</v>
      </c>
      <c r="Y24" s="11">
        <v>3.02447552447552E-2</v>
      </c>
      <c r="Z24" s="11">
        <v>1.5384615384615399E-2</v>
      </c>
    </row>
    <row r="25" spans="1:26" x14ac:dyDescent="0.25">
      <c r="A25" t="s">
        <v>12</v>
      </c>
      <c r="B25" s="11">
        <v>2.12703962703963E-2</v>
      </c>
      <c r="C25" s="11">
        <v>9.3627899877899906E-2</v>
      </c>
      <c r="D25" s="11">
        <v>1.48601398601399E-2</v>
      </c>
      <c r="E25" s="11">
        <v>3.18015318015318E-2</v>
      </c>
      <c r="F25" s="11">
        <v>3.4014596514596498E-2</v>
      </c>
      <c r="G25" s="11">
        <v>4.9048174048174097E-2</v>
      </c>
      <c r="H25" s="11">
        <v>1.8065268065268099E-2</v>
      </c>
      <c r="I25" s="11">
        <v>1.8065268065268099E-2</v>
      </c>
      <c r="J25" s="11">
        <v>1.8065268065268099E-2</v>
      </c>
      <c r="K25" s="11">
        <v>1.48601398601399E-2</v>
      </c>
      <c r="L25" s="11">
        <v>3.9821289821289803E-2</v>
      </c>
      <c r="M25" s="11">
        <v>1.48601398601399E-2</v>
      </c>
      <c r="N25" s="11">
        <v>6.2039627039627003E-2</v>
      </c>
      <c r="O25" s="11">
        <v>0.104906204906205</v>
      </c>
      <c r="P25" s="11">
        <v>4.4622044622044603E-2</v>
      </c>
      <c r="Q25" s="11">
        <v>2.7292152292152299E-2</v>
      </c>
      <c r="R25" s="11">
        <v>9.8971306471306503E-2</v>
      </c>
      <c r="S25" s="11">
        <v>3.6188811188811197E-2</v>
      </c>
      <c r="T25" s="11">
        <v>1.9988344988345001E-2</v>
      </c>
      <c r="U25" s="11">
        <v>4.15584415584416E-2</v>
      </c>
      <c r="V25" s="11">
        <v>0.12610722610722599</v>
      </c>
      <c r="W25" s="11">
        <v>6.7442557442557394E-2</v>
      </c>
      <c r="X25" s="11">
        <v>3.02447552447552E-2</v>
      </c>
      <c r="Y25" s="11">
        <v>0</v>
      </c>
      <c r="Z25" s="11">
        <v>1.48601398601399E-2</v>
      </c>
    </row>
    <row r="26" spans="1:26" x14ac:dyDescent="0.25">
      <c r="A26" t="s">
        <v>41</v>
      </c>
      <c r="B26" s="11">
        <v>6.41025641025641E-3</v>
      </c>
      <c r="C26" s="11">
        <v>6.2731435231435206E-2</v>
      </c>
      <c r="D26" s="11">
        <v>0</v>
      </c>
      <c r="E26" s="11">
        <v>1.6941391941391899E-2</v>
      </c>
      <c r="F26" s="11">
        <v>1.8086080586080602E-2</v>
      </c>
      <c r="G26" s="11">
        <v>3.4188034188034198E-2</v>
      </c>
      <c r="H26" s="11">
        <v>3.2051282051282098E-3</v>
      </c>
      <c r="I26" s="11">
        <v>3.2051282051282098E-3</v>
      </c>
      <c r="J26" s="11">
        <v>3.2051282051282098E-3</v>
      </c>
      <c r="K26" s="11">
        <v>0</v>
      </c>
      <c r="L26" s="11">
        <v>2.4961149961149998E-2</v>
      </c>
      <c r="M26" s="11">
        <v>0</v>
      </c>
      <c r="N26" s="11">
        <v>4.7179487179487202E-2</v>
      </c>
      <c r="O26" s="11">
        <v>5.5732711732711701E-2</v>
      </c>
      <c r="P26" s="11">
        <v>2.9761904761904798E-2</v>
      </c>
      <c r="Q26" s="11">
        <v>1.2432012432012401E-2</v>
      </c>
      <c r="R26" s="11">
        <v>6.2507770007769997E-2</v>
      </c>
      <c r="S26" s="11">
        <v>2.1328671328671299E-2</v>
      </c>
      <c r="T26" s="11">
        <v>5.1282051282051299E-3</v>
      </c>
      <c r="U26" s="11">
        <v>3.7187812187812197E-2</v>
      </c>
      <c r="V26" s="11">
        <v>8.6596736596736598E-2</v>
      </c>
      <c r="W26" s="11">
        <v>5.25824175824176E-2</v>
      </c>
      <c r="X26" s="11">
        <v>1.5384615384615399E-2</v>
      </c>
      <c r="Y26" s="11">
        <v>1.48601398601399E-2</v>
      </c>
      <c r="Z26" s="11">
        <v>0</v>
      </c>
    </row>
    <row r="30" spans="1:26" x14ac:dyDescent="0.25">
      <c r="A30" t="s">
        <v>44</v>
      </c>
      <c r="B30" t="s">
        <v>13</v>
      </c>
      <c r="C30" t="s">
        <v>32</v>
      </c>
      <c r="D30" t="s">
        <v>33</v>
      </c>
      <c r="E30" t="s">
        <v>0</v>
      </c>
      <c r="F30" t="s">
        <v>34</v>
      </c>
      <c r="G30" t="s">
        <v>1</v>
      </c>
      <c r="H30" t="s">
        <v>2</v>
      </c>
      <c r="I30" t="s">
        <v>35</v>
      </c>
      <c r="J30" t="s">
        <v>36</v>
      </c>
      <c r="K30" t="s">
        <v>37</v>
      </c>
      <c r="L30" t="s">
        <v>3</v>
      </c>
      <c r="M30" t="s">
        <v>38</v>
      </c>
      <c r="N30" t="s">
        <v>4</v>
      </c>
      <c r="O30" t="s">
        <v>5</v>
      </c>
      <c r="P30" t="s">
        <v>39</v>
      </c>
      <c r="Q30" t="s">
        <v>6</v>
      </c>
      <c r="R30" t="s">
        <v>7</v>
      </c>
      <c r="S30" t="s">
        <v>16</v>
      </c>
      <c r="T30" t="s">
        <v>40</v>
      </c>
      <c r="U30" t="s">
        <v>8</v>
      </c>
      <c r="V30" t="s">
        <v>9</v>
      </c>
      <c r="W30" t="s">
        <v>10</v>
      </c>
      <c r="X30" t="s">
        <v>11</v>
      </c>
      <c r="Y30" t="s">
        <v>12</v>
      </c>
      <c r="Z30" t="s">
        <v>41</v>
      </c>
    </row>
    <row r="31" spans="1:26" x14ac:dyDescent="0.25">
      <c r="A31" t="s">
        <v>13</v>
      </c>
      <c r="B31">
        <v>0</v>
      </c>
      <c r="C31">
        <v>6.9141691641691705E-2</v>
      </c>
      <c r="D31">
        <v>6.41025641025641E-3</v>
      </c>
      <c r="E31">
        <v>2.3351648351648401E-2</v>
      </c>
      <c r="F31">
        <v>2.4496336996337E-2</v>
      </c>
      <c r="G31">
        <v>4.05982905982906E-2</v>
      </c>
      <c r="H31">
        <v>9.6153846153846194E-3</v>
      </c>
      <c r="I31">
        <v>9.6153846153846194E-3</v>
      </c>
      <c r="J31">
        <v>9.6153846153846194E-3</v>
      </c>
      <c r="K31">
        <v>6.41025641025641E-3</v>
      </c>
      <c r="L31">
        <v>3.1371406371406403E-2</v>
      </c>
      <c r="M31">
        <v>6.41025641025641E-3</v>
      </c>
      <c r="N31">
        <v>5.3589743589743603E-2</v>
      </c>
      <c r="O31">
        <v>6.2142968142968102E-2</v>
      </c>
      <c r="P31">
        <v>3.6172161172161203E-2</v>
      </c>
      <c r="Q31">
        <v>1.8842268842268799E-2</v>
      </c>
      <c r="R31">
        <v>6.8918026418026399E-2</v>
      </c>
      <c r="S31">
        <v>2.77389277389277E-2</v>
      </c>
      <c r="T31">
        <v>1.1538461538461499E-2</v>
      </c>
      <c r="U31">
        <v>4.3598068598068598E-2</v>
      </c>
      <c r="V31">
        <v>9.3006993006993E-2</v>
      </c>
      <c r="W31">
        <v>5.8992673992674001E-2</v>
      </c>
      <c r="X31">
        <v>2.1794871794871801E-2</v>
      </c>
      <c r="Y31">
        <v>2.12703962703963E-2</v>
      </c>
      <c r="Z31">
        <v>6.41025641025641E-3</v>
      </c>
    </row>
    <row r="32" spans="1:26" x14ac:dyDescent="0.25">
      <c r="A32" t="s">
        <v>32</v>
      </c>
      <c r="B32">
        <v>6.9141691641691705E-2</v>
      </c>
      <c r="C32">
        <v>0</v>
      </c>
      <c r="D32">
        <v>6.2731435231435206E-2</v>
      </c>
      <c r="E32">
        <v>9.4553779553779499E-2</v>
      </c>
      <c r="F32">
        <v>7.7612387612387604E-2</v>
      </c>
      <c r="G32">
        <v>9.6919469419469398E-2</v>
      </c>
      <c r="H32">
        <v>6.59365634365634E-2</v>
      </c>
      <c r="I32">
        <v>6.59365634365634E-2</v>
      </c>
      <c r="J32">
        <v>6.59365634365634E-2</v>
      </c>
      <c r="K32">
        <v>6.2731435231435206E-2</v>
      </c>
      <c r="L32">
        <v>8.7692585192585201E-2</v>
      </c>
      <c r="M32">
        <v>6.2731435231435206E-2</v>
      </c>
      <c r="N32">
        <v>0.109910922410922</v>
      </c>
      <c r="O32">
        <v>0.11997055722055699</v>
      </c>
      <c r="P32">
        <v>7.7612387612387604E-2</v>
      </c>
      <c r="Q32">
        <v>7.5163447663447694E-2</v>
      </c>
      <c r="R32">
        <v>0.13154048729048701</v>
      </c>
      <c r="S32">
        <v>8.4060106560106596E-2</v>
      </c>
      <c r="T32">
        <v>6.78596403596404E-2</v>
      </c>
      <c r="U32">
        <v>9.9919247419247403E-2</v>
      </c>
      <c r="V32">
        <v>0.145225607725608</v>
      </c>
      <c r="W32">
        <v>0.11531385281385299</v>
      </c>
      <c r="X32">
        <v>7.8116050616050606E-2</v>
      </c>
      <c r="Y32">
        <v>9.3627899877899906E-2</v>
      </c>
      <c r="Z32">
        <v>6.2731435231435206E-2</v>
      </c>
    </row>
    <row r="33" spans="1:26" x14ac:dyDescent="0.25">
      <c r="A33" t="s">
        <v>33</v>
      </c>
      <c r="B33">
        <v>6.41025641025641E-3</v>
      </c>
      <c r="C33">
        <v>6.2731435231435206E-2</v>
      </c>
      <c r="D33">
        <v>0</v>
      </c>
      <c r="E33">
        <v>1.6941391941391899E-2</v>
      </c>
      <c r="F33">
        <v>1.8086080586080602E-2</v>
      </c>
      <c r="G33">
        <v>3.4188034188034198E-2</v>
      </c>
      <c r="H33">
        <v>3.2051282051282098E-3</v>
      </c>
      <c r="I33">
        <v>3.2051282051282098E-3</v>
      </c>
      <c r="J33">
        <v>3.2051282051282098E-3</v>
      </c>
      <c r="K33">
        <v>0</v>
      </c>
      <c r="L33">
        <v>2.4961149961149998E-2</v>
      </c>
      <c r="M33">
        <v>0</v>
      </c>
      <c r="N33">
        <v>4.7179487179487202E-2</v>
      </c>
      <c r="O33">
        <v>5.5732711732711701E-2</v>
      </c>
      <c r="P33">
        <v>2.9761904761904798E-2</v>
      </c>
      <c r="Q33">
        <v>1.2432012432012401E-2</v>
      </c>
      <c r="R33">
        <v>6.2507770007769997E-2</v>
      </c>
      <c r="S33">
        <v>2.1328671328671299E-2</v>
      </c>
      <c r="T33">
        <v>5.1282051282051299E-3</v>
      </c>
      <c r="U33">
        <v>3.7187812187812197E-2</v>
      </c>
      <c r="V33">
        <v>8.6596736596736598E-2</v>
      </c>
      <c r="W33">
        <v>5.25824175824176E-2</v>
      </c>
      <c r="X33">
        <v>1.5384615384615399E-2</v>
      </c>
      <c r="Y33">
        <v>1.48601398601399E-2</v>
      </c>
      <c r="Z33">
        <v>0</v>
      </c>
    </row>
    <row r="34" spans="1:26" x14ac:dyDescent="0.25">
      <c r="A34" t="s">
        <v>0</v>
      </c>
      <c r="B34">
        <v>2.3351648351648401E-2</v>
      </c>
      <c r="C34">
        <v>9.4553779553779499E-2</v>
      </c>
      <c r="D34">
        <v>1.6941391941391899E-2</v>
      </c>
      <c r="E34">
        <v>0</v>
      </c>
      <c r="F34">
        <v>3.50274725274725E-2</v>
      </c>
      <c r="G34">
        <v>5.11294261294261E-2</v>
      </c>
      <c r="H34">
        <v>2.0146520146520099E-2</v>
      </c>
      <c r="I34">
        <v>2.0146520146520099E-2</v>
      </c>
      <c r="J34">
        <v>2.0146520146520099E-2</v>
      </c>
      <c r="K34">
        <v>1.6941391941391899E-2</v>
      </c>
      <c r="L34">
        <v>4.1902541902541897E-2</v>
      </c>
      <c r="M34">
        <v>1.6941391941391899E-2</v>
      </c>
      <c r="N34">
        <v>6.4120879120879104E-2</v>
      </c>
      <c r="O34">
        <v>7.2674103674103693E-2</v>
      </c>
      <c r="P34">
        <v>4.6703296703296697E-2</v>
      </c>
      <c r="Q34">
        <v>2.93734043734044E-2</v>
      </c>
      <c r="R34">
        <v>7.9449161949162003E-2</v>
      </c>
      <c r="S34">
        <v>3.8270063270063298E-2</v>
      </c>
      <c r="T34">
        <v>2.2069597069597099E-2</v>
      </c>
      <c r="U34">
        <v>5.4129204129204099E-2</v>
      </c>
      <c r="V34">
        <v>0.10353812853812901</v>
      </c>
      <c r="W34">
        <v>6.9523809523809502E-2</v>
      </c>
      <c r="X34">
        <v>3.2326007326007301E-2</v>
      </c>
      <c r="Y34">
        <v>3.18015318015318E-2</v>
      </c>
      <c r="Z34">
        <v>1.6941391941391899E-2</v>
      </c>
    </row>
    <row r="35" spans="1:26" x14ac:dyDescent="0.25">
      <c r="A35" t="s">
        <v>34</v>
      </c>
      <c r="B35">
        <v>2.4496336996337E-2</v>
      </c>
      <c r="C35">
        <v>7.7612387612387604E-2</v>
      </c>
      <c r="D35">
        <v>1.8086080586080602E-2</v>
      </c>
      <c r="E35">
        <v>3.50274725274725E-2</v>
      </c>
      <c r="F35">
        <v>0</v>
      </c>
      <c r="G35">
        <v>5.2274114774114797E-2</v>
      </c>
      <c r="H35">
        <v>2.1291208791208799E-2</v>
      </c>
      <c r="I35">
        <v>2.1291208791208799E-2</v>
      </c>
      <c r="J35">
        <v>2.1291208791208799E-2</v>
      </c>
      <c r="K35">
        <v>1.8086080586080602E-2</v>
      </c>
      <c r="L35">
        <v>4.3047230547230503E-2</v>
      </c>
      <c r="M35">
        <v>1.8086080586080602E-2</v>
      </c>
      <c r="N35">
        <v>6.52655677655678E-2</v>
      </c>
      <c r="O35">
        <v>7.0613664113664099E-2</v>
      </c>
      <c r="P35">
        <v>3.2967032967033003E-2</v>
      </c>
      <c r="Q35">
        <v>3.0518093018092999E-2</v>
      </c>
      <c r="R35">
        <v>7.9856671106671107E-2</v>
      </c>
      <c r="S35">
        <v>3.9414751914751897E-2</v>
      </c>
      <c r="T35">
        <v>2.3214285714285701E-2</v>
      </c>
      <c r="U35">
        <v>5.5273892773892802E-2</v>
      </c>
      <c r="V35">
        <v>0.104682817182817</v>
      </c>
      <c r="W35">
        <v>7.0668498168498198E-2</v>
      </c>
      <c r="X35">
        <v>3.3470695970695998E-2</v>
      </c>
      <c r="Y35">
        <v>3.4014596514596498E-2</v>
      </c>
      <c r="Z35">
        <v>1.8086080586080602E-2</v>
      </c>
    </row>
    <row r="36" spans="1:26" x14ac:dyDescent="0.25">
      <c r="A36" t="s">
        <v>1</v>
      </c>
      <c r="B36">
        <v>4.05982905982906E-2</v>
      </c>
      <c r="C36">
        <v>9.6919469419469398E-2</v>
      </c>
      <c r="D36">
        <v>3.4188034188034198E-2</v>
      </c>
      <c r="E36">
        <v>5.11294261294261E-2</v>
      </c>
      <c r="F36">
        <v>5.2274114774114797E-2</v>
      </c>
      <c r="G36">
        <v>0</v>
      </c>
      <c r="H36">
        <v>3.7393162393162399E-2</v>
      </c>
      <c r="I36">
        <v>3.7393162393162399E-2</v>
      </c>
      <c r="J36">
        <v>3.7393162393162399E-2</v>
      </c>
      <c r="K36">
        <v>3.4188034188034198E-2</v>
      </c>
      <c r="L36">
        <v>5.48756798756799E-2</v>
      </c>
      <c r="M36">
        <v>3.4188034188034198E-2</v>
      </c>
      <c r="N36">
        <v>8.13675213675214E-2</v>
      </c>
      <c r="O36">
        <v>8.9920745920745906E-2</v>
      </c>
      <c r="P36">
        <v>6.3949938949939E-2</v>
      </c>
      <c r="Q36">
        <v>4.23465423465424E-2</v>
      </c>
      <c r="R36">
        <v>9.6695804195804202E-2</v>
      </c>
      <c r="S36">
        <v>5.5516705516705497E-2</v>
      </c>
      <c r="T36">
        <v>3.9316239316239301E-2</v>
      </c>
      <c r="U36">
        <v>7.1375846375846402E-2</v>
      </c>
      <c r="V36">
        <v>0.120784770784771</v>
      </c>
      <c r="W36">
        <v>8.6770451770451798E-2</v>
      </c>
      <c r="X36">
        <v>4.9572649572649598E-2</v>
      </c>
      <c r="Y36">
        <v>4.9048174048174097E-2</v>
      </c>
      <c r="Z36">
        <v>3.4188034188034198E-2</v>
      </c>
    </row>
    <row r="37" spans="1:26" x14ac:dyDescent="0.25">
      <c r="A37" t="s">
        <v>2</v>
      </c>
      <c r="B37">
        <v>9.6153846153846194E-3</v>
      </c>
      <c r="C37">
        <v>6.59365634365634E-2</v>
      </c>
      <c r="D37">
        <v>3.2051282051282098E-3</v>
      </c>
      <c r="E37">
        <v>2.0146520146520099E-2</v>
      </c>
      <c r="F37">
        <v>2.1291208791208799E-2</v>
      </c>
      <c r="G37">
        <v>3.7393162393162399E-2</v>
      </c>
      <c r="H37">
        <v>0</v>
      </c>
      <c r="I37">
        <v>3.2051282051282098E-3</v>
      </c>
      <c r="J37">
        <v>3.2051282051282098E-3</v>
      </c>
      <c r="K37">
        <v>3.2051282051282098E-3</v>
      </c>
      <c r="L37">
        <v>2.8166278166278199E-2</v>
      </c>
      <c r="M37">
        <v>3.2051282051282098E-3</v>
      </c>
      <c r="N37">
        <v>5.0384615384615403E-2</v>
      </c>
      <c r="O37">
        <v>5.8937839937839902E-2</v>
      </c>
      <c r="P37">
        <v>3.2967032967033003E-2</v>
      </c>
      <c r="Q37">
        <v>1.5637140637140601E-2</v>
      </c>
      <c r="R37">
        <v>6.5712898212898205E-2</v>
      </c>
      <c r="S37">
        <v>2.45337995337995E-2</v>
      </c>
      <c r="T37">
        <v>8.3333333333333297E-3</v>
      </c>
      <c r="U37">
        <v>4.0392940392940398E-2</v>
      </c>
      <c r="V37">
        <v>8.9801864801864806E-2</v>
      </c>
      <c r="W37">
        <v>5.57875457875458E-2</v>
      </c>
      <c r="X37">
        <v>1.85897435897436E-2</v>
      </c>
      <c r="Y37">
        <v>1.8065268065268099E-2</v>
      </c>
      <c r="Z37">
        <v>3.2051282051282098E-3</v>
      </c>
    </row>
    <row r="38" spans="1:26" x14ac:dyDescent="0.25">
      <c r="A38" t="s">
        <v>35</v>
      </c>
      <c r="B38">
        <v>9.6153846153846194E-3</v>
      </c>
      <c r="C38">
        <v>6.59365634365634E-2</v>
      </c>
      <c r="D38">
        <v>3.2051282051282098E-3</v>
      </c>
      <c r="E38">
        <v>2.0146520146520099E-2</v>
      </c>
      <c r="F38">
        <v>2.1291208791208799E-2</v>
      </c>
      <c r="G38">
        <v>3.7393162393162399E-2</v>
      </c>
      <c r="H38">
        <v>3.2051282051282098E-3</v>
      </c>
      <c r="I38">
        <v>0</v>
      </c>
      <c r="J38">
        <v>3.2051282051282098E-3</v>
      </c>
      <c r="K38">
        <v>3.2051282051282098E-3</v>
      </c>
      <c r="L38">
        <v>2.8166278166278199E-2</v>
      </c>
      <c r="M38">
        <v>3.2051282051282098E-3</v>
      </c>
      <c r="N38">
        <v>5.0384615384615403E-2</v>
      </c>
      <c r="O38">
        <v>5.8937839937839902E-2</v>
      </c>
      <c r="P38">
        <v>3.2967032967033003E-2</v>
      </c>
      <c r="Q38">
        <v>1.5637140637140601E-2</v>
      </c>
      <c r="R38">
        <v>6.5712898212898205E-2</v>
      </c>
      <c r="S38">
        <v>2.45337995337995E-2</v>
      </c>
      <c r="T38">
        <v>8.3333333333333297E-3</v>
      </c>
      <c r="U38">
        <v>4.0392940392940398E-2</v>
      </c>
      <c r="V38">
        <v>8.9801864801864806E-2</v>
      </c>
      <c r="W38">
        <v>5.57875457875458E-2</v>
      </c>
      <c r="X38">
        <v>1.85897435897436E-2</v>
      </c>
      <c r="Y38">
        <v>1.8065268065268099E-2</v>
      </c>
      <c r="Z38">
        <v>3.2051282051282098E-3</v>
      </c>
    </row>
    <row r="39" spans="1:26" x14ac:dyDescent="0.25">
      <c r="A39" t="s">
        <v>36</v>
      </c>
      <c r="B39">
        <v>9.6153846153846194E-3</v>
      </c>
      <c r="C39">
        <v>6.59365634365634E-2</v>
      </c>
      <c r="D39">
        <v>3.2051282051282098E-3</v>
      </c>
      <c r="E39">
        <v>2.0146520146520099E-2</v>
      </c>
      <c r="F39">
        <v>2.1291208791208799E-2</v>
      </c>
      <c r="G39">
        <v>3.7393162393162399E-2</v>
      </c>
      <c r="H39">
        <v>3.2051282051282098E-3</v>
      </c>
      <c r="I39">
        <v>3.2051282051282098E-3</v>
      </c>
      <c r="J39">
        <v>0</v>
      </c>
      <c r="K39">
        <v>3.2051282051282098E-3</v>
      </c>
      <c r="L39">
        <v>2.8166278166278199E-2</v>
      </c>
      <c r="M39">
        <v>3.2051282051282098E-3</v>
      </c>
      <c r="N39">
        <v>5.0384615384615403E-2</v>
      </c>
      <c r="O39">
        <v>5.8937839937839902E-2</v>
      </c>
      <c r="P39">
        <v>3.2967032967033003E-2</v>
      </c>
      <c r="Q39">
        <v>1.5637140637140601E-2</v>
      </c>
      <c r="R39">
        <v>6.5712898212898205E-2</v>
      </c>
      <c r="S39">
        <v>2.45337995337995E-2</v>
      </c>
      <c r="T39">
        <v>8.3333333333333297E-3</v>
      </c>
      <c r="U39">
        <v>4.0392940392940398E-2</v>
      </c>
      <c r="V39">
        <v>8.9801864801864806E-2</v>
      </c>
      <c r="W39">
        <v>5.57875457875458E-2</v>
      </c>
      <c r="X39">
        <v>1.85897435897436E-2</v>
      </c>
      <c r="Y39">
        <v>1.8065268065268099E-2</v>
      </c>
      <c r="Z39">
        <v>3.2051282051282098E-3</v>
      </c>
    </row>
    <row r="40" spans="1:26" x14ac:dyDescent="0.25">
      <c r="A40" t="s">
        <v>37</v>
      </c>
      <c r="B40">
        <v>6.41025641025641E-3</v>
      </c>
      <c r="C40">
        <v>6.2731435231435206E-2</v>
      </c>
      <c r="D40">
        <v>0</v>
      </c>
      <c r="E40">
        <v>1.6941391941391899E-2</v>
      </c>
      <c r="F40">
        <v>1.8086080586080602E-2</v>
      </c>
      <c r="G40">
        <v>3.4188034188034198E-2</v>
      </c>
      <c r="H40">
        <v>3.2051282051282098E-3</v>
      </c>
      <c r="I40">
        <v>3.2051282051282098E-3</v>
      </c>
      <c r="J40">
        <v>3.2051282051282098E-3</v>
      </c>
      <c r="K40">
        <v>0</v>
      </c>
      <c r="L40">
        <v>2.4961149961149998E-2</v>
      </c>
      <c r="M40">
        <v>0</v>
      </c>
      <c r="N40">
        <v>4.7179487179487202E-2</v>
      </c>
      <c r="O40">
        <v>5.5732711732711701E-2</v>
      </c>
      <c r="P40">
        <v>2.9761904761904798E-2</v>
      </c>
      <c r="Q40">
        <v>1.2432012432012401E-2</v>
      </c>
      <c r="R40">
        <v>6.2507770007769997E-2</v>
      </c>
      <c r="S40">
        <v>2.1328671328671299E-2</v>
      </c>
      <c r="T40">
        <v>5.1282051282051299E-3</v>
      </c>
      <c r="U40">
        <v>3.7187812187812197E-2</v>
      </c>
      <c r="V40">
        <v>8.6596736596736598E-2</v>
      </c>
      <c r="W40">
        <v>5.25824175824176E-2</v>
      </c>
      <c r="X40">
        <v>1.5384615384615399E-2</v>
      </c>
      <c r="Y40">
        <v>1.48601398601399E-2</v>
      </c>
      <c r="Z40">
        <v>0</v>
      </c>
    </row>
    <row r="41" spans="1:26" x14ac:dyDescent="0.25">
      <c r="A41" t="s">
        <v>3</v>
      </c>
      <c r="B41">
        <v>3.1371406371406403E-2</v>
      </c>
      <c r="C41">
        <v>8.7692585192585201E-2</v>
      </c>
      <c r="D41">
        <v>2.4961149961149998E-2</v>
      </c>
      <c r="E41">
        <v>4.1902541902541897E-2</v>
      </c>
      <c r="F41">
        <v>4.3047230547230503E-2</v>
      </c>
      <c r="G41">
        <v>5.48756798756799E-2</v>
      </c>
      <c r="H41">
        <v>2.8166278166278199E-2</v>
      </c>
      <c r="I41">
        <v>2.8166278166278199E-2</v>
      </c>
      <c r="J41">
        <v>2.8166278166278199E-2</v>
      </c>
      <c r="K41">
        <v>2.4961149961149998E-2</v>
      </c>
      <c r="L41">
        <v>0</v>
      </c>
      <c r="M41">
        <v>2.4961149961149998E-2</v>
      </c>
      <c r="N41">
        <v>7.2140637140637107E-2</v>
      </c>
      <c r="O41">
        <v>8.4796425796425795E-2</v>
      </c>
      <c r="P41">
        <v>5.47230547230547E-2</v>
      </c>
      <c r="Q41">
        <v>3.3119658119658099E-2</v>
      </c>
      <c r="R41">
        <v>8.7468919968920006E-2</v>
      </c>
      <c r="S41">
        <v>3.5217560217560201E-2</v>
      </c>
      <c r="T41">
        <v>3.0089355089355101E-2</v>
      </c>
      <c r="U41">
        <v>6.2148962148962199E-2</v>
      </c>
      <c r="V41">
        <v>0.102816627816628</v>
      </c>
      <c r="W41">
        <v>7.7543567543567601E-2</v>
      </c>
      <c r="X41">
        <v>4.0345765345765297E-2</v>
      </c>
      <c r="Y41">
        <v>3.9821289821289803E-2</v>
      </c>
      <c r="Z41">
        <v>2.4961149961149998E-2</v>
      </c>
    </row>
    <row r="42" spans="1:26" x14ac:dyDescent="0.25">
      <c r="A42" t="s">
        <v>38</v>
      </c>
      <c r="B42">
        <v>6.41025641025641E-3</v>
      </c>
      <c r="C42">
        <v>6.2731435231435206E-2</v>
      </c>
      <c r="D42">
        <v>0</v>
      </c>
      <c r="E42">
        <v>1.6941391941391899E-2</v>
      </c>
      <c r="F42">
        <v>1.8086080586080602E-2</v>
      </c>
      <c r="G42">
        <v>3.4188034188034198E-2</v>
      </c>
      <c r="H42">
        <v>3.2051282051282098E-3</v>
      </c>
      <c r="I42">
        <v>3.2051282051282098E-3</v>
      </c>
      <c r="J42">
        <v>3.2051282051282098E-3</v>
      </c>
      <c r="K42">
        <v>0</v>
      </c>
      <c r="L42">
        <v>2.4961149961149998E-2</v>
      </c>
      <c r="M42">
        <v>0</v>
      </c>
      <c r="N42">
        <v>4.7179487179487202E-2</v>
      </c>
      <c r="O42">
        <v>5.5732711732711701E-2</v>
      </c>
      <c r="P42">
        <v>2.9761904761904798E-2</v>
      </c>
      <c r="Q42">
        <v>1.2432012432012401E-2</v>
      </c>
      <c r="R42">
        <v>6.2507770007769997E-2</v>
      </c>
      <c r="S42">
        <v>2.1328671328671299E-2</v>
      </c>
      <c r="T42">
        <v>5.1282051282051299E-3</v>
      </c>
      <c r="U42">
        <v>3.7187812187812197E-2</v>
      </c>
      <c r="V42">
        <v>8.6596736596736598E-2</v>
      </c>
      <c r="W42">
        <v>5.25824175824176E-2</v>
      </c>
      <c r="X42">
        <v>1.5384615384615399E-2</v>
      </c>
      <c r="Y42">
        <v>1.48601398601399E-2</v>
      </c>
      <c r="Z42">
        <v>0</v>
      </c>
    </row>
    <row r="43" spans="1:26" x14ac:dyDescent="0.25">
      <c r="A43" t="s">
        <v>4</v>
      </c>
      <c r="B43">
        <v>5.3589743589743603E-2</v>
      </c>
      <c r="C43">
        <v>0.109910922410922</v>
      </c>
      <c r="D43">
        <v>4.7179487179487202E-2</v>
      </c>
      <c r="E43">
        <v>6.4120879120879104E-2</v>
      </c>
      <c r="F43">
        <v>6.52655677655678E-2</v>
      </c>
      <c r="G43">
        <v>8.13675213675214E-2</v>
      </c>
      <c r="H43">
        <v>5.0384615384615403E-2</v>
      </c>
      <c r="I43">
        <v>5.0384615384615403E-2</v>
      </c>
      <c r="J43">
        <v>5.0384615384615403E-2</v>
      </c>
      <c r="K43">
        <v>4.7179487179487202E-2</v>
      </c>
      <c r="L43">
        <v>7.2140637140637107E-2</v>
      </c>
      <c r="M43">
        <v>4.7179487179487202E-2</v>
      </c>
      <c r="N43">
        <v>0</v>
      </c>
      <c r="O43">
        <v>9.9707070707070702E-2</v>
      </c>
      <c r="P43">
        <v>7.6941391941391907E-2</v>
      </c>
      <c r="Q43">
        <v>5.9611499611499599E-2</v>
      </c>
      <c r="R43">
        <v>0.109687257187257</v>
      </c>
      <c r="S43">
        <v>6.8508158508158501E-2</v>
      </c>
      <c r="T43">
        <v>5.2307692307692298E-2</v>
      </c>
      <c r="U43">
        <v>8.4367299367299406E-2</v>
      </c>
      <c r="V43">
        <v>0.133776223776224</v>
      </c>
      <c r="W43">
        <v>9.9761904761904802E-2</v>
      </c>
      <c r="X43">
        <v>6.2564102564102594E-2</v>
      </c>
      <c r="Y43">
        <v>6.2039627039627003E-2</v>
      </c>
      <c r="Z43">
        <v>4.7179487179487202E-2</v>
      </c>
    </row>
    <row r="44" spans="1:26" x14ac:dyDescent="0.25">
      <c r="A44" t="s">
        <v>5</v>
      </c>
      <c r="B44">
        <v>6.2142968142968102E-2</v>
      </c>
      <c r="C44">
        <v>0.11997055722055699</v>
      </c>
      <c r="D44">
        <v>5.5732711732711701E-2</v>
      </c>
      <c r="E44">
        <v>7.2674103674103693E-2</v>
      </c>
      <c r="F44">
        <v>7.0613664113664099E-2</v>
      </c>
      <c r="G44">
        <v>8.9920745920745906E-2</v>
      </c>
      <c r="H44">
        <v>5.8937839937839902E-2</v>
      </c>
      <c r="I44">
        <v>5.8937839937839902E-2</v>
      </c>
      <c r="J44">
        <v>5.8937839937839902E-2</v>
      </c>
      <c r="K44">
        <v>5.5732711732711701E-2</v>
      </c>
      <c r="L44">
        <v>8.4796425796425795E-2</v>
      </c>
      <c r="M44">
        <v>5.5732711732711701E-2</v>
      </c>
      <c r="N44">
        <v>9.9707070707070702E-2</v>
      </c>
      <c r="O44">
        <v>0</v>
      </c>
      <c r="P44">
        <v>8.5494616494616496E-2</v>
      </c>
      <c r="Q44">
        <v>6.8164724164724202E-2</v>
      </c>
      <c r="R44">
        <v>9.7416860916860901E-2</v>
      </c>
      <c r="S44">
        <v>7.7061383061383104E-2</v>
      </c>
      <c r="T44">
        <v>6.0860916860916901E-2</v>
      </c>
      <c r="U44">
        <v>9.2920523920523898E-2</v>
      </c>
      <c r="V44">
        <v>0.12886790986791</v>
      </c>
      <c r="W44">
        <v>0.108315129315129</v>
      </c>
      <c r="X44">
        <v>7.11173271173271E-2</v>
      </c>
      <c r="Y44">
        <v>7.0592851592851599E-2</v>
      </c>
      <c r="Z44">
        <v>5.5732711732711701E-2</v>
      </c>
    </row>
    <row r="45" spans="1:26" x14ac:dyDescent="0.25">
      <c r="A45" t="s">
        <v>39</v>
      </c>
      <c r="B45">
        <v>3.6172161172161203E-2</v>
      </c>
      <c r="C45">
        <v>7.7612387612387604E-2</v>
      </c>
      <c r="D45">
        <v>2.9761904761904798E-2</v>
      </c>
      <c r="E45">
        <v>4.6703296703296697E-2</v>
      </c>
      <c r="F45">
        <v>3.2967032967033003E-2</v>
      </c>
      <c r="G45">
        <v>6.3949938949939E-2</v>
      </c>
      <c r="H45">
        <v>3.2967032967033003E-2</v>
      </c>
      <c r="I45">
        <v>3.2967032967033003E-2</v>
      </c>
      <c r="J45">
        <v>3.2967032967033003E-2</v>
      </c>
      <c r="K45">
        <v>2.9761904761904798E-2</v>
      </c>
      <c r="L45">
        <v>5.47230547230547E-2</v>
      </c>
      <c r="M45">
        <v>2.9761904761904798E-2</v>
      </c>
      <c r="N45">
        <v>7.6941391941391907E-2</v>
      </c>
      <c r="O45">
        <v>8.5494616494616496E-2</v>
      </c>
      <c r="P45">
        <v>0</v>
      </c>
      <c r="Q45">
        <v>4.2193917193917199E-2</v>
      </c>
      <c r="R45">
        <v>9.2269674769674806E-2</v>
      </c>
      <c r="S45">
        <v>5.1090576090576101E-2</v>
      </c>
      <c r="T45">
        <v>3.4890109890109898E-2</v>
      </c>
      <c r="U45">
        <v>6.6949716949717006E-2</v>
      </c>
      <c r="V45">
        <v>0.116358641358641</v>
      </c>
      <c r="W45">
        <v>8.2344322344322401E-2</v>
      </c>
      <c r="X45">
        <v>4.5146520146520201E-2</v>
      </c>
      <c r="Y45">
        <v>4.4622044622044603E-2</v>
      </c>
      <c r="Z45">
        <v>2.9761904761904798E-2</v>
      </c>
    </row>
    <row r="46" spans="1:26" x14ac:dyDescent="0.25">
      <c r="A46" t="s">
        <v>6</v>
      </c>
      <c r="B46">
        <v>1.8842268842268799E-2</v>
      </c>
      <c r="C46">
        <v>7.5163447663447694E-2</v>
      </c>
      <c r="D46">
        <v>1.2432012432012401E-2</v>
      </c>
      <c r="E46">
        <v>2.93734043734044E-2</v>
      </c>
      <c r="F46">
        <v>3.0518093018092999E-2</v>
      </c>
      <c r="G46">
        <v>4.23465423465424E-2</v>
      </c>
      <c r="H46">
        <v>1.5637140637140601E-2</v>
      </c>
      <c r="I46">
        <v>1.5637140637140601E-2</v>
      </c>
      <c r="J46">
        <v>1.5637140637140601E-2</v>
      </c>
      <c r="K46">
        <v>1.2432012432012401E-2</v>
      </c>
      <c r="L46">
        <v>3.3119658119658099E-2</v>
      </c>
      <c r="M46">
        <v>1.2432012432012401E-2</v>
      </c>
      <c r="N46">
        <v>5.9611499611499599E-2</v>
      </c>
      <c r="O46">
        <v>6.8164724164724202E-2</v>
      </c>
      <c r="P46">
        <v>4.2193917193917199E-2</v>
      </c>
      <c r="Q46">
        <v>0</v>
      </c>
      <c r="R46">
        <v>7.4939782439782401E-2</v>
      </c>
      <c r="S46">
        <v>3.37606837606838E-2</v>
      </c>
      <c r="T46">
        <v>1.7560217560217601E-2</v>
      </c>
      <c r="U46">
        <v>4.9619824619824601E-2</v>
      </c>
      <c r="V46">
        <v>9.9028749028749002E-2</v>
      </c>
      <c r="W46">
        <v>6.5014430014429997E-2</v>
      </c>
      <c r="X46">
        <v>2.78166278166278E-2</v>
      </c>
      <c r="Y46">
        <v>2.7292152292152299E-2</v>
      </c>
      <c r="Z46">
        <v>1.2432012432012401E-2</v>
      </c>
    </row>
    <row r="47" spans="1:26" x14ac:dyDescent="0.25">
      <c r="A47" t="s">
        <v>7</v>
      </c>
      <c r="B47">
        <v>6.8918026418026399E-2</v>
      </c>
      <c r="C47">
        <v>0.13154048729048701</v>
      </c>
      <c r="D47">
        <v>6.2507770007769997E-2</v>
      </c>
      <c r="E47">
        <v>7.9449161949162003E-2</v>
      </c>
      <c r="F47">
        <v>7.9856671106671107E-2</v>
      </c>
      <c r="G47">
        <v>9.6695804195804202E-2</v>
      </c>
      <c r="H47">
        <v>6.5712898212898205E-2</v>
      </c>
      <c r="I47">
        <v>6.5712898212898205E-2</v>
      </c>
      <c r="J47">
        <v>6.5712898212898205E-2</v>
      </c>
      <c r="K47">
        <v>6.2507770007769997E-2</v>
      </c>
      <c r="L47">
        <v>8.7468919968920006E-2</v>
      </c>
      <c r="M47">
        <v>6.2507770007769997E-2</v>
      </c>
      <c r="N47">
        <v>0.109687257187257</v>
      </c>
      <c r="O47">
        <v>9.7416860916860901E-2</v>
      </c>
      <c r="P47">
        <v>9.2269674769674806E-2</v>
      </c>
      <c r="Q47">
        <v>7.4939782439782401E-2</v>
      </c>
      <c r="R47">
        <v>0</v>
      </c>
      <c r="S47">
        <v>8.3836441336441303E-2</v>
      </c>
      <c r="T47">
        <v>6.7635975135975093E-2</v>
      </c>
      <c r="U47">
        <v>9.9695582195582194E-2</v>
      </c>
      <c r="V47">
        <v>0.12069425019424999</v>
      </c>
      <c r="W47">
        <v>0.11509018759018801</v>
      </c>
      <c r="X47">
        <v>7.7892385392385396E-2</v>
      </c>
      <c r="Y47">
        <v>7.7367909867909895E-2</v>
      </c>
      <c r="Z47">
        <v>6.2507770007769997E-2</v>
      </c>
    </row>
    <row r="48" spans="1:26" x14ac:dyDescent="0.25">
      <c r="A48" t="s">
        <v>16</v>
      </c>
      <c r="B48">
        <v>2.77389277389277E-2</v>
      </c>
      <c r="C48">
        <v>8.4060106560106596E-2</v>
      </c>
      <c r="D48">
        <v>2.1328671328671299E-2</v>
      </c>
      <c r="E48">
        <v>3.8270063270063298E-2</v>
      </c>
      <c r="F48">
        <v>3.9414751914751897E-2</v>
      </c>
      <c r="G48">
        <v>5.5516705516705497E-2</v>
      </c>
      <c r="H48">
        <v>2.45337995337995E-2</v>
      </c>
      <c r="I48">
        <v>2.45337995337995E-2</v>
      </c>
      <c r="J48">
        <v>2.45337995337995E-2</v>
      </c>
      <c r="K48">
        <v>2.1328671328671299E-2</v>
      </c>
      <c r="L48">
        <v>3.5217560217560201E-2</v>
      </c>
      <c r="M48">
        <v>2.1328671328671299E-2</v>
      </c>
      <c r="N48">
        <v>6.8508158508158501E-2</v>
      </c>
      <c r="O48">
        <v>7.7061383061383104E-2</v>
      </c>
      <c r="P48">
        <v>5.1090576090576101E-2</v>
      </c>
      <c r="Q48">
        <v>3.37606837606838E-2</v>
      </c>
      <c r="R48">
        <v>8.3836441336441303E-2</v>
      </c>
      <c r="S48">
        <v>0</v>
      </c>
      <c r="T48">
        <v>2.1328671328671299E-2</v>
      </c>
      <c r="U48">
        <v>5.8516483516483503E-2</v>
      </c>
      <c r="V48">
        <v>0.102389277389277</v>
      </c>
      <c r="W48">
        <v>7.3911088911088899E-2</v>
      </c>
      <c r="X48">
        <v>3.6713286713286698E-2</v>
      </c>
      <c r="Y48">
        <v>3.6188811188811197E-2</v>
      </c>
      <c r="Z48">
        <v>2.1328671328671299E-2</v>
      </c>
    </row>
    <row r="49" spans="1:26" x14ac:dyDescent="0.25">
      <c r="A49" t="s">
        <v>40</v>
      </c>
      <c r="B49">
        <v>1.1538461538461499E-2</v>
      </c>
      <c r="C49">
        <v>6.78596403596404E-2</v>
      </c>
      <c r="D49">
        <v>5.1282051282051299E-3</v>
      </c>
      <c r="E49">
        <v>2.2069597069597099E-2</v>
      </c>
      <c r="F49">
        <v>2.3214285714285701E-2</v>
      </c>
      <c r="G49">
        <v>3.9316239316239301E-2</v>
      </c>
      <c r="H49">
        <v>8.3333333333333297E-3</v>
      </c>
      <c r="I49">
        <v>8.3333333333333297E-3</v>
      </c>
      <c r="J49">
        <v>8.3333333333333297E-3</v>
      </c>
      <c r="K49">
        <v>5.1282051282051299E-3</v>
      </c>
      <c r="L49">
        <v>3.0089355089355101E-2</v>
      </c>
      <c r="M49">
        <v>5.1282051282051299E-3</v>
      </c>
      <c r="N49">
        <v>5.2307692307692298E-2</v>
      </c>
      <c r="O49">
        <v>6.0860916860916901E-2</v>
      </c>
      <c r="P49">
        <v>3.4890109890109898E-2</v>
      </c>
      <c r="Q49">
        <v>1.7560217560217601E-2</v>
      </c>
      <c r="R49">
        <v>6.7635975135975093E-2</v>
      </c>
      <c r="S49">
        <v>2.1328671328671299E-2</v>
      </c>
      <c r="T49">
        <v>0</v>
      </c>
      <c r="U49">
        <v>4.23160173160173E-2</v>
      </c>
      <c r="V49">
        <v>9.1724941724941694E-2</v>
      </c>
      <c r="W49">
        <v>5.7710622710622703E-2</v>
      </c>
      <c r="X49">
        <v>2.0512820512820499E-2</v>
      </c>
      <c r="Y49">
        <v>1.9988344988345001E-2</v>
      </c>
      <c r="Z49">
        <v>5.1282051282051299E-3</v>
      </c>
    </row>
    <row r="50" spans="1:26" x14ac:dyDescent="0.25">
      <c r="A50" t="s">
        <v>8</v>
      </c>
      <c r="B50">
        <v>4.3598068598068598E-2</v>
      </c>
      <c r="C50">
        <v>9.9919247419247403E-2</v>
      </c>
      <c r="D50">
        <v>3.7187812187812197E-2</v>
      </c>
      <c r="E50">
        <v>5.4129204129204099E-2</v>
      </c>
      <c r="F50">
        <v>5.5273892773892802E-2</v>
      </c>
      <c r="G50">
        <v>7.1375846375846402E-2</v>
      </c>
      <c r="H50">
        <v>4.0392940392940398E-2</v>
      </c>
      <c r="I50">
        <v>4.0392940392940398E-2</v>
      </c>
      <c r="J50">
        <v>4.0392940392940398E-2</v>
      </c>
      <c r="K50">
        <v>3.7187812187812197E-2</v>
      </c>
      <c r="L50">
        <v>6.2148962148962199E-2</v>
      </c>
      <c r="M50">
        <v>3.7187812187812197E-2</v>
      </c>
      <c r="N50">
        <v>8.4367299367299406E-2</v>
      </c>
      <c r="O50">
        <v>9.2920523920523898E-2</v>
      </c>
      <c r="P50">
        <v>6.6949716949717006E-2</v>
      </c>
      <c r="Q50">
        <v>4.9619824619824601E-2</v>
      </c>
      <c r="R50">
        <v>9.9695582195582194E-2</v>
      </c>
      <c r="S50">
        <v>5.8516483516483503E-2</v>
      </c>
      <c r="T50">
        <v>4.23160173160173E-2</v>
      </c>
      <c r="U50">
        <v>0</v>
      </c>
      <c r="V50">
        <v>0.123784548784549</v>
      </c>
      <c r="W50">
        <v>8.9770229770229804E-2</v>
      </c>
      <c r="X50">
        <v>5.2572427572427603E-2</v>
      </c>
      <c r="Y50">
        <v>4.15584415584416E-2</v>
      </c>
      <c r="Z50">
        <v>3.7187812187812197E-2</v>
      </c>
    </row>
    <row r="51" spans="1:26" x14ac:dyDescent="0.25">
      <c r="A51" t="s">
        <v>9</v>
      </c>
      <c r="B51">
        <v>9.3006993006993E-2</v>
      </c>
      <c r="C51">
        <v>0.145225607725608</v>
      </c>
      <c r="D51">
        <v>8.6596736596736598E-2</v>
      </c>
      <c r="E51">
        <v>0.10353812853812901</v>
      </c>
      <c r="F51">
        <v>0.104682817182817</v>
      </c>
      <c r="G51">
        <v>0.120784770784771</v>
      </c>
      <c r="H51">
        <v>8.9801864801864806E-2</v>
      </c>
      <c r="I51">
        <v>8.9801864801864806E-2</v>
      </c>
      <c r="J51">
        <v>8.9801864801864806E-2</v>
      </c>
      <c r="K51">
        <v>8.6596736596736598E-2</v>
      </c>
      <c r="L51">
        <v>0.102816627816628</v>
      </c>
      <c r="M51">
        <v>8.6596736596736598E-2</v>
      </c>
      <c r="N51">
        <v>0.133776223776224</v>
      </c>
      <c r="O51">
        <v>0.12886790986791</v>
      </c>
      <c r="P51">
        <v>0.116358641358641</v>
      </c>
      <c r="Q51">
        <v>9.9028749028749002E-2</v>
      </c>
      <c r="R51">
        <v>0.12069425019424999</v>
      </c>
      <c r="S51">
        <v>0.102389277389277</v>
      </c>
      <c r="T51">
        <v>9.1724941724941694E-2</v>
      </c>
      <c r="U51">
        <v>0.123784548784549</v>
      </c>
      <c r="V51">
        <v>0</v>
      </c>
      <c r="W51">
        <v>0.139179154179154</v>
      </c>
      <c r="X51">
        <v>0.101981351981352</v>
      </c>
      <c r="Y51">
        <v>0.101456876456876</v>
      </c>
      <c r="Z51">
        <v>8.6596736596736598E-2</v>
      </c>
    </row>
    <row r="52" spans="1:26" x14ac:dyDescent="0.25">
      <c r="A52" t="s">
        <v>10</v>
      </c>
      <c r="B52">
        <v>5.8992673992674001E-2</v>
      </c>
      <c r="C52">
        <v>0.11531385281385299</v>
      </c>
      <c r="D52">
        <v>5.25824175824176E-2</v>
      </c>
      <c r="E52">
        <v>6.9523809523809502E-2</v>
      </c>
      <c r="F52">
        <v>7.0668498168498198E-2</v>
      </c>
      <c r="G52">
        <v>8.6770451770451798E-2</v>
      </c>
      <c r="H52">
        <v>5.57875457875458E-2</v>
      </c>
      <c r="I52">
        <v>5.57875457875458E-2</v>
      </c>
      <c r="J52">
        <v>5.57875457875458E-2</v>
      </c>
      <c r="K52">
        <v>5.25824175824176E-2</v>
      </c>
      <c r="L52">
        <v>7.7543567543567601E-2</v>
      </c>
      <c r="M52">
        <v>5.25824175824176E-2</v>
      </c>
      <c r="N52">
        <v>9.9761904761904802E-2</v>
      </c>
      <c r="O52">
        <v>0.108315129315129</v>
      </c>
      <c r="P52">
        <v>8.2344322344322401E-2</v>
      </c>
      <c r="Q52">
        <v>6.5014430014429997E-2</v>
      </c>
      <c r="R52">
        <v>0.11509018759018801</v>
      </c>
      <c r="S52">
        <v>7.3911088911088899E-2</v>
      </c>
      <c r="T52">
        <v>5.7710622710622703E-2</v>
      </c>
      <c r="U52">
        <v>8.9770229770229804E-2</v>
      </c>
      <c r="V52">
        <v>0.139179154179154</v>
      </c>
      <c r="W52">
        <v>0</v>
      </c>
      <c r="X52">
        <v>6.7967032967033006E-2</v>
      </c>
      <c r="Y52">
        <v>6.7442557442557394E-2</v>
      </c>
      <c r="Z52">
        <v>5.25824175824176E-2</v>
      </c>
    </row>
    <row r="53" spans="1:26" x14ac:dyDescent="0.25">
      <c r="A53" t="s">
        <v>11</v>
      </c>
      <c r="B53">
        <v>2.1794871794871801E-2</v>
      </c>
      <c r="C53">
        <v>7.8116050616050606E-2</v>
      </c>
      <c r="D53">
        <v>1.5384615384615399E-2</v>
      </c>
      <c r="E53">
        <v>3.2326007326007301E-2</v>
      </c>
      <c r="F53">
        <v>3.3470695970695998E-2</v>
      </c>
      <c r="G53">
        <v>4.9572649572649598E-2</v>
      </c>
      <c r="H53">
        <v>1.85897435897436E-2</v>
      </c>
      <c r="I53">
        <v>1.85897435897436E-2</v>
      </c>
      <c r="J53">
        <v>1.85897435897436E-2</v>
      </c>
      <c r="K53">
        <v>1.5384615384615399E-2</v>
      </c>
      <c r="L53">
        <v>4.0345765345765297E-2</v>
      </c>
      <c r="M53">
        <v>1.5384615384615399E-2</v>
      </c>
      <c r="N53">
        <v>6.2564102564102594E-2</v>
      </c>
      <c r="O53">
        <v>7.11173271173271E-2</v>
      </c>
      <c r="P53">
        <v>4.5146520146520201E-2</v>
      </c>
      <c r="Q53">
        <v>2.78166278166278E-2</v>
      </c>
      <c r="R53">
        <v>7.7892385392385396E-2</v>
      </c>
      <c r="S53">
        <v>3.6713286713286698E-2</v>
      </c>
      <c r="T53">
        <v>2.0512820512820499E-2</v>
      </c>
      <c r="U53">
        <v>5.2572427572427603E-2</v>
      </c>
      <c r="V53">
        <v>0.101981351981352</v>
      </c>
      <c r="W53">
        <v>6.7967032967033006E-2</v>
      </c>
      <c r="X53">
        <v>0</v>
      </c>
      <c r="Y53">
        <v>3.02447552447552E-2</v>
      </c>
      <c r="Z53">
        <v>1.5384615384615399E-2</v>
      </c>
    </row>
    <row r="54" spans="1:26" x14ac:dyDescent="0.25">
      <c r="A54" t="s">
        <v>12</v>
      </c>
      <c r="B54">
        <v>2.12703962703963E-2</v>
      </c>
      <c r="C54">
        <v>9.3627899877899906E-2</v>
      </c>
      <c r="D54">
        <v>1.48601398601399E-2</v>
      </c>
      <c r="E54">
        <v>3.18015318015318E-2</v>
      </c>
      <c r="F54">
        <v>3.4014596514596498E-2</v>
      </c>
      <c r="G54">
        <v>4.9048174048174097E-2</v>
      </c>
      <c r="H54">
        <v>1.8065268065268099E-2</v>
      </c>
      <c r="I54">
        <v>1.8065268065268099E-2</v>
      </c>
      <c r="J54">
        <v>1.8065268065268099E-2</v>
      </c>
      <c r="K54">
        <v>1.48601398601399E-2</v>
      </c>
      <c r="L54">
        <v>3.9821289821289803E-2</v>
      </c>
      <c r="M54">
        <v>1.48601398601399E-2</v>
      </c>
      <c r="N54">
        <v>6.2039627039627003E-2</v>
      </c>
      <c r="O54">
        <v>7.0592851592851599E-2</v>
      </c>
      <c r="P54">
        <v>4.4622044622044603E-2</v>
      </c>
      <c r="Q54">
        <v>2.7292152292152299E-2</v>
      </c>
      <c r="R54">
        <v>7.7367909867909895E-2</v>
      </c>
      <c r="S54">
        <v>3.6188811188811197E-2</v>
      </c>
      <c r="T54">
        <v>1.9988344988345001E-2</v>
      </c>
      <c r="U54">
        <v>4.15584415584416E-2</v>
      </c>
      <c r="V54">
        <v>0.101456876456876</v>
      </c>
      <c r="W54">
        <v>6.7442557442557394E-2</v>
      </c>
      <c r="X54">
        <v>3.02447552447552E-2</v>
      </c>
      <c r="Y54">
        <v>0</v>
      </c>
      <c r="Z54">
        <v>1.48601398601399E-2</v>
      </c>
    </row>
    <row r="55" spans="1:26" x14ac:dyDescent="0.25">
      <c r="A55" t="s">
        <v>41</v>
      </c>
      <c r="B55">
        <v>6.41025641025641E-3</v>
      </c>
      <c r="C55">
        <v>6.2731435231435206E-2</v>
      </c>
      <c r="D55">
        <v>0</v>
      </c>
      <c r="E55">
        <v>1.6941391941391899E-2</v>
      </c>
      <c r="F55">
        <v>1.8086080586080602E-2</v>
      </c>
      <c r="G55">
        <v>3.4188034188034198E-2</v>
      </c>
      <c r="H55">
        <v>3.2051282051282098E-3</v>
      </c>
      <c r="I55">
        <v>3.2051282051282098E-3</v>
      </c>
      <c r="J55">
        <v>3.2051282051282098E-3</v>
      </c>
      <c r="K55">
        <v>0</v>
      </c>
      <c r="L55">
        <v>2.4961149961149998E-2</v>
      </c>
      <c r="M55">
        <v>0</v>
      </c>
      <c r="N55">
        <v>4.7179487179487202E-2</v>
      </c>
      <c r="O55">
        <v>5.5732711732711701E-2</v>
      </c>
      <c r="P55">
        <v>2.9761904761904798E-2</v>
      </c>
      <c r="Q55">
        <v>1.2432012432012401E-2</v>
      </c>
      <c r="R55">
        <v>6.2507770007769997E-2</v>
      </c>
      <c r="S55">
        <v>2.1328671328671299E-2</v>
      </c>
      <c r="T55">
        <v>5.1282051282051299E-3</v>
      </c>
      <c r="U55">
        <v>3.7187812187812197E-2</v>
      </c>
      <c r="V55">
        <v>8.6596736596736598E-2</v>
      </c>
      <c r="W55">
        <v>5.25824175824176E-2</v>
      </c>
      <c r="X55">
        <v>1.5384615384615399E-2</v>
      </c>
      <c r="Y55">
        <v>1.48601398601399E-2</v>
      </c>
      <c r="Z55">
        <v>0</v>
      </c>
    </row>
    <row r="58" spans="1:26" x14ac:dyDescent="0.25">
      <c r="A58" t="s">
        <v>44</v>
      </c>
      <c r="B58" t="s">
        <v>13</v>
      </c>
      <c r="C58" t="s">
        <v>32</v>
      </c>
      <c r="D58" t="s">
        <v>33</v>
      </c>
      <c r="E58" t="s">
        <v>0</v>
      </c>
      <c r="F58" t="s">
        <v>34</v>
      </c>
      <c r="G58" t="s">
        <v>1</v>
      </c>
      <c r="H58" t="s">
        <v>2</v>
      </c>
      <c r="I58" t="s">
        <v>35</v>
      </c>
      <c r="J58" t="s">
        <v>36</v>
      </c>
      <c r="K58" t="s">
        <v>37</v>
      </c>
      <c r="L58" t="s">
        <v>3</v>
      </c>
      <c r="M58" t="s">
        <v>38</v>
      </c>
      <c r="N58" t="s">
        <v>4</v>
      </c>
      <c r="O58" t="s">
        <v>5</v>
      </c>
      <c r="P58" t="s">
        <v>39</v>
      </c>
      <c r="Q58" t="s">
        <v>6</v>
      </c>
      <c r="R58" t="s">
        <v>7</v>
      </c>
      <c r="S58" t="s">
        <v>16</v>
      </c>
      <c r="T58" t="s">
        <v>40</v>
      </c>
      <c r="U58" t="s">
        <v>8</v>
      </c>
      <c r="V58" t="s">
        <v>9</v>
      </c>
      <c r="W58" t="s">
        <v>10</v>
      </c>
      <c r="X58" t="s">
        <v>11</v>
      </c>
      <c r="Y58" t="s">
        <v>12</v>
      </c>
      <c r="Z58" t="s">
        <v>41</v>
      </c>
    </row>
    <row r="59" spans="1:26" x14ac:dyDescent="0.25">
      <c r="A59" t="s">
        <v>13</v>
      </c>
      <c r="B59" s="11">
        <f>B2-B31</f>
        <v>0</v>
      </c>
      <c r="C59" s="11">
        <f t="shared" ref="C59:Z59" si="0">C2-C31</f>
        <v>0</v>
      </c>
      <c r="D59" s="11">
        <f t="shared" si="0"/>
        <v>0</v>
      </c>
      <c r="E59" s="11">
        <f t="shared" si="0"/>
        <v>0</v>
      </c>
      <c r="F59" s="11">
        <f t="shared" si="0"/>
        <v>0</v>
      </c>
      <c r="G59" s="11">
        <f t="shared" si="0"/>
        <v>0</v>
      </c>
      <c r="H59" s="11">
        <f t="shared" si="0"/>
        <v>0</v>
      </c>
      <c r="I59" s="11">
        <f t="shared" si="0"/>
        <v>0</v>
      </c>
      <c r="J59" s="11">
        <f t="shared" si="0"/>
        <v>0</v>
      </c>
      <c r="K59" s="11">
        <f t="shared" si="0"/>
        <v>0</v>
      </c>
      <c r="L59" s="11">
        <f t="shared" si="0"/>
        <v>0</v>
      </c>
      <c r="M59" s="11">
        <f t="shared" si="0"/>
        <v>0</v>
      </c>
      <c r="N59" s="11">
        <f t="shared" si="0"/>
        <v>0</v>
      </c>
      <c r="O59" s="11">
        <f t="shared" si="0"/>
        <v>0</v>
      </c>
      <c r="P59" s="11">
        <f t="shared" si="0"/>
        <v>0</v>
      </c>
      <c r="Q59" s="11">
        <f t="shared" si="0"/>
        <v>0</v>
      </c>
      <c r="R59" s="11">
        <f t="shared" si="0"/>
        <v>0</v>
      </c>
      <c r="S59" s="11">
        <f t="shared" si="0"/>
        <v>0</v>
      </c>
      <c r="T59" s="11">
        <f t="shared" si="0"/>
        <v>0</v>
      </c>
      <c r="U59" s="11">
        <f t="shared" si="0"/>
        <v>0</v>
      </c>
      <c r="V59" s="11">
        <f t="shared" si="0"/>
        <v>0</v>
      </c>
      <c r="W59" s="11">
        <f t="shared" si="0"/>
        <v>0</v>
      </c>
      <c r="X59" s="11">
        <f t="shared" si="0"/>
        <v>0</v>
      </c>
      <c r="Y59" s="11">
        <f t="shared" si="0"/>
        <v>0</v>
      </c>
      <c r="Z59" s="11">
        <f t="shared" si="0"/>
        <v>0</v>
      </c>
    </row>
    <row r="60" spans="1:26" x14ac:dyDescent="0.25">
      <c r="A60" t="s">
        <v>32</v>
      </c>
      <c r="B60" s="11">
        <f t="shared" ref="B60:Z60" si="1">B3-B32</f>
        <v>0</v>
      </c>
      <c r="C60" s="11">
        <f t="shared" si="1"/>
        <v>0</v>
      </c>
      <c r="D60" s="11">
        <f t="shared" si="1"/>
        <v>0</v>
      </c>
      <c r="E60" s="11">
        <f t="shared" si="1"/>
        <v>0</v>
      </c>
      <c r="F60" s="11">
        <f t="shared" si="1"/>
        <v>0</v>
      </c>
      <c r="G60" s="11">
        <f t="shared" si="1"/>
        <v>0</v>
      </c>
      <c r="H60" s="11">
        <f t="shared" si="1"/>
        <v>0</v>
      </c>
      <c r="I60" s="11">
        <f t="shared" si="1"/>
        <v>0</v>
      </c>
      <c r="J60" s="11">
        <f t="shared" si="1"/>
        <v>0</v>
      </c>
      <c r="K60" s="11">
        <f t="shared" si="1"/>
        <v>0</v>
      </c>
      <c r="L60" s="11">
        <f t="shared" si="1"/>
        <v>0</v>
      </c>
      <c r="M60" s="11">
        <f t="shared" si="1"/>
        <v>0</v>
      </c>
      <c r="N60" s="11">
        <f t="shared" si="1"/>
        <v>0</v>
      </c>
      <c r="O60" s="11">
        <f t="shared" si="1"/>
        <v>0</v>
      </c>
      <c r="P60" s="11">
        <f t="shared" si="1"/>
        <v>0</v>
      </c>
      <c r="Q60" s="11">
        <f t="shared" si="1"/>
        <v>0</v>
      </c>
      <c r="R60" s="11">
        <f t="shared" si="1"/>
        <v>0</v>
      </c>
      <c r="S60" s="11">
        <f t="shared" si="1"/>
        <v>0</v>
      </c>
      <c r="T60" s="11">
        <f t="shared" si="1"/>
        <v>0</v>
      </c>
      <c r="U60" s="11">
        <f t="shared" si="1"/>
        <v>0</v>
      </c>
      <c r="V60" s="11">
        <f t="shared" si="1"/>
        <v>0</v>
      </c>
      <c r="W60" s="11">
        <f t="shared" si="1"/>
        <v>0</v>
      </c>
      <c r="X60" s="11">
        <f t="shared" si="1"/>
        <v>0</v>
      </c>
      <c r="Y60" s="11">
        <f t="shared" si="1"/>
        <v>0</v>
      </c>
      <c r="Z60" s="11">
        <f t="shared" si="1"/>
        <v>0</v>
      </c>
    </row>
    <row r="61" spans="1:26" x14ac:dyDescent="0.25">
      <c r="A61" t="s">
        <v>33</v>
      </c>
      <c r="B61" s="11">
        <f t="shared" ref="B61:Z61" si="2">B4-B33</f>
        <v>0</v>
      </c>
      <c r="C61" s="11">
        <f t="shared" si="2"/>
        <v>0</v>
      </c>
      <c r="D61" s="11">
        <f t="shared" si="2"/>
        <v>0</v>
      </c>
      <c r="E61" s="11">
        <f t="shared" si="2"/>
        <v>8.5576923076924015E-3</v>
      </c>
      <c r="F61" s="11">
        <f t="shared" si="2"/>
        <v>0</v>
      </c>
      <c r="G61" s="11">
        <f t="shared" si="2"/>
        <v>0</v>
      </c>
      <c r="H61" s="11">
        <f t="shared" si="2"/>
        <v>0</v>
      </c>
      <c r="I61" s="11">
        <f t="shared" si="2"/>
        <v>0</v>
      </c>
      <c r="J61" s="11">
        <f t="shared" si="2"/>
        <v>0</v>
      </c>
      <c r="K61" s="11">
        <f t="shared" si="2"/>
        <v>0</v>
      </c>
      <c r="L61" s="11">
        <f t="shared" si="2"/>
        <v>0</v>
      </c>
      <c r="M61" s="11">
        <f t="shared" si="2"/>
        <v>0</v>
      </c>
      <c r="N61" s="11">
        <f t="shared" si="2"/>
        <v>0</v>
      </c>
      <c r="O61" s="11">
        <f t="shared" si="2"/>
        <v>0</v>
      </c>
      <c r="P61" s="11">
        <f t="shared" si="2"/>
        <v>0</v>
      </c>
      <c r="Q61" s="11">
        <f t="shared" si="2"/>
        <v>0</v>
      </c>
      <c r="R61" s="11">
        <f t="shared" si="2"/>
        <v>0</v>
      </c>
      <c r="S61" s="11">
        <f t="shared" si="2"/>
        <v>0</v>
      </c>
      <c r="T61" s="11">
        <f t="shared" si="2"/>
        <v>0</v>
      </c>
      <c r="U61" s="11">
        <f t="shared" si="2"/>
        <v>0</v>
      </c>
      <c r="V61" s="11">
        <f t="shared" si="2"/>
        <v>0</v>
      </c>
      <c r="W61" s="11">
        <f t="shared" si="2"/>
        <v>0</v>
      </c>
      <c r="X61" s="11">
        <f t="shared" si="2"/>
        <v>0</v>
      </c>
      <c r="Y61" s="11">
        <f t="shared" si="2"/>
        <v>0</v>
      </c>
      <c r="Z61" s="11">
        <f t="shared" si="2"/>
        <v>0</v>
      </c>
    </row>
    <row r="62" spans="1:26" x14ac:dyDescent="0.25">
      <c r="A62" t="s">
        <v>0</v>
      </c>
      <c r="B62" s="11">
        <f t="shared" ref="B62:Z62" si="3">B5-B34</f>
        <v>0</v>
      </c>
      <c r="C62" s="11">
        <f t="shared" si="3"/>
        <v>0</v>
      </c>
      <c r="D62" s="11">
        <f t="shared" si="3"/>
        <v>8.5576923076924015E-3</v>
      </c>
      <c r="E62" s="11">
        <f t="shared" si="3"/>
        <v>0</v>
      </c>
      <c r="F62" s="11">
        <f t="shared" si="3"/>
        <v>0</v>
      </c>
      <c r="G62" s="11">
        <f t="shared" si="3"/>
        <v>4.7069597069597097E-2</v>
      </c>
      <c r="H62" s="11">
        <f t="shared" si="3"/>
        <v>0</v>
      </c>
      <c r="I62" s="11">
        <f t="shared" si="3"/>
        <v>0</v>
      </c>
      <c r="J62" s="11">
        <f t="shared" si="3"/>
        <v>0</v>
      </c>
      <c r="K62" s="11">
        <f t="shared" si="3"/>
        <v>0</v>
      </c>
      <c r="L62" s="11">
        <f t="shared" si="3"/>
        <v>0</v>
      </c>
      <c r="M62" s="11">
        <f t="shared" si="3"/>
        <v>0</v>
      </c>
      <c r="N62" s="11">
        <f t="shared" si="3"/>
        <v>0</v>
      </c>
      <c r="O62" s="11">
        <f t="shared" si="3"/>
        <v>0</v>
      </c>
      <c r="P62" s="11">
        <f t="shared" si="3"/>
        <v>0</v>
      </c>
      <c r="Q62" s="11">
        <f t="shared" si="3"/>
        <v>1.6483516483516498E-2</v>
      </c>
      <c r="R62" s="11">
        <f t="shared" si="3"/>
        <v>0</v>
      </c>
      <c r="S62" s="11">
        <f t="shared" si="3"/>
        <v>0</v>
      </c>
      <c r="T62" s="11">
        <f t="shared" si="3"/>
        <v>0</v>
      </c>
      <c r="U62" s="11">
        <f t="shared" si="3"/>
        <v>0</v>
      </c>
      <c r="V62" s="11">
        <f t="shared" si="3"/>
        <v>0</v>
      </c>
      <c r="W62" s="11">
        <f t="shared" si="3"/>
        <v>0</v>
      </c>
      <c r="X62" s="11">
        <f t="shared" si="3"/>
        <v>2.4038461538462008E-3</v>
      </c>
      <c r="Y62" s="11">
        <f t="shared" si="3"/>
        <v>0</v>
      </c>
      <c r="Z62" s="11">
        <f t="shared" si="3"/>
        <v>0</v>
      </c>
    </row>
    <row r="63" spans="1:26" x14ac:dyDescent="0.25">
      <c r="A63" t="s">
        <v>34</v>
      </c>
      <c r="B63" s="11">
        <f t="shared" ref="B63:Z63" si="4">B6-B35</f>
        <v>0</v>
      </c>
      <c r="C63" s="11">
        <f t="shared" si="4"/>
        <v>0</v>
      </c>
      <c r="D63" s="11">
        <f t="shared" si="4"/>
        <v>0</v>
      </c>
      <c r="E63" s="11">
        <f t="shared" si="4"/>
        <v>0</v>
      </c>
      <c r="F63" s="11">
        <f t="shared" si="4"/>
        <v>0</v>
      </c>
      <c r="G63" s="11">
        <f t="shared" si="4"/>
        <v>0</v>
      </c>
      <c r="H63" s="11">
        <f t="shared" si="4"/>
        <v>0</v>
      </c>
      <c r="I63" s="11">
        <f t="shared" si="4"/>
        <v>0</v>
      </c>
      <c r="J63" s="11">
        <f t="shared" si="4"/>
        <v>0</v>
      </c>
      <c r="K63" s="11">
        <f t="shared" si="4"/>
        <v>0</v>
      </c>
      <c r="L63" s="11">
        <f t="shared" si="4"/>
        <v>0</v>
      </c>
      <c r="M63" s="11">
        <f t="shared" si="4"/>
        <v>0</v>
      </c>
      <c r="N63" s="11">
        <f t="shared" si="4"/>
        <v>0</v>
      </c>
      <c r="O63" s="11">
        <f t="shared" si="4"/>
        <v>0</v>
      </c>
      <c r="P63" s="11">
        <f t="shared" si="4"/>
        <v>0</v>
      </c>
      <c r="Q63" s="11">
        <f t="shared" si="4"/>
        <v>0</v>
      </c>
      <c r="R63" s="11">
        <f t="shared" si="4"/>
        <v>0</v>
      </c>
      <c r="S63" s="11">
        <f t="shared" si="4"/>
        <v>0</v>
      </c>
      <c r="T63" s="11">
        <f t="shared" si="4"/>
        <v>0</v>
      </c>
      <c r="U63" s="11">
        <f t="shared" si="4"/>
        <v>0</v>
      </c>
      <c r="V63" s="11">
        <f t="shared" si="4"/>
        <v>0</v>
      </c>
      <c r="W63" s="11">
        <f t="shared" si="4"/>
        <v>0</v>
      </c>
      <c r="X63" s="11">
        <f t="shared" si="4"/>
        <v>0</v>
      </c>
      <c r="Y63" s="11">
        <f t="shared" si="4"/>
        <v>0</v>
      </c>
      <c r="Z63" s="11">
        <f t="shared" si="4"/>
        <v>0</v>
      </c>
    </row>
    <row r="64" spans="1:26" x14ac:dyDescent="0.25">
      <c r="A64" t="s">
        <v>1</v>
      </c>
      <c r="B64" s="11">
        <f t="shared" ref="B64:Z64" si="5">B7-B36</f>
        <v>0</v>
      </c>
      <c r="C64" s="11">
        <f t="shared" si="5"/>
        <v>0</v>
      </c>
      <c r="D64" s="11">
        <f t="shared" si="5"/>
        <v>0</v>
      </c>
      <c r="E64" s="11">
        <f t="shared" si="5"/>
        <v>4.7069597069597097E-2</v>
      </c>
      <c r="F64" s="11">
        <f t="shared" si="5"/>
        <v>0</v>
      </c>
      <c r="G64" s="11">
        <f t="shared" si="5"/>
        <v>0</v>
      </c>
      <c r="H64" s="11">
        <f t="shared" si="5"/>
        <v>0</v>
      </c>
      <c r="I64" s="11">
        <f t="shared" si="5"/>
        <v>0</v>
      </c>
      <c r="J64" s="11">
        <f t="shared" si="5"/>
        <v>0</v>
      </c>
      <c r="K64" s="11">
        <f t="shared" si="5"/>
        <v>0</v>
      </c>
      <c r="L64" s="11">
        <f t="shared" si="5"/>
        <v>0</v>
      </c>
      <c r="M64" s="11">
        <f t="shared" si="5"/>
        <v>0</v>
      </c>
      <c r="N64" s="11">
        <f t="shared" si="5"/>
        <v>0</v>
      </c>
      <c r="O64" s="11">
        <f t="shared" si="5"/>
        <v>0</v>
      </c>
      <c r="P64" s="11">
        <f t="shared" si="5"/>
        <v>0</v>
      </c>
      <c r="Q64" s="11">
        <f t="shared" si="5"/>
        <v>0</v>
      </c>
      <c r="R64" s="11">
        <f t="shared" si="5"/>
        <v>0</v>
      </c>
      <c r="S64" s="11">
        <f t="shared" si="5"/>
        <v>0</v>
      </c>
      <c r="T64" s="11">
        <f t="shared" si="5"/>
        <v>0</v>
      </c>
      <c r="U64" s="11">
        <f t="shared" si="5"/>
        <v>0</v>
      </c>
      <c r="V64" s="11">
        <f t="shared" si="5"/>
        <v>0</v>
      </c>
      <c r="W64" s="11">
        <f t="shared" si="5"/>
        <v>0</v>
      </c>
      <c r="X64" s="11">
        <f t="shared" si="5"/>
        <v>0</v>
      </c>
      <c r="Y64" s="11">
        <f t="shared" si="5"/>
        <v>0</v>
      </c>
      <c r="Z64" s="11">
        <f t="shared" si="5"/>
        <v>0</v>
      </c>
    </row>
    <row r="65" spans="1:26" x14ac:dyDescent="0.25">
      <c r="A65" t="s">
        <v>2</v>
      </c>
      <c r="B65" s="11">
        <f t="shared" ref="B65:Z65" si="6">B8-B37</f>
        <v>0</v>
      </c>
      <c r="C65" s="11">
        <f t="shared" si="6"/>
        <v>0</v>
      </c>
      <c r="D65" s="11">
        <f t="shared" si="6"/>
        <v>0</v>
      </c>
      <c r="E65" s="11">
        <f t="shared" si="6"/>
        <v>0</v>
      </c>
      <c r="F65" s="11">
        <f t="shared" si="6"/>
        <v>0</v>
      </c>
      <c r="G65" s="11">
        <f t="shared" si="6"/>
        <v>0</v>
      </c>
      <c r="H65" s="11">
        <f t="shared" si="6"/>
        <v>0</v>
      </c>
      <c r="I65" s="11">
        <f t="shared" si="6"/>
        <v>0</v>
      </c>
      <c r="J65" s="11">
        <f t="shared" si="6"/>
        <v>0</v>
      </c>
      <c r="K65" s="11">
        <f t="shared" si="6"/>
        <v>0</v>
      </c>
      <c r="L65" s="11">
        <f t="shared" si="6"/>
        <v>0</v>
      </c>
      <c r="M65" s="11">
        <f t="shared" si="6"/>
        <v>0</v>
      </c>
      <c r="N65" s="11">
        <f t="shared" si="6"/>
        <v>0</v>
      </c>
      <c r="O65" s="11">
        <f t="shared" si="6"/>
        <v>0</v>
      </c>
      <c r="P65" s="11">
        <f t="shared" si="6"/>
        <v>0</v>
      </c>
      <c r="Q65" s="11">
        <f t="shared" si="6"/>
        <v>0</v>
      </c>
      <c r="R65" s="11">
        <f t="shared" si="6"/>
        <v>0</v>
      </c>
      <c r="S65" s="11">
        <f t="shared" si="6"/>
        <v>0</v>
      </c>
      <c r="T65" s="11">
        <f t="shared" si="6"/>
        <v>0</v>
      </c>
      <c r="U65" s="11">
        <f t="shared" si="6"/>
        <v>0</v>
      </c>
      <c r="V65" s="11">
        <f t="shared" si="6"/>
        <v>0</v>
      </c>
      <c r="W65" s="11">
        <f t="shared" si="6"/>
        <v>0</v>
      </c>
      <c r="X65" s="11">
        <f t="shared" si="6"/>
        <v>0</v>
      </c>
      <c r="Y65" s="11">
        <f t="shared" si="6"/>
        <v>0</v>
      </c>
      <c r="Z65" s="11">
        <f t="shared" si="6"/>
        <v>0</v>
      </c>
    </row>
    <row r="66" spans="1:26" x14ac:dyDescent="0.25">
      <c r="A66" t="s">
        <v>35</v>
      </c>
      <c r="B66" s="11">
        <f t="shared" ref="B66:Z66" si="7">B9-B38</f>
        <v>0</v>
      </c>
      <c r="C66" s="11">
        <f t="shared" si="7"/>
        <v>0</v>
      </c>
      <c r="D66" s="11">
        <f t="shared" si="7"/>
        <v>0</v>
      </c>
      <c r="E66" s="11">
        <f t="shared" si="7"/>
        <v>0</v>
      </c>
      <c r="F66" s="11">
        <f t="shared" si="7"/>
        <v>0</v>
      </c>
      <c r="G66" s="11">
        <f t="shared" si="7"/>
        <v>0</v>
      </c>
      <c r="H66" s="11">
        <f t="shared" si="7"/>
        <v>0</v>
      </c>
      <c r="I66" s="11">
        <f t="shared" si="7"/>
        <v>0</v>
      </c>
      <c r="J66" s="11">
        <f t="shared" si="7"/>
        <v>0</v>
      </c>
      <c r="K66" s="11">
        <f t="shared" si="7"/>
        <v>0</v>
      </c>
      <c r="L66" s="11">
        <f t="shared" si="7"/>
        <v>0</v>
      </c>
      <c r="M66" s="11">
        <f t="shared" si="7"/>
        <v>0</v>
      </c>
      <c r="N66" s="11">
        <f t="shared" si="7"/>
        <v>0</v>
      </c>
      <c r="O66" s="11">
        <f t="shared" si="7"/>
        <v>0</v>
      </c>
      <c r="P66" s="11">
        <f t="shared" si="7"/>
        <v>0</v>
      </c>
      <c r="Q66" s="11">
        <f t="shared" si="7"/>
        <v>0</v>
      </c>
      <c r="R66" s="11">
        <f t="shared" si="7"/>
        <v>0</v>
      </c>
      <c r="S66" s="11">
        <f t="shared" si="7"/>
        <v>0</v>
      </c>
      <c r="T66" s="11">
        <f t="shared" si="7"/>
        <v>0</v>
      </c>
      <c r="U66" s="11">
        <f t="shared" si="7"/>
        <v>0</v>
      </c>
      <c r="V66" s="11">
        <f t="shared" si="7"/>
        <v>0</v>
      </c>
      <c r="W66" s="11">
        <f t="shared" si="7"/>
        <v>0</v>
      </c>
      <c r="X66" s="11">
        <f t="shared" si="7"/>
        <v>0</v>
      </c>
      <c r="Y66" s="11">
        <f t="shared" si="7"/>
        <v>0</v>
      </c>
      <c r="Z66" s="11">
        <f t="shared" si="7"/>
        <v>0</v>
      </c>
    </row>
    <row r="67" spans="1:26" x14ac:dyDescent="0.25">
      <c r="A67" t="s">
        <v>36</v>
      </c>
      <c r="B67" s="11">
        <f t="shared" ref="B67:Z67" si="8">B10-B39</f>
        <v>0</v>
      </c>
      <c r="C67" s="11">
        <f t="shared" si="8"/>
        <v>0</v>
      </c>
      <c r="D67" s="11">
        <f t="shared" si="8"/>
        <v>0</v>
      </c>
      <c r="E67" s="11">
        <f t="shared" si="8"/>
        <v>0</v>
      </c>
      <c r="F67" s="11">
        <f t="shared" si="8"/>
        <v>0</v>
      </c>
      <c r="G67" s="11">
        <f t="shared" si="8"/>
        <v>0</v>
      </c>
      <c r="H67" s="11">
        <f t="shared" si="8"/>
        <v>0</v>
      </c>
      <c r="I67" s="11">
        <f t="shared" si="8"/>
        <v>0</v>
      </c>
      <c r="J67" s="11">
        <f t="shared" si="8"/>
        <v>0</v>
      </c>
      <c r="K67" s="11">
        <f t="shared" si="8"/>
        <v>0</v>
      </c>
      <c r="L67" s="11">
        <f t="shared" si="8"/>
        <v>0</v>
      </c>
      <c r="M67" s="11">
        <f t="shared" si="8"/>
        <v>0</v>
      </c>
      <c r="N67" s="11">
        <f t="shared" si="8"/>
        <v>0</v>
      </c>
      <c r="O67" s="11">
        <f t="shared" si="8"/>
        <v>0</v>
      </c>
      <c r="P67" s="11">
        <f t="shared" si="8"/>
        <v>0</v>
      </c>
      <c r="Q67" s="11">
        <f t="shared" si="8"/>
        <v>0</v>
      </c>
      <c r="R67" s="11">
        <f t="shared" si="8"/>
        <v>0</v>
      </c>
      <c r="S67" s="11">
        <f t="shared" si="8"/>
        <v>0</v>
      </c>
      <c r="T67" s="11">
        <f t="shared" si="8"/>
        <v>0</v>
      </c>
      <c r="U67" s="11">
        <f t="shared" si="8"/>
        <v>0</v>
      </c>
      <c r="V67" s="11">
        <f t="shared" si="8"/>
        <v>0</v>
      </c>
      <c r="W67" s="11">
        <f t="shared" si="8"/>
        <v>0</v>
      </c>
      <c r="X67" s="11">
        <f t="shared" si="8"/>
        <v>0</v>
      </c>
      <c r="Y67" s="11">
        <f t="shared" si="8"/>
        <v>0</v>
      </c>
      <c r="Z67" s="11">
        <f t="shared" si="8"/>
        <v>0</v>
      </c>
    </row>
    <row r="68" spans="1:26" x14ac:dyDescent="0.25">
      <c r="A68" t="s">
        <v>37</v>
      </c>
      <c r="B68" s="11">
        <f t="shared" ref="B68:Z68" si="9">B11-B40</f>
        <v>0</v>
      </c>
      <c r="C68" s="11">
        <f t="shared" si="9"/>
        <v>0</v>
      </c>
      <c r="D68" s="11">
        <f t="shared" si="9"/>
        <v>0</v>
      </c>
      <c r="E68" s="11">
        <f t="shared" si="9"/>
        <v>0</v>
      </c>
      <c r="F68" s="11">
        <f t="shared" si="9"/>
        <v>0</v>
      </c>
      <c r="G68" s="11">
        <f t="shared" si="9"/>
        <v>0</v>
      </c>
      <c r="H68" s="11">
        <f t="shared" si="9"/>
        <v>0</v>
      </c>
      <c r="I68" s="11">
        <f t="shared" si="9"/>
        <v>0</v>
      </c>
      <c r="J68" s="11">
        <f t="shared" si="9"/>
        <v>0</v>
      </c>
      <c r="K68" s="11">
        <f t="shared" si="9"/>
        <v>0</v>
      </c>
      <c r="L68" s="11">
        <f t="shared" si="9"/>
        <v>0</v>
      </c>
      <c r="M68" s="11">
        <f t="shared" si="9"/>
        <v>0</v>
      </c>
      <c r="N68" s="11">
        <f t="shared" si="9"/>
        <v>0</v>
      </c>
      <c r="O68" s="11">
        <f t="shared" si="9"/>
        <v>0</v>
      </c>
      <c r="P68" s="11">
        <f t="shared" si="9"/>
        <v>0</v>
      </c>
      <c r="Q68" s="11">
        <f t="shared" si="9"/>
        <v>0</v>
      </c>
      <c r="R68" s="11">
        <f t="shared" si="9"/>
        <v>0</v>
      </c>
      <c r="S68" s="11">
        <f t="shared" si="9"/>
        <v>0</v>
      </c>
      <c r="T68" s="11">
        <f t="shared" si="9"/>
        <v>0</v>
      </c>
      <c r="U68" s="11">
        <f t="shared" si="9"/>
        <v>0</v>
      </c>
      <c r="V68" s="11">
        <f t="shared" si="9"/>
        <v>0</v>
      </c>
      <c r="W68" s="11">
        <f t="shared" si="9"/>
        <v>0</v>
      </c>
      <c r="X68" s="11">
        <f t="shared" si="9"/>
        <v>0</v>
      </c>
      <c r="Y68" s="11">
        <f t="shared" si="9"/>
        <v>0</v>
      </c>
      <c r="Z68" s="11">
        <f t="shared" si="9"/>
        <v>0</v>
      </c>
    </row>
    <row r="69" spans="1:26" x14ac:dyDescent="0.25">
      <c r="A69" t="s">
        <v>3</v>
      </c>
      <c r="B69" s="11">
        <f t="shared" ref="B69:Z69" si="10">B12-B41</f>
        <v>0</v>
      </c>
      <c r="C69" s="11">
        <f t="shared" si="10"/>
        <v>0</v>
      </c>
      <c r="D69" s="11">
        <f t="shared" si="10"/>
        <v>0</v>
      </c>
      <c r="E69" s="11">
        <f t="shared" si="10"/>
        <v>0</v>
      </c>
      <c r="F69" s="11">
        <f t="shared" si="10"/>
        <v>0</v>
      </c>
      <c r="G69" s="11">
        <f t="shared" si="10"/>
        <v>0</v>
      </c>
      <c r="H69" s="11">
        <f t="shared" si="10"/>
        <v>0</v>
      </c>
      <c r="I69" s="11">
        <f t="shared" si="10"/>
        <v>0</v>
      </c>
      <c r="J69" s="11">
        <f t="shared" si="10"/>
        <v>0</v>
      </c>
      <c r="K69" s="11">
        <f t="shared" si="10"/>
        <v>0</v>
      </c>
      <c r="L69" s="11">
        <f t="shared" si="10"/>
        <v>0</v>
      </c>
      <c r="M69" s="11">
        <f t="shared" si="10"/>
        <v>0</v>
      </c>
      <c r="N69" s="11">
        <f t="shared" si="10"/>
        <v>0</v>
      </c>
      <c r="O69" s="11">
        <f t="shared" si="10"/>
        <v>0</v>
      </c>
      <c r="P69" s="11">
        <f t="shared" si="10"/>
        <v>0</v>
      </c>
      <c r="Q69" s="11">
        <f t="shared" si="10"/>
        <v>9.8096348096348013E-3</v>
      </c>
      <c r="R69" s="11">
        <f t="shared" si="10"/>
        <v>0</v>
      </c>
      <c r="S69" s="11">
        <f t="shared" si="10"/>
        <v>0</v>
      </c>
      <c r="T69" s="11">
        <f t="shared" si="10"/>
        <v>0</v>
      </c>
      <c r="U69" s="11">
        <f t="shared" si="10"/>
        <v>0</v>
      </c>
      <c r="V69" s="11">
        <f t="shared" si="10"/>
        <v>0</v>
      </c>
      <c r="W69" s="11">
        <f t="shared" si="10"/>
        <v>0</v>
      </c>
      <c r="X69" s="11">
        <f t="shared" si="10"/>
        <v>0</v>
      </c>
      <c r="Y69" s="11">
        <f t="shared" si="10"/>
        <v>0</v>
      </c>
      <c r="Z69" s="11">
        <f t="shared" si="10"/>
        <v>0</v>
      </c>
    </row>
    <row r="70" spans="1:26" x14ac:dyDescent="0.25">
      <c r="A70" t="s">
        <v>38</v>
      </c>
      <c r="B70" s="11">
        <f t="shared" ref="B70:Z70" si="11">B13-B42</f>
        <v>0</v>
      </c>
      <c r="C70" s="11">
        <f t="shared" si="11"/>
        <v>0</v>
      </c>
      <c r="D70" s="11">
        <f t="shared" si="11"/>
        <v>0</v>
      </c>
      <c r="E70" s="11">
        <f t="shared" si="11"/>
        <v>0</v>
      </c>
      <c r="F70" s="11">
        <f t="shared" si="11"/>
        <v>0</v>
      </c>
      <c r="G70" s="11">
        <f t="shared" si="11"/>
        <v>0</v>
      </c>
      <c r="H70" s="11">
        <f t="shared" si="11"/>
        <v>0</v>
      </c>
      <c r="I70" s="11">
        <f t="shared" si="11"/>
        <v>0</v>
      </c>
      <c r="J70" s="11">
        <f t="shared" si="11"/>
        <v>0</v>
      </c>
      <c r="K70" s="11">
        <f t="shared" si="11"/>
        <v>0</v>
      </c>
      <c r="L70" s="11">
        <f t="shared" si="11"/>
        <v>0</v>
      </c>
      <c r="M70" s="11">
        <f t="shared" si="11"/>
        <v>0</v>
      </c>
      <c r="N70" s="11">
        <f t="shared" si="11"/>
        <v>0</v>
      </c>
      <c r="O70" s="11">
        <f t="shared" si="11"/>
        <v>0</v>
      </c>
      <c r="P70" s="11">
        <f t="shared" si="11"/>
        <v>0</v>
      </c>
      <c r="Q70" s="11">
        <f t="shared" si="11"/>
        <v>0</v>
      </c>
      <c r="R70" s="11">
        <f t="shared" si="11"/>
        <v>0</v>
      </c>
      <c r="S70" s="11">
        <f t="shared" si="11"/>
        <v>0</v>
      </c>
      <c r="T70" s="11">
        <f t="shared" si="11"/>
        <v>0</v>
      </c>
      <c r="U70" s="11">
        <f t="shared" si="11"/>
        <v>0</v>
      </c>
      <c r="V70" s="11">
        <f t="shared" si="11"/>
        <v>0</v>
      </c>
      <c r="W70" s="11">
        <f t="shared" si="11"/>
        <v>0</v>
      </c>
      <c r="X70" s="11">
        <f t="shared" si="11"/>
        <v>0</v>
      </c>
      <c r="Y70" s="11">
        <f t="shared" si="11"/>
        <v>0</v>
      </c>
      <c r="Z70" s="11">
        <f t="shared" si="11"/>
        <v>0</v>
      </c>
    </row>
    <row r="71" spans="1:26" x14ac:dyDescent="0.25">
      <c r="A71" t="s">
        <v>4</v>
      </c>
      <c r="B71" s="11">
        <f t="shared" ref="B71:Z71" si="12">B14-B43</f>
        <v>0</v>
      </c>
      <c r="C71" s="11">
        <f t="shared" si="12"/>
        <v>0</v>
      </c>
      <c r="D71" s="11">
        <f t="shared" si="12"/>
        <v>0</v>
      </c>
      <c r="E71" s="11">
        <f t="shared" si="12"/>
        <v>0</v>
      </c>
      <c r="F71" s="11">
        <f t="shared" si="12"/>
        <v>0</v>
      </c>
      <c r="G71" s="11">
        <f t="shared" si="12"/>
        <v>0</v>
      </c>
      <c r="H71" s="11">
        <f t="shared" si="12"/>
        <v>0</v>
      </c>
      <c r="I71" s="11">
        <f t="shared" si="12"/>
        <v>0</v>
      </c>
      <c r="J71" s="11">
        <f t="shared" si="12"/>
        <v>0</v>
      </c>
      <c r="K71" s="11">
        <f t="shared" si="12"/>
        <v>0</v>
      </c>
      <c r="L71" s="11">
        <f t="shared" si="12"/>
        <v>0</v>
      </c>
      <c r="M71" s="11">
        <f t="shared" si="12"/>
        <v>0</v>
      </c>
      <c r="N71" s="11">
        <f t="shared" si="12"/>
        <v>0</v>
      </c>
      <c r="O71" s="11">
        <f t="shared" si="12"/>
        <v>7.278554778554297E-3</v>
      </c>
      <c r="P71" s="11">
        <f t="shared" si="12"/>
        <v>0</v>
      </c>
      <c r="Q71" s="11">
        <f t="shared" si="12"/>
        <v>0</v>
      </c>
      <c r="R71" s="11">
        <f t="shared" si="12"/>
        <v>0</v>
      </c>
      <c r="S71" s="11">
        <f t="shared" si="12"/>
        <v>0</v>
      </c>
      <c r="T71" s="11">
        <f t="shared" si="12"/>
        <v>0</v>
      </c>
      <c r="U71" s="11">
        <f t="shared" si="12"/>
        <v>0</v>
      </c>
      <c r="V71" s="11">
        <f t="shared" si="12"/>
        <v>5.0990675990670031E-3</v>
      </c>
      <c r="W71" s="11">
        <f t="shared" si="12"/>
        <v>0</v>
      </c>
      <c r="X71" s="11">
        <f t="shared" si="12"/>
        <v>0</v>
      </c>
      <c r="Y71" s="11">
        <f t="shared" si="12"/>
        <v>0</v>
      </c>
      <c r="Z71" s="11">
        <f t="shared" si="12"/>
        <v>0</v>
      </c>
    </row>
    <row r="72" spans="1:26" x14ac:dyDescent="0.25">
      <c r="A72" t="s">
        <v>5</v>
      </c>
      <c r="B72" s="11">
        <f t="shared" ref="B72:Z72" si="13">B15-B44</f>
        <v>0</v>
      </c>
      <c r="C72" s="11">
        <f t="shared" si="13"/>
        <v>0</v>
      </c>
      <c r="D72" s="11">
        <f t="shared" si="13"/>
        <v>0</v>
      </c>
      <c r="E72" s="11">
        <f t="shared" si="13"/>
        <v>0</v>
      </c>
      <c r="F72" s="11">
        <f t="shared" si="13"/>
        <v>0</v>
      </c>
      <c r="G72" s="11">
        <f t="shared" si="13"/>
        <v>0</v>
      </c>
      <c r="H72" s="11">
        <f t="shared" si="13"/>
        <v>0</v>
      </c>
      <c r="I72" s="11">
        <f t="shared" si="13"/>
        <v>0</v>
      </c>
      <c r="J72" s="11">
        <f t="shared" si="13"/>
        <v>0</v>
      </c>
      <c r="K72" s="11">
        <f t="shared" si="13"/>
        <v>0</v>
      </c>
      <c r="L72" s="11">
        <f t="shared" si="13"/>
        <v>0</v>
      </c>
      <c r="M72" s="11">
        <f t="shared" si="13"/>
        <v>0</v>
      </c>
      <c r="N72" s="11">
        <f t="shared" si="13"/>
        <v>7.278554778554297E-3</v>
      </c>
      <c r="O72" s="11">
        <f t="shared" si="13"/>
        <v>0</v>
      </c>
      <c r="P72" s="11">
        <f t="shared" si="13"/>
        <v>0</v>
      </c>
      <c r="Q72" s="11">
        <f t="shared" si="13"/>
        <v>9.3725718725718027E-3</v>
      </c>
      <c r="R72" s="11">
        <f t="shared" si="13"/>
        <v>0</v>
      </c>
      <c r="S72" s="11">
        <f t="shared" si="13"/>
        <v>0</v>
      </c>
      <c r="T72" s="11">
        <f t="shared" si="13"/>
        <v>0</v>
      </c>
      <c r="U72" s="11">
        <f t="shared" si="13"/>
        <v>1.1263736263736099E-2</v>
      </c>
      <c r="V72" s="11">
        <f t="shared" si="13"/>
        <v>0</v>
      </c>
      <c r="W72" s="11">
        <f t="shared" si="13"/>
        <v>0</v>
      </c>
      <c r="X72" s="11">
        <f t="shared" si="13"/>
        <v>0</v>
      </c>
      <c r="Y72" s="11">
        <f t="shared" si="13"/>
        <v>3.4313353313353404E-2</v>
      </c>
      <c r="Z72" s="11">
        <f t="shared" si="13"/>
        <v>0</v>
      </c>
    </row>
    <row r="73" spans="1:26" x14ac:dyDescent="0.25">
      <c r="A73" t="s">
        <v>39</v>
      </c>
      <c r="B73" s="11">
        <f t="shared" ref="B73:Z73" si="14">B16-B45</f>
        <v>0</v>
      </c>
      <c r="C73" s="11">
        <f t="shared" si="14"/>
        <v>0</v>
      </c>
      <c r="D73" s="11">
        <f t="shared" si="14"/>
        <v>0</v>
      </c>
      <c r="E73" s="11">
        <f t="shared" si="14"/>
        <v>0</v>
      </c>
      <c r="F73" s="11">
        <f t="shared" si="14"/>
        <v>0</v>
      </c>
      <c r="G73" s="11">
        <f t="shared" si="14"/>
        <v>0</v>
      </c>
      <c r="H73" s="11">
        <f t="shared" si="14"/>
        <v>0</v>
      </c>
      <c r="I73" s="11">
        <f t="shared" si="14"/>
        <v>0</v>
      </c>
      <c r="J73" s="11">
        <f t="shared" si="14"/>
        <v>0</v>
      </c>
      <c r="K73" s="11">
        <f t="shared" si="14"/>
        <v>0</v>
      </c>
      <c r="L73" s="11">
        <f t="shared" si="14"/>
        <v>0</v>
      </c>
      <c r="M73" s="11">
        <f t="shared" si="14"/>
        <v>0</v>
      </c>
      <c r="N73" s="11">
        <f t="shared" si="14"/>
        <v>0</v>
      </c>
      <c r="O73" s="11">
        <f t="shared" si="14"/>
        <v>0</v>
      </c>
      <c r="P73" s="11">
        <f t="shared" si="14"/>
        <v>0</v>
      </c>
      <c r="Q73" s="11">
        <f t="shared" si="14"/>
        <v>0</v>
      </c>
      <c r="R73" s="11">
        <f t="shared" si="14"/>
        <v>0</v>
      </c>
      <c r="S73" s="11">
        <f t="shared" si="14"/>
        <v>0</v>
      </c>
      <c r="T73" s="11">
        <f t="shared" si="14"/>
        <v>0</v>
      </c>
      <c r="U73" s="11">
        <f t="shared" si="14"/>
        <v>0</v>
      </c>
      <c r="V73" s="11">
        <f t="shared" si="14"/>
        <v>0</v>
      </c>
      <c r="W73" s="11">
        <f t="shared" si="14"/>
        <v>0</v>
      </c>
      <c r="X73" s="11">
        <f t="shared" si="14"/>
        <v>0</v>
      </c>
      <c r="Y73" s="11">
        <f t="shared" si="14"/>
        <v>0</v>
      </c>
      <c r="Z73" s="11">
        <f t="shared" si="14"/>
        <v>0</v>
      </c>
    </row>
    <row r="74" spans="1:26" x14ac:dyDescent="0.25">
      <c r="A74" t="s">
        <v>6</v>
      </c>
      <c r="B74" s="11">
        <f t="shared" ref="B74:Z74" si="15">B17-B46</f>
        <v>0</v>
      </c>
      <c r="C74" s="11">
        <f t="shared" si="15"/>
        <v>0</v>
      </c>
      <c r="D74" s="11">
        <f t="shared" si="15"/>
        <v>0</v>
      </c>
      <c r="E74" s="11">
        <f t="shared" si="15"/>
        <v>1.6483516483516498E-2</v>
      </c>
      <c r="F74" s="11">
        <f t="shared" si="15"/>
        <v>0</v>
      </c>
      <c r="G74" s="11">
        <f t="shared" si="15"/>
        <v>0</v>
      </c>
      <c r="H74" s="11">
        <f t="shared" si="15"/>
        <v>0</v>
      </c>
      <c r="I74" s="11">
        <f t="shared" si="15"/>
        <v>0</v>
      </c>
      <c r="J74" s="11">
        <f t="shared" si="15"/>
        <v>0</v>
      </c>
      <c r="K74" s="11">
        <f t="shared" si="15"/>
        <v>0</v>
      </c>
      <c r="L74" s="11">
        <f t="shared" si="15"/>
        <v>9.8096348096348013E-3</v>
      </c>
      <c r="M74" s="11">
        <f t="shared" si="15"/>
        <v>0</v>
      </c>
      <c r="N74" s="11">
        <f t="shared" si="15"/>
        <v>0</v>
      </c>
      <c r="O74" s="11">
        <f t="shared" si="15"/>
        <v>9.3725718725718027E-3</v>
      </c>
      <c r="P74" s="11">
        <f t="shared" si="15"/>
        <v>0</v>
      </c>
      <c r="Q74" s="11">
        <f t="shared" si="15"/>
        <v>0</v>
      </c>
      <c r="R74" s="11">
        <f t="shared" si="15"/>
        <v>0</v>
      </c>
      <c r="S74" s="11">
        <f t="shared" si="15"/>
        <v>0</v>
      </c>
      <c r="T74" s="11">
        <f t="shared" si="15"/>
        <v>0</v>
      </c>
      <c r="U74" s="11">
        <f t="shared" si="15"/>
        <v>0</v>
      </c>
      <c r="V74" s="11">
        <f t="shared" si="15"/>
        <v>9.372571872571997E-3</v>
      </c>
      <c r="W74" s="11">
        <f t="shared" si="15"/>
        <v>0</v>
      </c>
      <c r="X74" s="11">
        <f t="shared" si="15"/>
        <v>0</v>
      </c>
      <c r="Y74" s="11">
        <f t="shared" si="15"/>
        <v>0</v>
      </c>
      <c r="Z74" s="11">
        <f t="shared" si="15"/>
        <v>0</v>
      </c>
    </row>
    <row r="75" spans="1:26" x14ac:dyDescent="0.25">
      <c r="A75" t="s">
        <v>7</v>
      </c>
      <c r="B75" s="11">
        <f t="shared" ref="B75:Z75" si="16">B18-B47</f>
        <v>0</v>
      </c>
      <c r="C75" s="11">
        <f t="shared" si="16"/>
        <v>0</v>
      </c>
      <c r="D75" s="11">
        <f t="shared" si="16"/>
        <v>0</v>
      </c>
      <c r="E75" s="11">
        <f t="shared" si="16"/>
        <v>0</v>
      </c>
      <c r="F75" s="11">
        <f t="shared" si="16"/>
        <v>0</v>
      </c>
      <c r="G75" s="11">
        <f t="shared" si="16"/>
        <v>0</v>
      </c>
      <c r="H75" s="11">
        <f t="shared" si="16"/>
        <v>0</v>
      </c>
      <c r="I75" s="11">
        <f t="shared" si="16"/>
        <v>0</v>
      </c>
      <c r="J75" s="11">
        <f t="shared" si="16"/>
        <v>0</v>
      </c>
      <c r="K75" s="11">
        <f t="shared" si="16"/>
        <v>0</v>
      </c>
      <c r="L75" s="11">
        <f t="shared" si="16"/>
        <v>0</v>
      </c>
      <c r="M75" s="11">
        <f t="shared" si="16"/>
        <v>0</v>
      </c>
      <c r="N75" s="11">
        <f t="shared" si="16"/>
        <v>0</v>
      </c>
      <c r="O75" s="11">
        <f t="shared" si="16"/>
        <v>0</v>
      </c>
      <c r="P75" s="11">
        <f t="shared" si="16"/>
        <v>0</v>
      </c>
      <c r="Q75" s="11">
        <f t="shared" si="16"/>
        <v>0</v>
      </c>
      <c r="R75" s="11">
        <f t="shared" si="16"/>
        <v>0</v>
      </c>
      <c r="S75" s="11">
        <f t="shared" si="16"/>
        <v>0</v>
      </c>
      <c r="T75" s="11">
        <f t="shared" si="16"/>
        <v>0</v>
      </c>
      <c r="U75" s="11">
        <f t="shared" si="16"/>
        <v>0</v>
      </c>
      <c r="V75" s="11">
        <f t="shared" si="16"/>
        <v>0</v>
      </c>
      <c r="W75" s="11">
        <f t="shared" si="16"/>
        <v>0</v>
      </c>
      <c r="X75" s="11">
        <f t="shared" si="16"/>
        <v>0</v>
      </c>
      <c r="Y75" s="11">
        <f t="shared" si="16"/>
        <v>2.1603396603396607E-2</v>
      </c>
      <c r="Z75" s="11">
        <f t="shared" si="16"/>
        <v>0</v>
      </c>
    </row>
    <row r="76" spans="1:26" x14ac:dyDescent="0.25">
      <c r="A76" t="s">
        <v>16</v>
      </c>
      <c r="B76" s="11">
        <f t="shared" ref="B76:Z76" si="17">B19-B48</f>
        <v>0</v>
      </c>
      <c r="C76" s="11">
        <f t="shared" si="17"/>
        <v>0</v>
      </c>
      <c r="D76" s="11">
        <f t="shared" si="17"/>
        <v>0</v>
      </c>
      <c r="E76" s="11">
        <f t="shared" si="17"/>
        <v>0</v>
      </c>
      <c r="F76" s="11">
        <f t="shared" si="17"/>
        <v>0</v>
      </c>
      <c r="G76" s="11">
        <f t="shared" si="17"/>
        <v>0</v>
      </c>
      <c r="H76" s="11">
        <f t="shared" si="17"/>
        <v>0</v>
      </c>
      <c r="I76" s="11">
        <f t="shared" si="17"/>
        <v>0</v>
      </c>
      <c r="J76" s="11">
        <f t="shared" si="17"/>
        <v>0</v>
      </c>
      <c r="K76" s="11">
        <f t="shared" si="17"/>
        <v>0</v>
      </c>
      <c r="L76" s="11">
        <f t="shared" si="17"/>
        <v>0</v>
      </c>
      <c r="M76" s="11">
        <f t="shared" si="17"/>
        <v>0</v>
      </c>
      <c r="N76" s="11">
        <f t="shared" si="17"/>
        <v>0</v>
      </c>
      <c r="O76" s="11">
        <f t="shared" si="17"/>
        <v>0</v>
      </c>
      <c r="P76" s="11">
        <f t="shared" si="17"/>
        <v>0</v>
      </c>
      <c r="Q76" s="11">
        <f t="shared" si="17"/>
        <v>0</v>
      </c>
      <c r="R76" s="11">
        <f t="shared" si="17"/>
        <v>0</v>
      </c>
      <c r="S76" s="11">
        <f t="shared" si="17"/>
        <v>0</v>
      </c>
      <c r="T76" s="11">
        <f t="shared" si="17"/>
        <v>0</v>
      </c>
      <c r="U76" s="11">
        <f t="shared" si="17"/>
        <v>0</v>
      </c>
      <c r="V76" s="11">
        <f t="shared" si="17"/>
        <v>0</v>
      </c>
      <c r="W76" s="11">
        <f t="shared" si="17"/>
        <v>0</v>
      </c>
      <c r="X76" s="11">
        <f t="shared" si="17"/>
        <v>0</v>
      </c>
      <c r="Y76" s="11">
        <f t="shared" si="17"/>
        <v>0</v>
      </c>
      <c r="Z76" s="11">
        <f t="shared" si="17"/>
        <v>0</v>
      </c>
    </row>
    <row r="77" spans="1:26" x14ac:dyDescent="0.25">
      <c r="A77" t="s">
        <v>40</v>
      </c>
      <c r="B77" s="11">
        <f t="shared" ref="B77:Z77" si="18">B20-B49</f>
        <v>0</v>
      </c>
      <c r="C77" s="11">
        <f t="shared" si="18"/>
        <v>0</v>
      </c>
      <c r="D77" s="11">
        <f t="shared" si="18"/>
        <v>0</v>
      </c>
      <c r="E77" s="11">
        <f t="shared" si="18"/>
        <v>0</v>
      </c>
      <c r="F77" s="11">
        <f t="shared" si="18"/>
        <v>0</v>
      </c>
      <c r="G77" s="11">
        <f t="shared" si="18"/>
        <v>0</v>
      </c>
      <c r="H77" s="11">
        <f t="shared" si="18"/>
        <v>0</v>
      </c>
      <c r="I77" s="11">
        <f t="shared" si="18"/>
        <v>0</v>
      </c>
      <c r="J77" s="11">
        <f t="shared" si="18"/>
        <v>0</v>
      </c>
      <c r="K77" s="11">
        <f t="shared" si="18"/>
        <v>0</v>
      </c>
      <c r="L77" s="11">
        <f t="shared" si="18"/>
        <v>0</v>
      </c>
      <c r="M77" s="11">
        <f t="shared" si="18"/>
        <v>0</v>
      </c>
      <c r="N77" s="11">
        <f t="shared" si="18"/>
        <v>0</v>
      </c>
      <c r="O77" s="11">
        <f t="shared" si="18"/>
        <v>0</v>
      </c>
      <c r="P77" s="11">
        <f t="shared" si="18"/>
        <v>0</v>
      </c>
      <c r="Q77" s="11">
        <f t="shared" si="18"/>
        <v>0</v>
      </c>
      <c r="R77" s="11">
        <f t="shared" si="18"/>
        <v>0</v>
      </c>
      <c r="S77" s="11">
        <f t="shared" si="18"/>
        <v>0</v>
      </c>
      <c r="T77" s="11">
        <f t="shared" si="18"/>
        <v>0</v>
      </c>
      <c r="U77" s="11">
        <f t="shared" si="18"/>
        <v>0</v>
      </c>
      <c r="V77" s="11">
        <f t="shared" si="18"/>
        <v>0</v>
      </c>
      <c r="W77" s="11">
        <f t="shared" si="18"/>
        <v>0</v>
      </c>
      <c r="X77" s="11">
        <f t="shared" si="18"/>
        <v>0</v>
      </c>
      <c r="Y77" s="11">
        <f t="shared" si="18"/>
        <v>0</v>
      </c>
      <c r="Z77" s="11">
        <f t="shared" si="18"/>
        <v>0</v>
      </c>
    </row>
    <row r="78" spans="1:26" x14ac:dyDescent="0.25">
      <c r="A78" t="s">
        <v>8</v>
      </c>
      <c r="B78" s="11">
        <f t="shared" ref="B78:Z78" si="19">B21-B50</f>
        <v>0</v>
      </c>
      <c r="C78" s="11">
        <f t="shared" si="19"/>
        <v>0</v>
      </c>
      <c r="D78" s="11">
        <f t="shared" si="19"/>
        <v>0</v>
      </c>
      <c r="E78" s="11">
        <f t="shared" si="19"/>
        <v>0</v>
      </c>
      <c r="F78" s="11">
        <f t="shared" si="19"/>
        <v>0</v>
      </c>
      <c r="G78" s="11">
        <f t="shared" si="19"/>
        <v>0</v>
      </c>
      <c r="H78" s="11">
        <f t="shared" si="19"/>
        <v>0</v>
      </c>
      <c r="I78" s="11">
        <f t="shared" si="19"/>
        <v>0</v>
      </c>
      <c r="J78" s="11">
        <f t="shared" si="19"/>
        <v>0</v>
      </c>
      <c r="K78" s="11">
        <f t="shared" si="19"/>
        <v>0</v>
      </c>
      <c r="L78" s="11">
        <f t="shared" si="19"/>
        <v>0</v>
      </c>
      <c r="M78" s="11">
        <f t="shared" si="19"/>
        <v>0</v>
      </c>
      <c r="N78" s="11">
        <f t="shared" si="19"/>
        <v>0</v>
      </c>
      <c r="O78" s="11">
        <f t="shared" si="19"/>
        <v>1.1263736263736099E-2</v>
      </c>
      <c r="P78" s="11">
        <f t="shared" si="19"/>
        <v>0</v>
      </c>
      <c r="Q78" s="11">
        <f t="shared" si="19"/>
        <v>0</v>
      </c>
      <c r="R78" s="11">
        <f t="shared" si="19"/>
        <v>0</v>
      </c>
      <c r="S78" s="11">
        <f t="shared" si="19"/>
        <v>0</v>
      </c>
      <c r="T78" s="11">
        <f t="shared" si="19"/>
        <v>0</v>
      </c>
      <c r="U78" s="11">
        <f t="shared" si="19"/>
        <v>0</v>
      </c>
      <c r="V78" s="11">
        <f t="shared" si="19"/>
        <v>0</v>
      </c>
      <c r="W78" s="11">
        <f t="shared" si="19"/>
        <v>0</v>
      </c>
      <c r="X78" s="11">
        <f t="shared" si="19"/>
        <v>0</v>
      </c>
      <c r="Y78" s="11">
        <f t="shared" si="19"/>
        <v>0</v>
      </c>
      <c r="Z78" s="11">
        <f t="shared" si="19"/>
        <v>0</v>
      </c>
    </row>
    <row r="79" spans="1:26" x14ac:dyDescent="0.25">
      <c r="A79" t="s">
        <v>9</v>
      </c>
      <c r="B79" s="11">
        <f t="shared" ref="B79:Z79" si="20">B22-B51</f>
        <v>0</v>
      </c>
      <c r="C79" s="11">
        <f t="shared" si="20"/>
        <v>0</v>
      </c>
      <c r="D79" s="11">
        <f t="shared" si="20"/>
        <v>0</v>
      </c>
      <c r="E79" s="11">
        <f t="shared" si="20"/>
        <v>0</v>
      </c>
      <c r="F79" s="11">
        <f t="shared" si="20"/>
        <v>0</v>
      </c>
      <c r="G79" s="11">
        <f t="shared" si="20"/>
        <v>0</v>
      </c>
      <c r="H79" s="11">
        <f t="shared" si="20"/>
        <v>0</v>
      </c>
      <c r="I79" s="11">
        <f t="shared" si="20"/>
        <v>0</v>
      </c>
      <c r="J79" s="11">
        <f t="shared" si="20"/>
        <v>0</v>
      </c>
      <c r="K79" s="11">
        <f t="shared" si="20"/>
        <v>0</v>
      </c>
      <c r="L79" s="11">
        <f t="shared" si="20"/>
        <v>0</v>
      </c>
      <c r="M79" s="11">
        <f t="shared" si="20"/>
        <v>0</v>
      </c>
      <c r="N79" s="11">
        <f t="shared" si="20"/>
        <v>5.0990675990670031E-3</v>
      </c>
      <c r="O79" s="11">
        <f t="shared" si="20"/>
        <v>0</v>
      </c>
      <c r="P79" s="11">
        <f t="shared" si="20"/>
        <v>0</v>
      </c>
      <c r="Q79" s="11">
        <f t="shared" si="20"/>
        <v>9.372571872571997E-3</v>
      </c>
      <c r="R79" s="11">
        <f t="shared" si="20"/>
        <v>0</v>
      </c>
      <c r="S79" s="11">
        <f t="shared" si="20"/>
        <v>0</v>
      </c>
      <c r="T79" s="11">
        <f t="shared" si="20"/>
        <v>0</v>
      </c>
      <c r="U79" s="11">
        <f t="shared" si="20"/>
        <v>0</v>
      </c>
      <c r="V79" s="11">
        <f t="shared" si="20"/>
        <v>0</v>
      </c>
      <c r="W79" s="11">
        <f t="shared" si="20"/>
        <v>0</v>
      </c>
      <c r="X79" s="11">
        <f t="shared" si="20"/>
        <v>0</v>
      </c>
      <c r="Y79" s="11">
        <f t="shared" si="20"/>
        <v>2.4650349650349998E-2</v>
      </c>
      <c r="Z79" s="11">
        <f t="shared" si="20"/>
        <v>0</v>
      </c>
    </row>
    <row r="80" spans="1:26" x14ac:dyDescent="0.25">
      <c r="A80" t="s">
        <v>10</v>
      </c>
      <c r="B80" s="11">
        <f t="shared" ref="B80:Z80" si="21">B23-B52</f>
        <v>0</v>
      </c>
      <c r="C80" s="11">
        <f t="shared" si="21"/>
        <v>0</v>
      </c>
      <c r="D80" s="11">
        <f t="shared" si="21"/>
        <v>0</v>
      </c>
      <c r="E80" s="11">
        <f t="shared" si="21"/>
        <v>0</v>
      </c>
      <c r="F80" s="11">
        <f t="shared" si="21"/>
        <v>0</v>
      </c>
      <c r="G80" s="11">
        <f t="shared" si="21"/>
        <v>0</v>
      </c>
      <c r="H80" s="11">
        <f t="shared" si="21"/>
        <v>0</v>
      </c>
      <c r="I80" s="11">
        <f t="shared" si="21"/>
        <v>0</v>
      </c>
      <c r="J80" s="11">
        <f t="shared" si="21"/>
        <v>0</v>
      </c>
      <c r="K80" s="11">
        <f t="shared" si="21"/>
        <v>0</v>
      </c>
      <c r="L80" s="11">
        <f t="shared" si="21"/>
        <v>0</v>
      </c>
      <c r="M80" s="11">
        <f t="shared" si="21"/>
        <v>0</v>
      </c>
      <c r="N80" s="11">
        <f t="shared" si="21"/>
        <v>0</v>
      </c>
      <c r="O80" s="11">
        <f t="shared" si="21"/>
        <v>0</v>
      </c>
      <c r="P80" s="11">
        <f t="shared" si="21"/>
        <v>0</v>
      </c>
      <c r="Q80" s="11">
        <f t="shared" si="21"/>
        <v>0</v>
      </c>
      <c r="R80" s="11">
        <f t="shared" si="21"/>
        <v>0</v>
      </c>
      <c r="S80" s="11">
        <f t="shared" si="21"/>
        <v>0</v>
      </c>
      <c r="T80" s="11">
        <f t="shared" si="21"/>
        <v>0</v>
      </c>
      <c r="U80" s="11">
        <f t="shared" si="21"/>
        <v>0</v>
      </c>
      <c r="V80" s="11">
        <f t="shared" si="21"/>
        <v>0</v>
      </c>
      <c r="W80" s="11">
        <f t="shared" si="21"/>
        <v>0</v>
      </c>
      <c r="X80" s="11">
        <f t="shared" si="21"/>
        <v>0</v>
      </c>
      <c r="Y80" s="11">
        <f t="shared" si="21"/>
        <v>0</v>
      </c>
      <c r="Z80" s="11">
        <f t="shared" si="21"/>
        <v>0</v>
      </c>
    </row>
    <row r="81" spans="1:26" x14ac:dyDescent="0.25">
      <c r="A81" t="s">
        <v>11</v>
      </c>
      <c r="B81" s="11">
        <f t="shared" ref="B81:Z81" si="22">B24-B53</f>
        <v>0</v>
      </c>
      <c r="C81" s="11">
        <f t="shared" si="22"/>
        <v>0</v>
      </c>
      <c r="D81" s="11">
        <f t="shared" si="22"/>
        <v>0</v>
      </c>
      <c r="E81" s="11">
        <f t="shared" si="22"/>
        <v>2.4038461538462008E-3</v>
      </c>
      <c r="F81" s="11">
        <f t="shared" si="22"/>
        <v>0</v>
      </c>
      <c r="G81" s="11">
        <f t="shared" si="22"/>
        <v>0</v>
      </c>
      <c r="H81" s="11">
        <f t="shared" si="22"/>
        <v>0</v>
      </c>
      <c r="I81" s="11">
        <f t="shared" si="22"/>
        <v>0</v>
      </c>
      <c r="J81" s="11">
        <f t="shared" si="22"/>
        <v>0</v>
      </c>
      <c r="K81" s="11">
        <f t="shared" si="22"/>
        <v>0</v>
      </c>
      <c r="L81" s="11">
        <f t="shared" si="22"/>
        <v>0</v>
      </c>
      <c r="M81" s="11">
        <f t="shared" si="22"/>
        <v>0</v>
      </c>
      <c r="N81" s="11">
        <f t="shared" si="22"/>
        <v>0</v>
      </c>
      <c r="O81" s="11">
        <f t="shared" si="22"/>
        <v>0</v>
      </c>
      <c r="P81" s="11">
        <f t="shared" si="22"/>
        <v>0</v>
      </c>
      <c r="Q81" s="11">
        <f t="shared" si="22"/>
        <v>0</v>
      </c>
      <c r="R81" s="11">
        <f t="shared" si="22"/>
        <v>0</v>
      </c>
      <c r="S81" s="11">
        <f t="shared" si="22"/>
        <v>0</v>
      </c>
      <c r="T81" s="11">
        <f t="shared" si="22"/>
        <v>0</v>
      </c>
      <c r="U81" s="11">
        <f t="shared" si="22"/>
        <v>0</v>
      </c>
      <c r="V81" s="11">
        <f t="shared" si="22"/>
        <v>0</v>
      </c>
      <c r="W81" s="11">
        <f t="shared" si="22"/>
        <v>0</v>
      </c>
      <c r="X81" s="11">
        <f t="shared" si="22"/>
        <v>0</v>
      </c>
      <c r="Y81" s="11">
        <f t="shared" si="22"/>
        <v>0</v>
      </c>
      <c r="Z81" s="11">
        <f t="shared" si="22"/>
        <v>0</v>
      </c>
    </row>
    <row r="82" spans="1:26" x14ac:dyDescent="0.25">
      <c r="A82" t="s">
        <v>12</v>
      </c>
      <c r="B82" s="11">
        <f t="shared" ref="B82:Z82" si="23">B25-B54</f>
        <v>0</v>
      </c>
      <c r="C82" s="11">
        <f t="shared" si="23"/>
        <v>0</v>
      </c>
      <c r="D82" s="11">
        <f t="shared" si="23"/>
        <v>0</v>
      </c>
      <c r="E82" s="11">
        <f t="shared" si="23"/>
        <v>0</v>
      </c>
      <c r="F82" s="11">
        <f t="shared" si="23"/>
        <v>0</v>
      </c>
      <c r="G82" s="11">
        <f t="shared" si="23"/>
        <v>0</v>
      </c>
      <c r="H82" s="11">
        <f t="shared" si="23"/>
        <v>0</v>
      </c>
      <c r="I82" s="11">
        <f t="shared" si="23"/>
        <v>0</v>
      </c>
      <c r="J82" s="11">
        <f t="shared" si="23"/>
        <v>0</v>
      </c>
      <c r="K82" s="11">
        <f t="shared" si="23"/>
        <v>0</v>
      </c>
      <c r="L82" s="11">
        <f t="shared" si="23"/>
        <v>0</v>
      </c>
      <c r="M82" s="11">
        <f t="shared" si="23"/>
        <v>0</v>
      </c>
      <c r="N82" s="11">
        <f t="shared" si="23"/>
        <v>0</v>
      </c>
      <c r="O82" s="11">
        <f t="shared" si="23"/>
        <v>3.4313353313353404E-2</v>
      </c>
      <c r="P82" s="11">
        <f t="shared" si="23"/>
        <v>0</v>
      </c>
      <c r="Q82" s="11">
        <f t="shared" si="23"/>
        <v>0</v>
      </c>
      <c r="R82" s="11">
        <f t="shared" si="23"/>
        <v>2.1603396603396607E-2</v>
      </c>
      <c r="S82" s="11">
        <f t="shared" si="23"/>
        <v>0</v>
      </c>
      <c r="T82" s="11">
        <f t="shared" si="23"/>
        <v>0</v>
      </c>
      <c r="U82" s="11">
        <f t="shared" si="23"/>
        <v>0</v>
      </c>
      <c r="V82" s="11">
        <f t="shared" si="23"/>
        <v>2.4650349650349998E-2</v>
      </c>
      <c r="W82" s="11">
        <f t="shared" si="23"/>
        <v>0</v>
      </c>
      <c r="X82" s="11">
        <f t="shared" si="23"/>
        <v>0</v>
      </c>
      <c r="Y82" s="11">
        <f t="shared" si="23"/>
        <v>0</v>
      </c>
      <c r="Z82" s="11">
        <f t="shared" si="23"/>
        <v>0</v>
      </c>
    </row>
    <row r="83" spans="1:26" x14ac:dyDescent="0.25">
      <c r="A83" t="s">
        <v>41</v>
      </c>
      <c r="B83" s="11">
        <f t="shared" ref="B83:Z83" si="24">B26-B55</f>
        <v>0</v>
      </c>
      <c r="C83" s="11">
        <f t="shared" si="24"/>
        <v>0</v>
      </c>
      <c r="D83" s="11">
        <f t="shared" si="24"/>
        <v>0</v>
      </c>
      <c r="E83" s="11">
        <f t="shared" si="24"/>
        <v>0</v>
      </c>
      <c r="F83" s="11">
        <f t="shared" si="24"/>
        <v>0</v>
      </c>
      <c r="G83" s="11">
        <f t="shared" si="24"/>
        <v>0</v>
      </c>
      <c r="H83" s="11">
        <f t="shared" si="24"/>
        <v>0</v>
      </c>
      <c r="I83" s="11">
        <f t="shared" si="24"/>
        <v>0</v>
      </c>
      <c r="J83" s="11">
        <f t="shared" si="24"/>
        <v>0</v>
      </c>
      <c r="K83" s="11">
        <f t="shared" si="24"/>
        <v>0</v>
      </c>
      <c r="L83" s="11">
        <f t="shared" si="24"/>
        <v>0</v>
      </c>
      <c r="M83" s="11">
        <f t="shared" si="24"/>
        <v>0</v>
      </c>
      <c r="N83" s="11">
        <f t="shared" si="24"/>
        <v>0</v>
      </c>
      <c r="O83" s="11">
        <f t="shared" si="24"/>
        <v>0</v>
      </c>
      <c r="P83" s="11">
        <f t="shared" si="24"/>
        <v>0</v>
      </c>
      <c r="Q83" s="11">
        <f t="shared" si="24"/>
        <v>0</v>
      </c>
      <c r="R83" s="11">
        <f t="shared" si="24"/>
        <v>0</v>
      </c>
      <c r="S83" s="11">
        <f t="shared" si="24"/>
        <v>0</v>
      </c>
      <c r="T83" s="11">
        <f t="shared" si="24"/>
        <v>0</v>
      </c>
      <c r="U83" s="11">
        <f t="shared" si="24"/>
        <v>0</v>
      </c>
      <c r="V83" s="11">
        <f t="shared" si="24"/>
        <v>0</v>
      </c>
      <c r="W83" s="11">
        <f t="shared" si="24"/>
        <v>0</v>
      </c>
      <c r="X83" s="11">
        <f t="shared" si="24"/>
        <v>0</v>
      </c>
      <c r="Y83" s="11">
        <f t="shared" si="24"/>
        <v>0</v>
      </c>
      <c r="Z83" s="11">
        <f t="shared" si="24"/>
        <v>0</v>
      </c>
    </row>
  </sheetData>
  <conditionalFormatting sqref="B59:Z83">
    <cfRule type="cellIs" dxfId="13" priority="1"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85" zoomScaleNormal="85" workbookViewId="0">
      <selection activeCell="G35" sqref="G35"/>
    </sheetView>
  </sheetViews>
  <sheetFormatPr defaultRowHeight="15" x14ac:dyDescent="0.25"/>
  <cols>
    <col min="1" max="1" width="10.85546875" style="21" bestFit="1" customWidth="1"/>
    <col min="2" max="2" width="8" style="22" bestFit="1" customWidth="1"/>
    <col min="3" max="3" width="15.7109375" style="22" bestFit="1" customWidth="1"/>
    <col min="4" max="4" width="13.5703125" style="21" bestFit="1" customWidth="1"/>
    <col min="5" max="5" width="13.5703125" style="21" customWidth="1"/>
    <col min="6" max="6" width="12.5703125" style="21" bestFit="1" customWidth="1"/>
    <col min="7" max="13" width="9.140625" style="21"/>
    <col min="14" max="14" width="12.28515625" style="21" bestFit="1" customWidth="1"/>
    <col min="15" max="16384" width="9.140625" style="21"/>
  </cols>
  <sheetData>
    <row r="1" spans="1:15" x14ac:dyDescent="0.25">
      <c r="A1" s="21" t="s">
        <v>90</v>
      </c>
      <c r="B1" s="22" t="s">
        <v>91</v>
      </c>
      <c r="C1" s="22" t="s">
        <v>98</v>
      </c>
      <c r="D1" s="21" t="s">
        <v>97</v>
      </c>
      <c r="E1" s="21" t="s">
        <v>99</v>
      </c>
      <c r="F1" s="21" t="s">
        <v>92</v>
      </c>
    </row>
    <row r="2" spans="1:15" x14ac:dyDescent="0.25">
      <c r="A2" s="21" t="s">
        <v>13</v>
      </c>
      <c r="B2" s="22">
        <v>5.7692307692307704E-3</v>
      </c>
      <c r="C2" s="25">
        <f t="shared" ref="C2:C40" si="0">(B2-smin)/(smax-smin)</f>
        <v>2.6427992529687451E-2</v>
      </c>
      <c r="D2" s="23">
        <v>43.795782157150001</v>
      </c>
      <c r="E2" s="25">
        <f t="shared" ref="E2:E40" si="1">(D2-cmin)/(cmax-cmin)</f>
        <v>0</v>
      </c>
      <c r="F2" s="24">
        <f>B2/D2*1000</f>
        <v>0.13173028280507371</v>
      </c>
      <c r="N2" s="21" t="s">
        <v>93</v>
      </c>
      <c r="O2" s="22">
        <f>MIN(B2:B40)</f>
        <v>0</v>
      </c>
    </row>
    <row r="3" spans="1:15" x14ac:dyDescent="0.25">
      <c r="A3" s="21" t="s">
        <v>32</v>
      </c>
      <c r="B3" s="22">
        <v>9.0035242535242505E-2</v>
      </c>
      <c r="C3" s="25">
        <f t="shared" si="0"/>
        <v>0.41243812430253096</v>
      </c>
      <c r="D3" s="23">
        <v>293.26387390638803</v>
      </c>
      <c r="E3" s="25">
        <f t="shared" si="1"/>
        <v>3.731086930960107E-2</v>
      </c>
      <c r="F3" s="24">
        <f t="shared" ref="F3:F40" si="2">B3/D3*1000</f>
        <v>0.30701102504013983</v>
      </c>
      <c r="N3" s="21" t="s">
        <v>94</v>
      </c>
      <c r="O3" s="22">
        <f>MAX(B2:B40)</f>
        <v>0.21829999999999999</v>
      </c>
    </row>
    <row r="4" spans="1:15" x14ac:dyDescent="0.25">
      <c r="A4" s="21" t="s">
        <v>33</v>
      </c>
      <c r="B4" s="22">
        <v>0</v>
      </c>
      <c r="C4" s="25">
        <f t="shared" si="0"/>
        <v>0</v>
      </c>
      <c r="D4" s="23">
        <v>335.24534267496102</v>
      </c>
      <c r="E4" s="25">
        <f t="shared" si="1"/>
        <v>4.3589688711578201E-2</v>
      </c>
      <c r="F4" s="24">
        <f t="shared" si="2"/>
        <v>0</v>
      </c>
      <c r="N4" s="21" t="s">
        <v>95</v>
      </c>
      <c r="O4" s="23">
        <f>MIN(D2:D40)</f>
        <v>43.795782157150001</v>
      </c>
    </row>
    <row r="5" spans="1:15" x14ac:dyDescent="0.25">
      <c r="A5" s="21" t="s">
        <v>0</v>
      </c>
      <c r="B5" s="22">
        <v>1.6941391941391899E-2</v>
      </c>
      <c r="C5" s="25">
        <f t="shared" si="0"/>
        <v>7.760600980939944E-2</v>
      </c>
      <c r="D5" s="23">
        <v>422.258806392954</v>
      </c>
      <c r="E5" s="25">
        <f t="shared" si="1"/>
        <v>5.6603569365385971E-2</v>
      </c>
      <c r="F5" s="24">
        <f t="shared" si="2"/>
        <v>4.0120872992821001E-2</v>
      </c>
      <c r="N5" s="21" t="s">
        <v>96</v>
      </c>
      <c r="O5" s="23">
        <f>MAX(D2:D40)</f>
        <v>6730</v>
      </c>
    </row>
    <row r="6" spans="1:15" x14ac:dyDescent="0.25">
      <c r="A6" s="21" t="s">
        <v>34</v>
      </c>
      <c r="B6" s="22">
        <v>1.85522810522811E-2</v>
      </c>
      <c r="C6" s="25">
        <f t="shared" si="0"/>
        <v>8.4985254476780125E-2</v>
      </c>
      <c r="D6" s="23">
        <v>149.999492442941</v>
      </c>
      <c r="E6" s="25">
        <f t="shared" si="1"/>
        <v>1.5884006354812654E-2</v>
      </c>
      <c r="F6" s="24">
        <f t="shared" si="2"/>
        <v>0.12368229218734381</v>
      </c>
    </row>
    <row r="7" spans="1:15" x14ac:dyDescent="0.25">
      <c r="A7" s="21" t="s">
        <v>1</v>
      </c>
      <c r="B7" s="22">
        <v>3.4188034188034198E-2</v>
      </c>
      <c r="C7" s="25">
        <f t="shared" si="0"/>
        <v>0.15661032610185158</v>
      </c>
      <c r="D7" s="23">
        <v>625.38108035065602</v>
      </c>
      <c r="E7" s="25">
        <f t="shared" si="1"/>
        <v>8.6982879859021284E-2</v>
      </c>
      <c r="F7" s="24">
        <f t="shared" si="2"/>
        <v>5.4667522351115425E-2</v>
      </c>
    </row>
    <row r="8" spans="1:15" x14ac:dyDescent="0.25">
      <c r="A8" s="21" t="s">
        <v>2</v>
      </c>
      <c r="B8" s="22">
        <v>6.41025641025641E-3</v>
      </c>
      <c r="C8" s="25">
        <f t="shared" si="0"/>
        <v>2.9364436144097162E-2</v>
      </c>
      <c r="D8" s="23">
        <v>167.46444597515699</v>
      </c>
      <c r="E8" s="25">
        <f t="shared" si="1"/>
        <v>1.8496094314317226E-2</v>
      </c>
      <c r="F8" s="24">
        <f t="shared" si="2"/>
        <v>3.8278312587063157E-2</v>
      </c>
    </row>
    <row r="9" spans="1:15" x14ac:dyDescent="0.25">
      <c r="A9" s="21" t="s">
        <v>3</v>
      </c>
      <c r="B9" s="22">
        <v>2.4961149961149998E-2</v>
      </c>
      <c r="C9" s="25">
        <f t="shared" si="0"/>
        <v>0.1143433346823179</v>
      </c>
      <c r="D9" s="23">
        <v>63.130142269191403</v>
      </c>
      <c r="E9" s="25">
        <f t="shared" si="1"/>
        <v>2.891679566179806E-3</v>
      </c>
      <c r="F9" s="24">
        <f t="shared" si="2"/>
        <v>0.39539194850399489</v>
      </c>
    </row>
    <row r="10" spans="1:15" x14ac:dyDescent="0.25">
      <c r="A10" s="21" t="s">
        <v>4</v>
      </c>
      <c r="B10" s="22">
        <v>4.7179487179487202E-2</v>
      </c>
      <c r="C10" s="25">
        <f t="shared" si="0"/>
        <v>0.21612225002055521</v>
      </c>
      <c r="D10" s="23">
        <v>408.23249787170499</v>
      </c>
      <c r="E10" s="25">
        <f t="shared" si="1"/>
        <v>5.4505770963743032E-2</v>
      </c>
      <c r="F10" s="24">
        <f t="shared" si="2"/>
        <v>0.11557014060726316</v>
      </c>
    </row>
    <row r="11" spans="1:15" x14ac:dyDescent="0.25">
      <c r="A11" s="21" t="s">
        <v>58</v>
      </c>
      <c r="B11" s="22">
        <v>4.7179487179487202E-2</v>
      </c>
      <c r="C11" s="25">
        <f t="shared" si="0"/>
        <v>0.21612225002055521</v>
      </c>
      <c r="D11" s="23">
        <v>531.921400152709</v>
      </c>
      <c r="E11" s="25">
        <f t="shared" si="1"/>
        <v>7.3004892176781508E-2</v>
      </c>
      <c r="F11" s="24">
        <f t="shared" si="2"/>
        <v>8.8696350938207172E-2</v>
      </c>
    </row>
    <row r="12" spans="1:15" x14ac:dyDescent="0.25">
      <c r="A12" s="21" t="s">
        <v>38</v>
      </c>
      <c r="B12" s="22">
        <v>0</v>
      </c>
      <c r="C12" s="25">
        <f t="shared" si="0"/>
        <v>0</v>
      </c>
      <c r="D12" s="23">
        <v>85.597459225005494</v>
      </c>
      <c r="E12" s="25">
        <f t="shared" si="1"/>
        <v>6.2519294514372225E-3</v>
      </c>
      <c r="F12" s="24">
        <f t="shared" si="2"/>
        <v>0</v>
      </c>
    </row>
    <row r="13" spans="1:15" x14ac:dyDescent="0.25">
      <c r="A13" s="21" t="s">
        <v>59</v>
      </c>
      <c r="B13" s="22">
        <v>0</v>
      </c>
      <c r="C13" s="25">
        <f t="shared" si="0"/>
        <v>0</v>
      </c>
      <c r="D13" s="23">
        <v>126.89005433511799</v>
      </c>
      <c r="E13" s="25">
        <f t="shared" si="1"/>
        <v>1.2427719745116677E-2</v>
      </c>
      <c r="F13" s="24">
        <f t="shared" si="2"/>
        <v>0</v>
      </c>
    </row>
    <row r="14" spans="1:15" x14ac:dyDescent="0.25">
      <c r="A14" s="21" t="s">
        <v>47</v>
      </c>
      <c r="B14" s="22">
        <v>1.6941391941391899E-2</v>
      </c>
      <c r="C14" s="25">
        <f t="shared" si="0"/>
        <v>7.760600980939944E-2</v>
      </c>
      <c r="D14" s="23">
        <v>314.91436964480403</v>
      </c>
      <c r="E14" s="25">
        <f t="shared" si="1"/>
        <v>4.0548954033462682E-2</v>
      </c>
      <c r="F14" s="24">
        <f t="shared" si="2"/>
        <v>5.3796820896106809E-2</v>
      </c>
    </row>
    <row r="15" spans="1:15" x14ac:dyDescent="0.25">
      <c r="A15" s="21" t="s">
        <v>48</v>
      </c>
      <c r="B15" s="22">
        <v>0</v>
      </c>
      <c r="C15" s="25">
        <f t="shared" si="0"/>
        <v>0</v>
      </c>
      <c r="D15" s="23">
        <v>910.716267940541</v>
      </c>
      <c r="E15" s="25">
        <f t="shared" si="1"/>
        <v>0.12965809262450001</v>
      </c>
      <c r="F15" s="24">
        <f t="shared" si="2"/>
        <v>0</v>
      </c>
    </row>
    <row r="16" spans="1:15" x14ac:dyDescent="0.25">
      <c r="A16" s="21" t="s">
        <v>5</v>
      </c>
      <c r="B16" s="22">
        <v>3.9182595182595203E-2</v>
      </c>
      <c r="C16" s="25">
        <f t="shared" si="0"/>
        <v>0.17948967101509483</v>
      </c>
      <c r="D16" s="23">
        <v>371.83350903783003</v>
      </c>
      <c r="E16" s="25">
        <f t="shared" si="1"/>
        <v>4.9061876693098347E-2</v>
      </c>
      <c r="F16" s="24">
        <f t="shared" si="2"/>
        <v>0.1053767189621654</v>
      </c>
    </row>
    <row r="17" spans="1:6" x14ac:dyDescent="0.25">
      <c r="A17" s="21" t="s">
        <v>39</v>
      </c>
      <c r="B17" s="22">
        <v>2.9761904761904798E-2</v>
      </c>
      <c r="C17" s="25">
        <f t="shared" si="0"/>
        <v>0.13633488209759415</v>
      </c>
      <c r="D17" s="23">
        <v>108.442847966568</v>
      </c>
      <c r="E17" s="25">
        <f t="shared" si="1"/>
        <v>9.6687243917708034E-3</v>
      </c>
      <c r="F17" s="24">
        <f t="shared" si="2"/>
        <v>0.27444783422766744</v>
      </c>
    </row>
    <row r="18" spans="1:6" x14ac:dyDescent="0.25">
      <c r="A18" s="21" t="s">
        <v>49</v>
      </c>
      <c r="B18" s="22">
        <v>0</v>
      </c>
      <c r="C18" s="25">
        <f t="shared" si="0"/>
        <v>0</v>
      </c>
      <c r="D18" s="23">
        <v>44.827475106263897</v>
      </c>
      <c r="E18" s="25">
        <f t="shared" si="1"/>
        <v>1.5430174064392374E-4</v>
      </c>
      <c r="F18" s="24">
        <f t="shared" si="2"/>
        <v>0</v>
      </c>
    </row>
    <row r="19" spans="1:6" x14ac:dyDescent="0.25">
      <c r="A19" s="21" t="s">
        <v>60</v>
      </c>
      <c r="B19" s="22">
        <v>0</v>
      </c>
      <c r="C19" s="25">
        <f t="shared" si="0"/>
        <v>0</v>
      </c>
      <c r="D19" s="23">
        <v>696.63267615017901</v>
      </c>
      <c r="E19" s="25">
        <f t="shared" si="1"/>
        <v>9.763938891529278E-2</v>
      </c>
      <c r="F19" s="24">
        <f t="shared" si="2"/>
        <v>0</v>
      </c>
    </row>
    <row r="20" spans="1:6" x14ac:dyDescent="0.25">
      <c r="A20" s="21" t="s">
        <v>50</v>
      </c>
      <c r="B20" s="22">
        <v>0</v>
      </c>
      <c r="C20" s="25">
        <f t="shared" si="0"/>
        <v>0</v>
      </c>
      <c r="D20" s="23">
        <v>44.879263971477201</v>
      </c>
      <c r="E20" s="25">
        <f t="shared" si="1"/>
        <v>1.6204737082899941E-4</v>
      </c>
      <c r="F20" s="24">
        <f t="shared" si="2"/>
        <v>0</v>
      </c>
    </row>
    <row r="21" spans="1:6" x14ac:dyDescent="0.25">
      <c r="A21" s="21" t="s">
        <v>51</v>
      </c>
      <c r="B21" s="22">
        <v>1.6941391941391899E-2</v>
      </c>
      <c r="C21" s="25">
        <f t="shared" si="0"/>
        <v>7.760600980939944E-2</v>
      </c>
      <c r="D21" s="23">
        <v>267.268151730819</v>
      </c>
      <c r="E21" s="25">
        <f t="shared" si="1"/>
        <v>3.342290517799458E-2</v>
      </c>
      <c r="F21" s="24">
        <f t="shared" si="2"/>
        <v>6.3387245474928647E-2</v>
      </c>
    </row>
    <row r="22" spans="1:6" x14ac:dyDescent="0.25">
      <c r="A22" s="21" t="s">
        <v>6</v>
      </c>
      <c r="B22" s="22">
        <v>1.2432012432012401E-2</v>
      </c>
      <c r="C22" s="25">
        <f t="shared" si="0"/>
        <v>5.6949209491582234E-2</v>
      </c>
      <c r="D22" s="23">
        <v>227.79965610625601</v>
      </c>
      <c r="E22" s="25">
        <f t="shared" si="1"/>
        <v>2.7519930285418447E-2</v>
      </c>
      <c r="F22" s="24">
        <f t="shared" si="2"/>
        <v>5.4574324845396385E-2</v>
      </c>
    </row>
    <row r="23" spans="1:6" x14ac:dyDescent="0.25">
      <c r="A23" s="21" t="s">
        <v>7</v>
      </c>
      <c r="B23" s="22">
        <v>9.3084693084693096E-2</v>
      </c>
      <c r="C23" s="25">
        <f t="shared" si="0"/>
        <v>0.42640720606822308</v>
      </c>
      <c r="D23" s="23">
        <v>576.25031185652904</v>
      </c>
      <c r="E23" s="25">
        <f t="shared" si="1"/>
        <v>7.9634799110453014E-2</v>
      </c>
      <c r="F23" s="24">
        <f t="shared" si="2"/>
        <v>0.16153517172910217</v>
      </c>
    </row>
    <row r="24" spans="1:6" x14ac:dyDescent="0.25">
      <c r="A24" s="21" t="s">
        <v>16</v>
      </c>
      <c r="B24" s="22">
        <v>4.8190698190698197E-2</v>
      </c>
      <c r="C24" s="25">
        <f t="shared" si="0"/>
        <v>0.22075445804259367</v>
      </c>
      <c r="D24" s="23">
        <v>334.14520358265003</v>
      </c>
      <c r="E24" s="25">
        <f t="shared" si="1"/>
        <v>4.3425150050109391E-2</v>
      </c>
      <c r="F24" s="24">
        <f t="shared" si="2"/>
        <v>0.14422082877146056</v>
      </c>
    </row>
    <row r="25" spans="1:6" x14ac:dyDescent="0.25">
      <c r="A25" s="21" t="s">
        <v>61</v>
      </c>
      <c r="B25" s="22">
        <v>0.100773115773116</v>
      </c>
      <c r="C25" s="25">
        <f t="shared" si="0"/>
        <v>0.46162673281317451</v>
      </c>
      <c r="D25" s="23">
        <v>378.04751800288301</v>
      </c>
      <c r="E25" s="25">
        <f t="shared" si="1"/>
        <v>4.9991254373258083E-2</v>
      </c>
      <c r="F25" s="24">
        <f t="shared" si="2"/>
        <v>0.26656203512582644</v>
      </c>
    </row>
    <row r="26" spans="1:6" x14ac:dyDescent="0.25">
      <c r="A26" s="21" t="s">
        <v>8</v>
      </c>
      <c r="B26" s="22">
        <v>2.8598068598068599E-2</v>
      </c>
      <c r="C26" s="25">
        <f t="shared" si="0"/>
        <v>0.1310035208340293</v>
      </c>
      <c r="D26" s="23">
        <v>297.99837391784399</v>
      </c>
      <c r="E26" s="25">
        <f t="shared" si="1"/>
        <v>3.8018969130845154E-2</v>
      </c>
      <c r="F26" s="24">
        <f t="shared" si="2"/>
        <v>9.5967196807432514E-2</v>
      </c>
    </row>
    <row r="27" spans="1:6" x14ac:dyDescent="0.25">
      <c r="A27" s="21" t="s">
        <v>9</v>
      </c>
      <c r="B27" s="22">
        <v>7.1934731934731905E-2</v>
      </c>
      <c r="C27" s="25">
        <f t="shared" si="0"/>
        <v>0.32952236342066837</v>
      </c>
      <c r="D27" s="23">
        <v>129.992995191999</v>
      </c>
      <c r="E27" s="25">
        <f t="shared" si="1"/>
        <v>1.2891800822478998E-2</v>
      </c>
      <c r="F27" s="24">
        <f t="shared" si="2"/>
        <v>0.55337390932861164</v>
      </c>
    </row>
    <row r="28" spans="1:6" x14ac:dyDescent="0.25">
      <c r="A28" s="21" t="s">
        <v>52</v>
      </c>
      <c r="B28" s="22">
        <v>1.71794871794872E-3</v>
      </c>
      <c r="C28" s="25">
        <f t="shared" si="0"/>
        <v>7.8696688866180479E-3</v>
      </c>
      <c r="D28" s="23">
        <v>621.45805929479695</v>
      </c>
      <c r="E28" s="25">
        <f t="shared" si="1"/>
        <v>8.6396146201471596E-2</v>
      </c>
      <c r="F28" s="24">
        <f t="shared" si="2"/>
        <v>2.7643840034807369E-3</v>
      </c>
    </row>
    <row r="29" spans="1:6" x14ac:dyDescent="0.25">
      <c r="A29" s="21" t="s">
        <v>62</v>
      </c>
      <c r="B29" s="22">
        <v>4.2783605283605301E-2</v>
      </c>
      <c r="C29" s="25">
        <f t="shared" si="0"/>
        <v>0.19598536547689099</v>
      </c>
      <c r="D29" s="23">
        <v>243.59306394869299</v>
      </c>
      <c r="E29" s="25">
        <f t="shared" si="1"/>
        <v>2.9882019047273879E-2</v>
      </c>
      <c r="F29" s="24">
        <f t="shared" si="2"/>
        <v>0.17563556445357836</v>
      </c>
    </row>
    <row r="30" spans="1:6" x14ac:dyDescent="0.25">
      <c r="A30" s="21" t="s">
        <v>53</v>
      </c>
      <c r="B30" s="22">
        <v>0.21829999999999999</v>
      </c>
      <c r="C30" s="25">
        <f t="shared" si="0"/>
        <v>1</v>
      </c>
      <c r="D30" s="23">
        <v>6730</v>
      </c>
      <c r="E30" s="25">
        <f t="shared" si="1"/>
        <v>1</v>
      </c>
      <c r="F30" s="24">
        <f t="shared" si="2"/>
        <v>3.2436849925705794E-2</v>
      </c>
    </row>
    <row r="31" spans="1:6" x14ac:dyDescent="0.25">
      <c r="A31" s="21" t="s">
        <v>54</v>
      </c>
      <c r="B31" s="22">
        <v>0</v>
      </c>
      <c r="C31" s="25">
        <f t="shared" si="0"/>
        <v>0</v>
      </c>
      <c r="D31" s="23">
        <v>337.10035025420802</v>
      </c>
      <c r="E31" s="25">
        <f t="shared" si="1"/>
        <v>4.3867126779398004E-2</v>
      </c>
      <c r="F31" s="24">
        <f t="shared" si="2"/>
        <v>0</v>
      </c>
    </row>
    <row r="32" spans="1:6" x14ac:dyDescent="0.25">
      <c r="A32" s="21" t="s">
        <v>10</v>
      </c>
      <c r="B32" s="22">
        <v>5.25824175824176E-2</v>
      </c>
      <c r="C32" s="25">
        <f t="shared" si="0"/>
        <v>0.24087227477057993</v>
      </c>
      <c r="D32" s="23">
        <v>368.88966759980201</v>
      </c>
      <c r="E32" s="25">
        <f t="shared" si="1"/>
        <v>4.8621590793638071E-2</v>
      </c>
      <c r="F32" s="24">
        <f t="shared" si="2"/>
        <v>0.14254239736381769</v>
      </c>
    </row>
    <row r="33" spans="1:6" x14ac:dyDescent="0.25">
      <c r="A33" s="21" t="s">
        <v>63</v>
      </c>
      <c r="B33" s="22">
        <v>1.5384615384615399E-2</v>
      </c>
      <c r="C33" s="25">
        <f t="shared" si="0"/>
        <v>7.0474646745833258E-2</v>
      </c>
      <c r="D33" s="23">
        <v>287.13628248362897</v>
      </c>
      <c r="E33" s="25">
        <f t="shared" si="1"/>
        <v>3.639441638308008E-2</v>
      </c>
      <c r="F33" s="24">
        <f t="shared" si="2"/>
        <v>5.3579489333579949E-2</v>
      </c>
    </row>
    <row r="34" spans="1:6" x14ac:dyDescent="0.25">
      <c r="A34" s="21" t="s">
        <v>55</v>
      </c>
      <c r="B34" s="22">
        <v>5.1282051282051299E-3</v>
      </c>
      <c r="C34" s="25">
        <f t="shared" si="0"/>
        <v>2.3491548915277737E-2</v>
      </c>
      <c r="D34" s="23">
        <v>90.400555071141198</v>
      </c>
      <c r="E34" s="25">
        <f t="shared" si="1"/>
        <v>6.9702885816172629E-3</v>
      </c>
      <c r="F34" s="24">
        <f t="shared" si="2"/>
        <v>5.6727584517257242E-2</v>
      </c>
    </row>
    <row r="35" spans="1:6" x14ac:dyDescent="0.25">
      <c r="A35" s="21" t="s">
        <v>56</v>
      </c>
      <c r="B35" s="22">
        <v>7.3076923076923102E-3</v>
      </c>
      <c r="C35" s="25">
        <f t="shared" si="0"/>
        <v>3.3475457204270774E-2</v>
      </c>
      <c r="D35" s="23">
        <v>447.94611494496399</v>
      </c>
      <c r="E35" s="25">
        <f t="shared" si="1"/>
        <v>6.0445406634349531E-2</v>
      </c>
      <c r="F35" s="24">
        <f t="shared" si="2"/>
        <v>1.6313775393699208E-2</v>
      </c>
    </row>
    <row r="36" spans="1:6" x14ac:dyDescent="0.25">
      <c r="A36" s="21" t="s">
        <v>12</v>
      </c>
      <c r="B36" s="22">
        <v>1.48601398601399E-2</v>
      </c>
      <c r="C36" s="25">
        <f t="shared" si="0"/>
        <v>6.8072101970407237E-2</v>
      </c>
      <c r="D36" s="23">
        <v>108.442847966568</v>
      </c>
      <c r="E36" s="25">
        <f t="shared" si="1"/>
        <v>9.6687243917708034E-3</v>
      </c>
      <c r="F36" s="24">
        <f t="shared" si="2"/>
        <v>0.13703199555143697</v>
      </c>
    </row>
    <row r="37" spans="1:6" x14ac:dyDescent="0.25">
      <c r="A37" s="21" t="s">
        <v>41</v>
      </c>
      <c r="B37" s="22">
        <v>0</v>
      </c>
      <c r="C37" s="25">
        <f t="shared" si="0"/>
        <v>0</v>
      </c>
      <c r="D37" s="23">
        <v>108.589214337222</v>
      </c>
      <c r="E37" s="25">
        <f t="shared" si="1"/>
        <v>9.6906151934701319E-3</v>
      </c>
      <c r="F37" s="24">
        <f t="shared" si="2"/>
        <v>0</v>
      </c>
    </row>
    <row r="38" spans="1:6" x14ac:dyDescent="0.25">
      <c r="A38" s="21" t="s">
        <v>57</v>
      </c>
      <c r="B38" s="22">
        <v>0</v>
      </c>
      <c r="C38" s="25">
        <f t="shared" si="0"/>
        <v>0</v>
      </c>
      <c r="D38" s="23">
        <v>47.022939372593903</v>
      </c>
      <c r="E38" s="25">
        <f t="shared" si="1"/>
        <v>4.82659085828083E-4</v>
      </c>
      <c r="F38" s="24">
        <f t="shared" si="2"/>
        <v>0</v>
      </c>
    </row>
    <row r="39" spans="1:6" x14ac:dyDescent="0.25">
      <c r="A39" s="21" t="s">
        <v>35</v>
      </c>
      <c r="B39" s="22">
        <v>1.2820512820512799E-2</v>
      </c>
      <c r="C39" s="25">
        <f t="shared" si="0"/>
        <v>5.8728872288194227E-2</v>
      </c>
      <c r="D39" s="23">
        <v>164.467284627878</v>
      </c>
      <c r="E39" s="25">
        <f t="shared" si="1"/>
        <v>1.8047833799138713E-2</v>
      </c>
      <c r="F39" s="24">
        <f t="shared" si="2"/>
        <v>7.7951751009450676E-2</v>
      </c>
    </row>
    <row r="40" spans="1:6" x14ac:dyDescent="0.25">
      <c r="A40" s="21" t="s">
        <v>36</v>
      </c>
      <c r="B40" s="22">
        <v>1.2820512820512799E-2</v>
      </c>
      <c r="C40" s="25">
        <f t="shared" si="0"/>
        <v>5.8728872288194227E-2</v>
      </c>
      <c r="D40" s="23">
        <v>167.808308452262</v>
      </c>
      <c r="E40" s="25">
        <f t="shared" si="1"/>
        <v>1.8547522967391771E-2</v>
      </c>
      <c r="F40" s="24">
        <f t="shared" si="2"/>
        <v>7.639975004074348E-2</v>
      </c>
    </row>
    <row r="43" spans="1:6" x14ac:dyDescent="0.25">
      <c r="A43" s="21" t="s">
        <v>90</v>
      </c>
      <c r="B43" s="22" t="s">
        <v>91</v>
      </c>
      <c r="C43" s="22" t="s">
        <v>98</v>
      </c>
      <c r="D43" s="21" t="s">
        <v>97</v>
      </c>
      <c r="E43" s="21" t="s">
        <v>99</v>
      </c>
      <c r="F43" s="21" t="s">
        <v>92</v>
      </c>
    </row>
    <row r="44" spans="1:6" x14ac:dyDescent="0.25">
      <c r="A44" s="21" t="s">
        <v>53</v>
      </c>
      <c r="B44" s="22">
        <v>0.21829999999999999</v>
      </c>
      <c r="C44" s="25">
        <v>1</v>
      </c>
      <c r="D44" s="23">
        <v>6730</v>
      </c>
      <c r="E44" s="25">
        <v>1</v>
      </c>
      <c r="F44" s="24">
        <v>3.2436849925705794E-2</v>
      </c>
    </row>
    <row r="45" spans="1:6" x14ac:dyDescent="0.25">
      <c r="A45" s="21" t="s">
        <v>61</v>
      </c>
      <c r="B45" s="22">
        <v>0.100773115773116</v>
      </c>
      <c r="C45" s="25">
        <v>0.46162673281317451</v>
      </c>
      <c r="D45" s="23">
        <v>378.04751800288301</v>
      </c>
      <c r="E45" s="25">
        <v>4.9991254373258083E-2</v>
      </c>
      <c r="F45" s="24">
        <v>0.26656203512582644</v>
      </c>
    </row>
    <row r="46" spans="1:6" x14ac:dyDescent="0.25">
      <c r="A46" s="21" t="s">
        <v>7</v>
      </c>
      <c r="B46" s="22">
        <v>9.3084693084693096E-2</v>
      </c>
      <c r="C46" s="25">
        <v>0.42640720606822308</v>
      </c>
      <c r="D46" s="23">
        <v>576.25031185652904</v>
      </c>
      <c r="E46" s="25">
        <v>7.9634799110453014E-2</v>
      </c>
      <c r="F46" s="24">
        <v>0.16153517172910217</v>
      </c>
    </row>
    <row r="47" spans="1:6" x14ac:dyDescent="0.25">
      <c r="A47" s="21" t="s">
        <v>32</v>
      </c>
      <c r="B47" s="22">
        <v>9.0035242535242505E-2</v>
      </c>
      <c r="C47" s="25">
        <v>0.41243812430253096</v>
      </c>
      <c r="D47" s="23">
        <v>293.26387390638803</v>
      </c>
      <c r="E47" s="25">
        <v>3.731086930960107E-2</v>
      </c>
      <c r="F47" s="24">
        <v>0.30701102504013983</v>
      </c>
    </row>
    <row r="48" spans="1:6" x14ac:dyDescent="0.25">
      <c r="A48" s="21" t="s">
        <v>9</v>
      </c>
      <c r="B48" s="22">
        <v>7.1934731934731905E-2</v>
      </c>
      <c r="C48" s="25">
        <v>0.32952236342066837</v>
      </c>
      <c r="D48" s="23">
        <v>129.992995191999</v>
      </c>
      <c r="E48" s="25">
        <v>1.2891800822478998E-2</v>
      </c>
      <c r="F48" s="24">
        <v>0.55337390932861164</v>
      </c>
    </row>
    <row r="49" spans="1:6" x14ac:dyDescent="0.25">
      <c r="A49" s="21" t="s">
        <v>10</v>
      </c>
      <c r="B49" s="22">
        <v>5.25824175824176E-2</v>
      </c>
      <c r="C49" s="25">
        <v>0.24087227477057993</v>
      </c>
      <c r="D49" s="23">
        <v>368.88966759980201</v>
      </c>
      <c r="E49" s="25">
        <v>4.8621590793638071E-2</v>
      </c>
      <c r="F49" s="24">
        <v>0.14254239736381769</v>
      </c>
    </row>
    <row r="50" spans="1:6" x14ac:dyDescent="0.25">
      <c r="A50" s="21" t="s">
        <v>16</v>
      </c>
      <c r="B50" s="22">
        <v>4.8190698190698197E-2</v>
      </c>
      <c r="C50" s="25">
        <v>0.22075445804259367</v>
      </c>
      <c r="D50" s="23">
        <v>334.14520358265003</v>
      </c>
      <c r="E50" s="25">
        <v>4.3425150050109391E-2</v>
      </c>
      <c r="F50" s="24">
        <v>0.14422082877146056</v>
      </c>
    </row>
    <row r="51" spans="1:6" x14ac:dyDescent="0.25">
      <c r="A51" s="21" t="s">
        <v>4</v>
      </c>
      <c r="B51" s="22">
        <v>4.7179487179487202E-2</v>
      </c>
      <c r="C51" s="25">
        <v>0.21612225002055521</v>
      </c>
      <c r="D51" s="23">
        <v>408.23249787170499</v>
      </c>
      <c r="E51" s="25">
        <v>5.4505770963743032E-2</v>
      </c>
      <c r="F51" s="24">
        <v>0.11557014060726316</v>
      </c>
    </row>
    <row r="52" spans="1:6" x14ac:dyDescent="0.25">
      <c r="A52" s="21" t="s">
        <v>58</v>
      </c>
      <c r="B52" s="22">
        <v>4.7179487179487202E-2</v>
      </c>
      <c r="C52" s="25">
        <v>0.21612225002055521</v>
      </c>
      <c r="D52" s="23">
        <v>531.921400152709</v>
      </c>
      <c r="E52" s="25">
        <v>7.3004892176781508E-2</v>
      </c>
      <c r="F52" s="24">
        <v>8.8696350938207172E-2</v>
      </c>
    </row>
    <row r="53" spans="1:6" x14ac:dyDescent="0.25">
      <c r="A53" s="21" t="s">
        <v>62</v>
      </c>
      <c r="B53" s="22">
        <v>4.2783605283605301E-2</v>
      </c>
      <c r="C53" s="25">
        <v>0.19598536547689099</v>
      </c>
      <c r="D53" s="23">
        <v>243.59306394869299</v>
      </c>
      <c r="E53" s="25">
        <v>2.9882019047273879E-2</v>
      </c>
      <c r="F53" s="24">
        <v>0.17563556445357836</v>
      </c>
    </row>
    <row r="54" spans="1:6" x14ac:dyDescent="0.25">
      <c r="A54" s="21" t="s">
        <v>5</v>
      </c>
      <c r="B54" s="22">
        <v>3.9182595182595203E-2</v>
      </c>
      <c r="C54" s="25">
        <v>0.17948967101509483</v>
      </c>
      <c r="D54" s="23">
        <v>371.83350903783003</v>
      </c>
      <c r="E54" s="25">
        <v>4.9061876693098347E-2</v>
      </c>
      <c r="F54" s="24">
        <v>0.1053767189621654</v>
      </c>
    </row>
    <row r="55" spans="1:6" x14ac:dyDescent="0.25">
      <c r="A55" s="21" t="s">
        <v>1</v>
      </c>
      <c r="B55" s="22">
        <v>3.4188034188034198E-2</v>
      </c>
      <c r="C55" s="25">
        <v>0.15661032610185158</v>
      </c>
      <c r="D55" s="23">
        <v>625.38108035065602</v>
      </c>
      <c r="E55" s="25">
        <v>8.6982879859021284E-2</v>
      </c>
      <c r="F55" s="24">
        <v>5.4667522351115425E-2</v>
      </c>
    </row>
    <row r="56" spans="1:6" x14ac:dyDescent="0.25">
      <c r="A56" s="21" t="s">
        <v>39</v>
      </c>
      <c r="B56" s="22">
        <v>2.9761904761904798E-2</v>
      </c>
      <c r="C56" s="25">
        <v>0.13633488209759415</v>
      </c>
      <c r="D56" s="23">
        <v>108.442847966568</v>
      </c>
      <c r="E56" s="25">
        <v>9.6687243917708034E-3</v>
      </c>
      <c r="F56" s="24">
        <v>0.27444783422766744</v>
      </c>
    </row>
    <row r="57" spans="1:6" x14ac:dyDescent="0.25">
      <c r="A57" s="21" t="s">
        <v>8</v>
      </c>
      <c r="B57" s="22">
        <v>2.8598068598068599E-2</v>
      </c>
      <c r="C57" s="25">
        <v>0.1310035208340293</v>
      </c>
      <c r="D57" s="23">
        <v>297.99837391784399</v>
      </c>
      <c r="E57" s="25">
        <v>3.8018969130845154E-2</v>
      </c>
      <c r="F57" s="24">
        <v>9.5967196807432514E-2</v>
      </c>
    </row>
    <row r="58" spans="1:6" x14ac:dyDescent="0.25">
      <c r="A58" s="21" t="s">
        <v>3</v>
      </c>
      <c r="B58" s="22">
        <v>2.4961149961149998E-2</v>
      </c>
      <c r="C58" s="25">
        <v>0.1143433346823179</v>
      </c>
      <c r="D58" s="23">
        <v>63.130142269191403</v>
      </c>
      <c r="E58" s="25">
        <v>2.891679566179806E-3</v>
      </c>
      <c r="F58" s="24">
        <v>0.39539194850399489</v>
      </c>
    </row>
    <row r="59" spans="1:6" x14ac:dyDescent="0.25">
      <c r="A59" s="21" t="s">
        <v>34</v>
      </c>
      <c r="B59" s="22">
        <v>1.85522810522811E-2</v>
      </c>
      <c r="C59" s="25">
        <v>8.4985254476780125E-2</v>
      </c>
      <c r="D59" s="23">
        <v>149.999492442941</v>
      </c>
      <c r="E59" s="25">
        <v>1.5884006354812654E-2</v>
      </c>
      <c r="F59" s="24">
        <v>0.12368229218734381</v>
      </c>
    </row>
    <row r="60" spans="1:6" x14ac:dyDescent="0.25">
      <c r="A60" s="21" t="s">
        <v>0</v>
      </c>
      <c r="B60" s="22">
        <v>1.6941391941391899E-2</v>
      </c>
      <c r="C60" s="25">
        <v>7.760600980939944E-2</v>
      </c>
      <c r="D60" s="23">
        <v>422.258806392954</v>
      </c>
      <c r="E60" s="25">
        <v>5.6603569365385971E-2</v>
      </c>
      <c r="F60" s="24">
        <v>4.0120872992821001E-2</v>
      </c>
    </row>
    <row r="61" spans="1:6" x14ac:dyDescent="0.25">
      <c r="A61" s="21" t="s">
        <v>47</v>
      </c>
      <c r="B61" s="22">
        <v>1.6941391941391899E-2</v>
      </c>
      <c r="C61" s="25">
        <v>7.760600980939944E-2</v>
      </c>
      <c r="D61" s="23">
        <v>314.91436964480403</v>
      </c>
      <c r="E61" s="25">
        <v>4.0548954033462682E-2</v>
      </c>
      <c r="F61" s="24">
        <v>5.3796820896106809E-2</v>
      </c>
    </row>
    <row r="62" spans="1:6" x14ac:dyDescent="0.25">
      <c r="A62" s="21" t="s">
        <v>51</v>
      </c>
      <c r="B62" s="22">
        <v>1.6941391941391899E-2</v>
      </c>
      <c r="C62" s="25">
        <v>7.760600980939944E-2</v>
      </c>
      <c r="D62" s="23">
        <v>267.268151730819</v>
      </c>
      <c r="E62" s="25">
        <v>3.342290517799458E-2</v>
      </c>
      <c r="F62" s="24">
        <v>6.3387245474928647E-2</v>
      </c>
    </row>
    <row r="63" spans="1:6" x14ac:dyDescent="0.25">
      <c r="A63" s="21" t="s">
        <v>63</v>
      </c>
      <c r="B63" s="22">
        <v>1.5384615384615399E-2</v>
      </c>
      <c r="C63" s="25">
        <v>7.0474646745833258E-2</v>
      </c>
      <c r="D63" s="23">
        <v>287.13628248362897</v>
      </c>
      <c r="E63" s="25">
        <v>3.639441638308008E-2</v>
      </c>
      <c r="F63" s="24">
        <v>5.3579489333579949E-2</v>
      </c>
    </row>
    <row r="64" spans="1:6" x14ac:dyDescent="0.25">
      <c r="A64" s="21" t="s">
        <v>12</v>
      </c>
      <c r="B64" s="22">
        <v>1.48601398601399E-2</v>
      </c>
      <c r="C64" s="25">
        <v>6.8072101970407237E-2</v>
      </c>
      <c r="D64" s="23">
        <v>108.442847966568</v>
      </c>
      <c r="E64" s="25">
        <v>9.6687243917708034E-3</v>
      </c>
      <c r="F64" s="24">
        <v>0.13703199555143697</v>
      </c>
    </row>
    <row r="65" spans="1:6" x14ac:dyDescent="0.25">
      <c r="A65" s="21" t="s">
        <v>35</v>
      </c>
      <c r="B65" s="22">
        <v>1.2820512820512799E-2</v>
      </c>
      <c r="C65" s="25">
        <v>5.8728872288194227E-2</v>
      </c>
      <c r="D65" s="23">
        <v>164.467284627878</v>
      </c>
      <c r="E65" s="25">
        <v>1.8047833799138713E-2</v>
      </c>
      <c r="F65" s="24">
        <v>7.7951751009450676E-2</v>
      </c>
    </row>
    <row r="66" spans="1:6" x14ac:dyDescent="0.25">
      <c r="A66" s="21" t="s">
        <v>36</v>
      </c>
      <c r="B66" s="22">
        <v>1.2820512820512799E-2</v>
      </c>
      <c r="C66" s="25">
        <v>5.8728872288194227E-2</v>
      </c>
      <c r="D66" s="23">
        <v>167.808308452262</v>
      </c>
      <c r="E66" s="25">
        <v>1.8547522967391771E-2</v>
      </c>
      <c r="F66" s="24">
        <v>7.639975004074348E-2</v>
      </c>
    </row>
    <row r="67" spans="1:6" x14ac:dyDescent="0.25">
      <c r="A67" s="21" t="s">
        <v>6</v>
      </c>
      <c r="B67" s="22">
        <v>1.2432012432012401E-2</v>
      </c>
      <c r="C67" s="25">
        <v>5.6949209491582234E-2</v>
      </c>
      <c r="D67" s="23">
        <v>227.79965610625601</v>
      </c>
      <c r="E67" s="25">
        <v>2.7519930285418447E-2</v>
      </c>
      <c r="F67" s="24">
        <v>5.4574324845396385E-2</v>
      </c>
    </row>
    <row r="68" spans="1:6" x14ac:dyDescent="0.25">
      <c r="A68" s="21" t="s">
        <v>56</v>
      </c>
      <c r="B68" s="22">
        <v>7.3076923076923102E-3</v>
      </c>
      <c r="C68" s="25">
        <v>3.3475457204270774E-2</v>
      </c>
      <c r="D68" s="23">
        <v>447.94611494496399</v>
      </c>
      <c r="E68" s="25">
        <v>6.0445406634349531E-2</v>
      </c>
      <c r="F68" s="24">
        <v>1.6313775393699208E-2</v>
      </c>
    </row>
    <row r="69" spans="1:6" x14ac:dyDescent="0.25">
      <c r="A69" s="21" t="s">
        <v>2</v>
      </c>
      <c r="B69" s="22">
        <v>6.41025641025641E-3</v>
      </c>
      <c r="C69" s="25">
        <v>2.9364436144097162E-2</v>
      </c>
      <c r="D69" s="23">
        <v>167.46444597515699</v>
      </c>
      <c r="E69" s="25">
        <v>1.8496094314317226E-2</v>
      </c>
      <c r="F69" s="24">
        <v>3.8278312587063157E-2</v>
      </c>
    </row>
    <row r="70" spans="1:6" x14ac:dyDescent="0.25">
      <c r="A70" s="21" t="s">
        <v>13</v>
      </c>
      <c r="B70" s="22">
        <v>5.7692307692307704E-3</v>
      </c>
      <c r="C70" s="25">
        <v>2.6427992529687451E-2</v>
      </c>
      <c r="D70" s="23">
        <v>43.795782157150001</v>
      </c>
      <c r="E70" s="25">
        <v>0</v>
      </c>
      <c r="F70" s="24">
        <v>0.13173028280507371</v>
      </c>
    </row>
    <row r="71" spans="1:6" x14ac:dyDescent="0.25">
      <c r="A71" s="21" t="s">
        <v>55</v>
      </c>
      <c r="B71" s="22">
        <v>5.1282051282051299E-3</v>
      </c>
      <c r="C71" s="25">
        <v>2.3491548915277737E-2</v>
      </c>
      <c r="D71" s="23">
        <v>90.400555071141198</v>
      </c>
      <c r="E71" s="25">
        <v>6.9702885816172629E-3</v>
      </c>
      <c r="F71" s="24">
        <v>5.6727584517257242E-2</v>
      </c>
    </row>
    <row r="72" spans="1:6" x14ac:dyDescent="0.25">
      <c r="A72" s="21" t="s">
        <v>52</v>
      </c>
      <c r="B72" s="22">
        <v>1.71794871794872E-3</v>
      </c>
      <c r="C72" s="25">
        <v>7.8696688866180479E-3</v>
      </c>
      <c r="D72" s="23">
        <v>621.45805929479695</v>
      </c>
      <c r="E72" s="25">
        <v>8.6396146201471596E-2</v>
      </c>
      <c r="F72" s="24">
        <v>2.7643840034807369E-3</v>
      </c>
    </row>
    <row r="73" spans="1:6" x14ac:dyDescent="0.25">
      <c r="A73" s="21" t="s">
        <v>33</v>
      </c>
      <c r="B73" s="22">
        <v>0</v>
      </c>
      <c r="C73" s="25">
        <v>0</v>
      </c>
      <c r="D73" s="23">
        <v>335.24534267496102</v>
      </c>
      <c r="E73" s="25">
        <v>4.3589688711578201E-2</v>
      </c>
      <c r="F73" s="24">
        <v>0</v>
      </c>
    </row>
    <row r="74" spans="1:6" x14ac:dyDescent="0.25">
      <c r="A74" s="21" t="s">
        <v>38</v>
      </c>
      <c r="B74" s="22">
        <v>0</v>
      </c>
      <c r="C74" s="25">
        <v>0</v>
      </c>
      <c r="D74" s="23">
        <v>85.597459225005494</v>
      </c>
      <c r="E74" s="25">
        <v>6.2519294514372225E-3</v>
      </c>
      <c r="F74" s="24">
        <v>0</v>
      </c>
    </row>
    <row r="75" spans="1:6" x14ac:dyDescent="0.25">
      <c r="A75" s="21" t="s">
        <v>59</v>
      </c>
      <c r="B75" s="22">
        <v>0</v>
      </c>
      <c r="C75" s="25">
        <v>0</v>
      </c>
      <c r="D75" s="23">
        <v>126.89005433511799</v>
      </c>
      <c r="E75" s="25">
        <v>1.2427719745116677E-2</v>
      </c>
      <c r="F75" s="24">
        <v>0</v>
      </c>
    </row>
    <row r="76" spans="1:6" x14ac:dyDescent="0.25">
      <c r="A76" s="21" t="s">
        <v>48</v>
      </c>
      <c r="B76" s="22">
        <v>0</v>
      </c>
      <c r="C76" s="25">
        <v>0</v>
      </c>
      <c r="D76" s="23">
        <v>910.716267940541</v>
      </c>
      <c r="E76" s="25">
        <v>0.12965809262450001</v>
      </c>
      <c r="F76" s="24">
        <v>0</v>
      </c>
    </row>
    <row r="77" spans="1:6" x14ac:dyDescent="0.25">
      <c r="A77" s="21" t="s">
        <v>49</v>
      </c>
      <c r="B77" s="22">
        <v>0</v>
      </c>
      <c r="C77" s="25">
        <v>0</v>
      </c>
      <c r="D77" s="23">
        <v>44.827475106263897</v>
      </c>
      <c r="E77" s="25">
        <v>1.5430174064392374E-4</v>
      </c>
      <c r="F77" s="24">
        <v>0</v>
      </c>
    </row>
    <row r="78" spans="1:6" x14ac:dyDescent="0.25">
      <c r="A78" s="21" t="s">
        <v>60</v>
      </c>
      <c r="B78" s="22">
        <v>0</v>
      </c>
      <c r="C78" s="25">
        <v>0</v>
      </c>
      <c r="D78" s="23">
        <v>696.63267615017901</v>
      </c>
      <c r="E78" s="25">
        <v>9.763938891529278E-2</v>
      </c>
      <c r="F78" s="24">
        <v>0</v>
      </c>
    </row>
    <row r="79" spans="1:6" x14ac:dyDescent="0.25">
      <c r="A79" s="21" t="s">
        <v>50</v>
      </c>
      <c r="B79" s="22">
        <v>0</v>
      </c>
      <c r="C79" s="25">
        <v>0</v>
      </c>
      <c r="D79" s="23">
        <v>44.879263971477201</v>
      </c>
      <c r="E79" s="25">
        <v>1.6204737082899941E-4</v>
      </c>
      <c r="F79" s="24">
        <v>0</v>
      </c>
    </row>
    <row r="80" spans="1:6" x14ac:dyDescent="0.25">
      <c r="A80" s="21" t="s">
        <v>54</v>
      </c>
      <c r="B80" s="22">
        <v>0</v>
      </c>
      <c r="C80" s="25">
        <v>0</v>
      </c>
      <c r="D80" s="23">
        <v>337.10035025420802</v>
      </c>
      <c r="E80" s="25">
        <v>4.3867126779398004E-2</v>
      </c>
      <c r="F80" s="24">
        <v>0</v>
      </c>
    </row>
    <row r="81" spans="1:6" x14ac:dyDescent="0.25">
      <c r="A81" s="21" t="s">
        <v>41</v>
      </c>
      <c r="B81" s="22">
        <v>0</v>
      </c>
      <c r="C81" s="25">
        <v>0</v>
      </c>
      <c r="D81" s="23">
        <v>108.589214337222</v>
      </c>
      <c r="E81" s="25">
        <v>9.6906151934701319E-3</v>
      </c>
      <c r="F81" s="24">
        <v>0</v>
      </c>
    </row>
    <row r="82" spans="1:6" x14ac:dyDescent="0.25">
      <c r="A82" s="21" t="s">
        <v>57</v>
      </c>
      <c r="B82" s="22">
        <v>0</v>
      </c>
      <c r="C82" s="25">
        <v>0</v>
      </c>
      <c r="D82" s="23">
        <v>47.022939372593903</v>
      </c>
      <c r="E82" s="25">
        <v>4.82659085828083E-4</v>
      </c>
      <c r="F82" s="24">
        <v>0</v>
      </c>
    </row>
  </sheetData>
  <sortState ref="A44:F82">
    <sortCondition descending="1" ref="C44:C82"/>
  </sortState>
  <conditionalFormatting sqref="B2:B40">
    <cfRule type="colorScale" priority="3">
      <colorScale>
        <cfvo type="min"/>
        <cfvo type="percentile" val="50"/>
        <cfvo type="max"/>
        <color rgb="FFF8696B"/>
        <color rgb="FFFCFCFF"/>
        <color rgb="FF5A8AC6"/>
      </colorScale>
    </cfRule>
  </conditionalFormatting>
  <conditionalFormatting sqref="B44:B82">
    <cfRule type="colorScale" priority="2">
      <colorScale>
        <cfvo type="min"/>
        <cfvo type="percentile" val="50"/>
        <cfvo type="max"/>
        <color rgb="FFF8696B"/>
        <color rgb="FFFCFCFF"/>
        <color rgb="FF5A8AC6"/>
      </colorScale>
    </cfRule>
  </conditionalFormatting>
  <conditionalFormatting sqref="D2:D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2"/>
  <sheetViews>
    <sheetView topLeftCell="A10" zoomScale="85" zoomScaleNormal="85" workbookViewId="0">
      <selection activeCell="F2" sqref="F2:F41"/>
    </sheetView>
  </sheetViews>
  <sheetFormatPr defaultRowHeight="15" x14ac:dyDescent="0.25"/>
  <cols>
    <col min="1" max="1" width="10.85546875" bestFit="1" customWidth="1"/>
    <col min="2" max="2" width="12.28515625" bestFit="1" customWidth="1"/>
    <col min="5" max="5" width="14.42578125" bestFit="1" customWidth="1"/>
  </cols>
  <sheetData>
    <row r="1" spans="1:47" x14ac:dyDescent="0.25">
      <c r="A1" t="s">
        <v>42</v>
      </c>
      <c r="B1" t="s">
        <v>101</v>
      </c>
      <c r="C1" t="s">
        <v>102</v>
      </c>
      <c r="E1" t="s">
        <v>124</v>
      </c>
      <c r="H1">
        <v>1</v>
      </c>
      <c r="I1">
        <v>1</v>
      </c>
      <c r="J1">
        <v>1</v>
      </c>
      <c r="K1">
        <v>1</v>
      </c>
      <c r="L1">
        <v>1</v>
      </c>
      <c r="M1">
        <v>1</v>
      </c>
      <c r="N1">
        <v>1</v>
      </c>
      <c r="O1">
        <v>1</v>
      </c>
      <c r="P1">
        <v>0</v>
      </c>
      <c r="Q1">
        <v>1</v>
      </c>
      <c r="R1">
        <v>0</v>
      </c>
      <c r="S1">
        <v>0</v>
      </c>
      <c r="T1">
        <v>0</v>
      </c>
      <c r="U1">
        <v>0</v>
      </c>
      <c r="V1">
        <v>0</v>
      </c>
      <c r="W1">
        <v>1</v>
      </c>
      <c r="X1">
        <v>1</v>
      </c>
      <c r="Y1">
        <v>0</v>
      </c>
      <c r="Z1">
        <v>0</v>
      </c>
      <c r="AA1">
        <v>1</v>
      </c>
      <c r="AB1">
        <v>0</v>
      </c>
      <c r="AC1">
        <v>1</v>
      </c>
      <c r="AD1">
        <v>1</v>
      </c>
      <c r="AE1">
        <v>1</v>
      </c>
      <c r="AF1">
        <v>0</v>
      </c>
      <c r="AG1">
        <v>1</v>
      </c>
      <c r="AH1">
        <v>1</v>
      </c>
      <c r="AI1">
        <v>0</v>
      </c>
      <c r="AJ1">
        <v>1</v>
      </c>
      <c r="AK1">
        <v>0</v>
      </c>
      <c r="AL1">
        <v>0</v>
      </c>
      <c r="AM1">
        <v>1</v>
      </c>
      <c r="AN1">
        <v>1</v>
      </c>
      <c r="AO1">
        <v>1</v>
      </c>
      <c r="AP1">
        <v>0</v>
      </c>
      <c r="AQ1">
        <v>1</v>
      </c>
      <c r="AR1">
        <v>1</v>
      </c>
      <c r="AS1">
        <v>0</v>
      </c>
      <c r="AT1">
        <v>1</v>
      </c>
      <c r="AU1">
        <v>1</v>
      </c>
    </row>
    <row r="2" spans="1:47" x14ac:dyDescent="0.25">
      <c r="A2" t="s">
        <v>13</v>
      </c>
      <c r="B2" s="27">
        <v>6.41025641025641E-3</v>
      </c>
      <c r="C2" s="10">
        <v>43.795782157150001</v>
      </c>
      <c r="D2" s="9">
        <f>B2/C2*1000</f>
        <v>0.14636698089452629</v>
      </c>
      <c r="E2">
        <v>1</v>
      </c>
      <c r="F2" t="s">
        <v>13</v>
      </c>
      <c r="G2">
        <v>6.4000000000000003E-3</v>
      </c>
      <c r="H2">
        <v>6.41025641025641E-3</v>
      </c>
      <c r="I2">
        <v>1</v>
      </c>
    </row>
    <row r="3" spans="1:47" x14ac:dyDescent="0.25">
      <c r="A3" t="s">
        <v>32</v>
      </c>
      <c r="B3" s="27">
        <v>9.0035242535242505E-2</v>
      </c>
      <c r="C3" s="10">
        <v>293.26387390638803</v>
      </c>
      <c r="D3" s="9">
        <f t="shared" ref="D3:D40" si="0">B3/C3*1000</f>
        <v>0.30701102504013983</v>
      </c>
      <c r="E3">
        <v>1</v>
      </c>
      <c r="F3" t="s">
        <v>32</v>
      </c>
      <c r="G3">
        <v>0.09</v>
      </c>
      <c r="H3">
        <v>9.0035242535242505E-2</v>
      </c>
      <c r="I3">
        <v>2</v>
      </c>
    </row>
    <row r="4" spans="1:47" x14ac:dyDescent="0.25">
      <c r="A4" t="s">
        <v>33</v>
      </c>
      <c r="B4" s="27">
        <v>0</v>
      </c>
      <c r="C4" s="10">
        <v>335.24534267496102</v>
      </c>
      <c r="D4" s="9">
        <f t="shared" si="0"/>
        <v>0</v>
      </c>
      <c r="E4">
        <v>1</v>
      </c>
      <c r="F4" t="s">
        <v>33</v>
      </c>
      <c r="G4">
        <v>0</v>
      </c>
      <c r="H4">
        <v>0</v>
      </c>
      <c r="I4">
        <v>3</v>
      </c>
    </row>
    <row r="5" spans="1:47" x14ac:dyDescent="0.25">
      <c r="A5" t="s">
        <v>0</v>
      </c>
      <c r="B5" s="27">
        <v>3.85760073260073E-2</v>
      </c>
      <c r="C5" s="10">
        <v>422.258806392954</v>
      </c>
      <c r="D5" s="9">
        <f t="shared" si="0"/>
        <v>9.1356312152572297E-2</v>
      </c>
      <c r="E5">
        <v>1</v>
      </c>
      <c r="F5" t="s">
        <v>0</v>
      </c>
      <c r="G5">
        <v>3.8600000000000002E-2</v>
      </c>
      <c r="H5">
        <v>5.3960622710622699E-2</v>
      </c>
      <c r="I5">
        <v>4</v>
      </c>
    </row>
    <row r="6" spans="1:47" x14ac:dyDescent="0.25">
      <c r="A6" t="s">
        <v>34</v>
      </c>
      <c r="B6" s="27">
        <v>2.01548451548452E-2</v>
      </c>
      <c r="C6" s="10">
        <v>149.999492442941</v>
      </c>
      <c r="D6" s="9">
        <f t="shared" si="0"/>
        <v>0.1343660890220145</v>
      </c>
      <c r="E6">
        <v>1</v>
      </c>
      <c r="F6" t="s">
        <v>34</v>
      </c>
      <c r="G6">
        <v>2.0199999999999999E-2</v>
      </c>
      <c r="H6">
        <v>2.01548451548452E-2</v>
      </c>
      <c r="I6">
        <v>5</v>
      </c>
    </row>
    <row r="7" spans="1:47" x14ac:dyDescent="0.25">
      <c r="A7" t="s">
        <v>1</v>
      </c>
      <c r="B7" s="27">
        <v>3.8583638583638599E-2</v>
      </c>
      <c r="C7" s="10">
        <v>625.38108035065602</v>
      </c>
      <c r="D7" s="9">
        <f t="shared" si="0"/>
        <v>6.1696203796258842E-2</v>
      </c>
      <c r="E7">
        <v>1</v>
      </c>
      <c r="F7" t="s">
        <v>1</v>
      </c>
      <c r="G7">
        <v>3.8600000000000002E-2</v>
      </c>
      <c r="H7">
        <v>3.8583638583638599E-2</v>
      </c>
      <c r="I7">
        <v>6</v>
      </c>
    </row>
    <row r="8" spans="1:47" x14ac:dyDescent="0.25">
      <c r="A8" t="s">
        <v>2</v>
      </c>
      <c r="B8" s="27">
        <v>6.41025641025641E-3</v>
      </c>
      <c r="C8" s="10">
        <v>167.46444597515699</v>
      </c>
      <c r="D8" s="9">
        <f t="shared" si="0"/>
        <v>3.8278312587063157E-2</v>
      </c>
      <c r="E8">
        <v>1</v>
      </c>
      <c r="F8" t="s">
        <v>2</v>
      </c>
      <c r="G8">
        <v>6.4000000000000003E-3</v>
      </c>
      <c r="H8">
        <v>6.41025641025641E-3</v>
      </c>
      <c r="I8">
        <v>7</v>
      </c>
    </row>
    <row r="9" spans="1:47" x14ac:dyDescent="0.25">
      <c r="A9" t="s">
        <v>3</v>
      </c>
      <c r="B9" s="27">
        <v>2.4961149961149998E-2</v>
      </c>
      <c r="C9" s="10">
        <v>63.130142269191403</v>
      </c>
      <c r="D9" s="9">
        <f t="shared" si="0"/>
        <v>0.39539194850399489</v>
      </c>
      <c r="E9">
        <v>1</v>
      </c>
      <c r="F9" t="s">
        <v>37</v>
      </c>
      <c r="G9">
        <v>0</v>
      </c>
      <c r="H9">
        <v>0</v>
      </c>
      <c r="I9">
        <v>8</v>
      </c>
    </row>
    <row r="10" spans="1:47" x14ac:dyDescent="0.25">
      <c r="A10" t="s">
        <v>4</v>
      </c>
      <c r="B10" s="27">
        <v>1.2820512820512799E-2</v>
      </c>
      <c r="C10" s="10">
        <v>408.23249787170499</v>
      </c>
      <c r="D10" s="9">
        <f t="shared" si="0"/>
        <v>3.1404929512843183E-2</v>
      </c>
      <c r="E10">
        <v>0</v>
      </c>
      <c r="F10" t="s">
        <v>3</v>
      </c>
      <c r="G10">
        <v>2.5000000000000001E-2</v>
      </c>
      <c r="H10">
        <v>3.04972804972805E-2</v>
      </c>
      <c r="I10">
        <v>9</v>
      </c>
    </row>
    <row r="11" spans="1:47" x14ac:dyDescent="0.25">
      <c r="A11" t="s">
        <v>58</v>
      </c>
      <c r="B11" s="27">
        <v>2.5641025641025599E-2</v>
      </c>
      <c r="C11" s="10">
        <v>531.921400152709</v>
      </c>
      <c r="D11" s="9">
        <f t="shared" si="0"/>
        <v>4.8204538553373359E-2</v>
      </c>
      <c r="E11">
        <v>1</v>
      </c>
      <c r="F11" t="s">
        <v>4</v>
      </c>
      <c r="G11">
        <v>1.2800000000000001E-2</v>
      </c>
      <c r="H11">
        <v>4.7179487179487202E-2</v>
      </c>
      <c r="I11">
        <v>10</v>
      </c>
    </row>
    <row r="12" spans="1:47" x14ac:dyDescent="0.25">
      <c r="A12" t="s">
        <v>38</v>
      </c>
      <c r="B12" s="27">
        <v>0</v>
      </c>
      <c r="C12" s="10">
        <v>85.597459225005494</v>
      </c>
      <c r="D12" s="9">
        <f t="shared" si="0"/>
        <v>0</v>
      </c>
      <c r="E12">
        <v>0</v>
      </c>
      <c r="F12" t="s">
        <v>58</v>
      </c>
      <c r="G12">
        <v>2.5600000000000001E-2</v>
      </c>
      <c r="H12">
        <v>0.06</v>
      </c>
      <c r="I12">
        <v>11</v>
      </c>
    </row>
    <row r="13" spans="1:47" x14ac:dyDescent="0.25">
      <c r="A13" t="s">
        <v>59</v>
      </c>
      <c r="B13" s="27">
        <v>0</v>
      </c>
      <c r="C13" s="10">
        <v>114.601955931988</v>
      </c>
      <c r="D13" s="9">
        <f t="shared" si="0"/>
        <v>0</v>
      </c>
      <c r="E13">
        <v>0</v>
      </c>
      <c r="F13" t="s">
        <v>38</v>
      </c>
      <c r="G13">
        <v>0</v>
      </c>
      <c r="H13">
        <v>0</v>
      </c>
      <c r="I13">
        <v>12</v>
      </c>
    </row>
    <row r="14" spans="1:47" x14ac:dyDescent="0.25">
      <c r="A14" t="s">
        <v>47</v>
      </c>
      <c r="B14" s="27">
        <v>2.07875457875458E-2</v>
      </c>
      <c r="C14" s="10">
        <v>284.19412363698001</v>
      </c>
      <c r="D14" s="9">
        <f t="shared" si="0"/>
        <v>7.3145586268698187E-2</v>
      </c>
      <c r="E14">
        <v>0</v>
      </c>
      <c r="F14" t="s">
        <v>59</v>
      </c>
      <c r="G14">
        <v>0</v>
      </c>
      <c r="H14">
        <v>0</v>
      </c>
      <c r="I14">
        <v>13</v>
      </c>
    </row>
    <row r="15" spans="1:47" x14ac:dyDescent="0.25">
      <c r="A15" t="s">
        <v>48</v>
      </c>
      <c r="B15" s="27">
        <v>8.5164835164835192E-3</v>
      </c>
      <c r="C15" s="10">
        <v>910.716267940541</v>
      </c>
      <c r="D15" s="9">
        <f t="shared" si="0"/>
        <v>9.3514125269139742E-3</v>
      </c>
      <c r="E15">
        <v>0</v>
      </c>
      <c r="F15" t="s">
        <v>47</v>
      </c>
      <c r="G15">
        <v>2.0799999999999999E-2</v>
      </c>
      <c r="H15">
        <v>3.6172161172161203E-2</v>
      </c>
      <c r="I15">
        <v>14</v>
      </c>
    </row>
    <row r="16" spans="1:47" x14ac:dyDescent="0.25">
      <c r="A16" t="s">
        <v>5</v>
      </c>
      <c r="B16" s="27">
        <v>4.2387723387723397E-2</v>
      </c>
      <c r="C16" s="10">
        <v>371.83350903783003</v>
      </c>
      <c r="D16" s="9">
        <f t="shared" si="0"/>
        <v>0.11399651284094169</v>
      </c>
      <c r="E16">
        <v>0</v>
      </c>
      <c r="F16" t="s">
        <v>48</v>
      </c>
      <c r="G16">
        <v>8.5000000000000006E-3</v>
      </c>
      <c r="H16">
        <v>2.03754578754579E-2</v>
      </c>
      <c r="I16">
        <v>15</v>
      </c>
    </row>
    <row r="17" spans="1:9" x14ac:dyDescent="0.25">
      <c r="A17" t="s">
        <v>39</v>
      </c>
      <c r="B17" s="27">
        <v>2.9761904761904798E-2</v>
      </c>
      <c r="C17" s="10">
        <v>108.442847966568</v>
      </c>
      <c r="D17" s="9">
        <f t="shared" si="0"/>
        <v>0.27444783422766744</v>
      </c>
      <c r="E17">
        <v>1</v>
      </c>
      <c r="F17" t="s">
        <v>5</v>
      </c>
      <c r="G17">
        <v>4.24E-2</v>
      </c>
      <c r="H17">
        <v>5.9453990453990503E-2</v>
      </c>
      <c r="I17">
        <v>16</v>
      </c>
    </row>
    <row r="18" spans="1:9" x14ac:dyDescent="0.25">
      <c r="A18" t="s">
        <v>49</v>
      </c>
      <c r="B18" s="27">
        <v>0</v>
      </c>
      <c r="C18" s="10">
        <v>44.827475106263897</v>
      </c>
      <c r="D18" s="9">
        <f t="shared" si="0"/>
        <v>0</v>
      </c>
      <c r="E18">
        <v>1</v>
      </c>
      <c r="F18" t="s">
        <v>39</v>
      </c>
      <c r="G18">
        <v>2.98E-2</v>
      </c>
      <c r="H18">
        <v>2.9761904761904798E-2</v>
      </c>
      <c r="I18">
        <v>17</v>
      </c>
    </row>
    <row r="19" spans="1:9" x14ac:dyDescent="0.25">
      <c r="A19" t="s">
        <v>60</v>
      </c>
      <c r="B19" s="27">
        <v>4.8076923076923097E-3</v>
      </c>
      <c r="C19" s="10">
        <v>696.63267615017901</v>
      </c>
      <c r="D19" s="9">
        <f t="shared" si="0"/>
        <v>6.9013304604963362E-3</v>
      </c>
      <c r="E19">
        <v>0</v>
      </c>
      <c r="F19" t="s">
        <v>49</v>
      </c>
      <c r="G19">
        <v>0</v>
      </c>
      <c r="H19">
        <v>0</v>
      </c>
      <c r="I19">
        <v>18</v>
      </c>
    </row>
    <row r="20" spans="1:9" x14ac:dyDescent="0.25">
      <c r="A20" t="s">
        <v>50</v>
      </c>
      <c r="B20" s="27">
        <v>0</v>
      </c>
      <c r="C20" s="10">
        <v>44.879263971477201</v>
      </c>
      <c r="D20" s="9">
        <f t="shared" si="0"/>
        <v>0</v>
      </c>
      <c r="E20">
        <v>0</v>
      </c>
      <c r="F20" t="s">
        <v>60</v>
      </c>
      <c r="G20">
        <v>4.7999999999999996E-3</v>
      </c>
      <c r="H20">
        <v>4.8076923076923097E-3</v>
      </c>
      <c r="I20">
        <v>19</v>
      </c>
    </row>
    <row r="21" spans="1:9" x14ac:dyDescent="0.25">
      <c r="A21" t="s">
        <v>51</v>
      </c>
      <c r="B21" s="27">
        <v>3.85760073260073E-2</v>
      </c>
      <c r="C21" s="10">
        <v>240.11541995090801</v>
      </c>
      <c r="D21" s="9">
        <f t="shared" si="0"/>
        <v>0.16065610169431946</v>
      </c>
      <c r="E21">
        <v>1</v>
      </c>
      <c r="F21" t="s">
        <v>50</v>
      </c>
      <c r="G21">
        <v>0</v>
      </c>
      <c r="H21">
        <v>0</v>
      </c>
      <c r="I21">
        <v>20</v>
      </c>
    </row>
    <row r="22" spans="1:9" x14ac:dyDescent="0.25">
      <c r="A22" t="s">
        <v>6</v>
      </c>
      <c r="B22" s="27">
        <v>1.9391719391719402E-2</v>
      </c>
      <c r="C22" s="10">
        <v>227.79965610625601</v>
      </c>
      <c r="D22" s="9">
        <f t="shared" si="0"/>
        <v>8.5126201343667662E-2</v>
      </c>
      <c r="E22">
        <v>0</v>
      </c>
      <c r="F22" t="s">
        <v>51</v>
      </c>
      <c r="G22">
        <v>3.8600000000000002E-2</v>
      </c>
      <c r="H22">
        <v>5.3960622710622699E-2</v>
      </c>
      <c r="I22">
        <v>21</v>
      </c>
    </row>
    <row r="23" spans="1:9" x14ac:dyDescent="0.25">
      <c r="A23" t="s">
        <v>7</v>
      </c>
      <c r="B23" s="27">
        <v>9.8618881118881105E-2</v>
      </c>
      <c r="C23" s="10">
        <v>576.25031185652904</v>
      </c>
      <c r="D23" s="9">
        <f t="shared" si="0"/>
        <v>0.17113896355414829</v>
      </c>
      <c r="E23">
        <v>1</v>
      </c>
      <c r="F23" t="s">
        <v>6</v>
      </c>
      <c r="G23">
        <v>1.9400000000000001E-2</v>
      </c>
      <c r="H23">
        <v>1.9391719391719402E-2</v>
      </c>
      <c r="I23">
        <v>22</v>
      </c>
    </row>
    <row r="24" spans="1:9" x14ac:dyDescent="0.25">
      <c r="A24" t="s">
        <v>16</v>
      </c>
      <c r="B24" s="27">
        <v>0.21694832944832901</v>
      </c>
      <c r="C24" s="10">
        <v>334.14520358265003</v>
      </c>
      <c r="D24" s="9">
        <f t="shared" si="0"/>
        <v>0.64926363485767458</v>
      </c>
      <c r="E24">
        <v>1</v>
      </c>
      <c r="F24" t="s">
        <v>7</v>
      </c>
      <c r="G24">
        <v>9.8599999999999993E-2</v>
      </c>
      <c r="H24">
        <v>0.100367132867133</v>
      </c>
      <c r="I24">
        <v>23</v>
      </c>
    </row>
    <row r="25" spans="1:9" x14ac:dyDescent="0.25">
      <c r="A25" t="s">
        <v>61</v>
      </c>
      <c r="B25" s="27">
        <v>0.18276334776334799</v>
      </c>
      <c r="C25" s="10">
        <v>378.04751800288301</v>
      </c>
      <c r="D25" s="9">
        <f t="shared" si="0"/>
        <v>0.48344014723025963</v>
      </c>
      <c r="E25">
        <v>1</v>
      </c>
      <c r="F25" t="s">
        <v>16</v>
      </c>
      <c r="G25">
        <v>0.21690000000000001</v>
      </c>
      <c r="H25">
        <v>0.22477383727383701</v>
      </c>
      <c r="I25">
        <v>24</v>
      </c>
    </row>
    <row r="26" spans="1:9" x14ac:dyDescent="0.25">
      <c r="A26" t="s">
        <v>8</v>
      </c>
      <c r="B26" s="27">
        <v>3.3213453213453203E-2</v>
      </c>
      <c r="C26" s="10">
        <v>297.99837391784399</v>
      </c>
      <c r="D26" s="9">
        <f t="shared" si="0"/>
        <v>0.11145514915665249</v>
      </c>
      <c r="E26">
        <v>0</v>
      </c>
      <c r="F26" t="s">
        <v>61</v>
      </c>
      <c r="G26">
        <v>0.18279999999999999</v>
      </c>
      <c r="H26">
        <v>0.19058885558885599</v>
      </c>
      <c r="I26">
        <v>25</v>
      </c>
    </row>
    <row r="27" spans="1:9" x14ac:dyDescent="0.25">
      <c r="A27" t="s">
        <v>9</v>
      </c>
      <c r="B27" s="27">
        <v>7.8216783216783201E-2</v>
      </c>
      <c r="C27" s="10">
        <v>129.992995191999</v>
      </c>
      <c r="D27" s="9">
        <f t="shared" si="0"/>
        <v>0.6016999846896165</v>
      </c>
      <c r="E27">
        <v>1</v>
      </c>
      <c r="F27" t="s">
        <v>8</v>
      </c>
      <c r="G27">
        <v>3.32E-2</v>
      </c>
      <c r="H27">
        <v>3.3213453213453203E-2</v>
      </c>
      <c r="I27">
        <v>26</v>
      </c>
    </row>
    <row r="28" spans="1:9" x14ac:dyDescent="0.25">
      <c r="A28" t="s">
        <v>52</v>
      </c>
      <c r="B28" s="27">
        <v>1.71794871794872E-3</v>
      </c>
      <c r="C28" s="10">
        <v>621.45805929479695</v>
      </c>
      <c r="D28" s="9">
        <f t="shared" si="0"/>
        <v>2.7643840034807369E-3</v>
      </c>
      <c r="E28">
        <v>1</v>
      </c>
      <c r="F28" t="s">
        <v>9</v>
      </c>
      <c r="G28">
        <v>7.8200000000000006E-2</v>
      </c>
      <c r="H28">
        <v>8.5501165501165502E-2</v>
      </c>
      <c r="I28">
        <v>27</v>
      </c>
    </row>
    <row r="29" spans="1:9" x14ac:dyDescent="0.25">
      <c r="A29" t="s">
        <v>62</v>
      </c>
      <c r="B29" s="27">
        <v>4.2783605283605301E-2</v>
      </c>
      <c r="C29" s="10">
        <v>243.59306394869299</v>
      </c>
      <c r="D29" s="9">
        <f t="shared" si="0"/>
        <v>0.17563556445357836</v>
      </c>
      <c r="E29">
        <v>0</v>
      </c>
      <c r="F29" t="s">
        <v>52</v>
      </c>
      <c r="G29">
        <v>1.6999999999999999E-3</v>
      </c>
      <c r="H29">
        <v>1.71794871794872E-3</v>
      </c>
      <c r="I29">
        <v>28</v>
      </c>
    </row>
    <row r="30" spans="1:9" x14ac:dyDescent="0.25">
      <c r="A30" t="s">
        <v>53</v>
      </c>
      <c r="B30" s="27">
        <v>0.14893856143856099</v>
      </c>
      <c r="C30" s="10">
        <v>6643.1065877150604</v>
      </c>
      <c r="D30" s="9">
        <f t="shared" si="0"/>
        <v>2.2420016820743106E-2</v>
      </c>
      <c r="E30">
        <v>1</v>
      </c>
      <c r="F30" t="s">
        <v>62</v>
      </c>
      <c r="G30">
        <v>4.2799999999999998E-2</v>
      </c>
      <c r="H30">
        <v>4.2783605283605301E-2</v>
      </c>
      <c r="I30">
        <v>29</v>
      </c>
    </row>
    <row r="31" spans="1:9" x14ac:dyDescent="0.25">
      <c r="A31" t="s">
        <v>54</v>
      </c>
      <c r="B31" s="27">
        <v>2.01923076923077E-2</v>
      </c>
      <c r="C31" s="10">
        <v>337.10035025420802</v>
      </c>
      <c r="D31" s="9">
        <f t="shared" si="0"/>
        <v>5.989999024646709E-2</v>
      </c>
      <c r="E31">
        <v>0</v>
      </c>
      <c r="F31" t="s">
        <v>53</v>
      </c>
      <c r="G31">
        <v>0.1489</v>
      </c>
      <c r="H31">
        <v>0.220733433233433</v>
      </c>
      <c r="I31">
        <v>30</v>
      </c>
    </row>
    <row r="32" spans="1:9" x14ac:dyDescent="0.25">
      <c r="A32" t="s">
        <v>10</v>
      </c>
      <c r="B32" s="27">
        <v>5.25824175824176E-2</v>
      </c>
      <c r="C32" s="10">
        <v>368.88966759980201</v>
      </c>
      <c r="D32" s="9">
        <f t="shared" si="0"/>
        <v>0.14254239736381769</v>
      </c>
      <c r="E32">
        <v>0</v>
      </c>
      <c r="F32" t="s">
        <v>54</v>
      </c>
      <c r="G32">
        <v>2.0199999999999999E-2</v>
      </c>
      <c r="H32">
        <v>2.01923076923077E-2</v>
      </c>
      <c r="I32">
        <v>31</v>
      </c>
    </row>
    <row r="33" spans="1:9" x14ac:dyDescent="0.25">
      <c r="A33" t="s">
        <v>63</v>
      </c>
      <c r="B33" s="27">
        <v>2.01923076923077E-2</v>
      </c>
      <c r="C33" s="10">
        <v>287.13628248362897</v>
      </c>
      <c r="D33" s="9">
        <f t="shared" si="0"/>
        <v>7.0323079750323647E-2</v>
      </c>
      <c r="E33">
        <v>1</v>
      </c>
      <c r="F33" t="s">
        <v>10</v>
      </c>
      <c r="G33">
        <v>7.9699999999999993E-2</v>
      </c>
      <c r="H33">
        <v>5.25824175824176E-2</v>
      </c>
      <c r="I33">
        <v>32</v>
      </c>
    </row>
    <row r="34" spans="1:9" x14ac:dyDescent="0.25">
      <c r="A34" t="s">
        <v>55</v>
      </c>
      <c r="B34" s="27">
        <v>5.1282051282051299E-3</v>
      </c>
      <c r="C34" s="10">
        <v>90.400555071141198</v>
      </c>
      <c r="D34" s="9">
        <f t="shared" si="0"/>
        <v>5.6727584517257242E-2</v>
      </c>
      <c r="E34">
        <v>1</v>
      </c>
      <c r="F34" t="s">
        <v>63</v>
      </c>
      <c r="G34">
        <v>2.0199999999999999E-2</v>
      </c>
      <c r="H34">
        <v>2.01923076923077E-2</v>
      </c>
      <c r="I34">
        <v>33</v>
      </c>
    </row>
    <row r="35" spans="1:9" x14ac:dyDescent="0.25">
      <c r="A35" t="s">
        <v>56</v>
      </c>
      <c r="B35" s="27">
        <v>9.4444444444444497E-3</v>
      </c>
      <c r="C35" s="10">
        <v>417.22586893713998</v>
      </c>
      <c r="D35" s="9">
        <f t="shared" si="0"/>
        <v>2.263628683548231E-2</v>
      </c>
      <c r="E35">
        <v>1</v>
      </c>
      <c r="F35" t="s">
        <v>55</v>
      </c>
      <c r="G35">
        <v>5.1000000000000004E-3</v>
      </c>
      <c r="H35">
        <v>5.1282051282051299E-3</v>
      </c>
      <c r="I35">
        <v>34</v>
      </c>
    </row>
    <row r="36" spans="1:9" x14ac:dyDescent="0.25">
      <c r="A36" t="s">
        <v>12</v>
      </c>
      <c r="B36" s="27">
        <v>1.48601398601399E-2</v>
      </c>
      <c r="C36" s="10">
        <v>108.442847966568</v>
      </c>
      <c r="D36" s="9">
        <f t="shared" si="0"/>
        <v>0.13703199555143697</v>
      </c>
      <c r="E36">
        <v>0</v>
      </c>
      <c r="F36" t="s">
        <v>56</v>
      </c>
      <c r="G36">
        <v>9.4000000000000004E-3</v>
      </c>
      <c r="H36">
        <v>9.4444444444444497E-3</v>
      </c>
      <c r="I36">
        <v>35</v>
      </c>
    </row>
    <row r="37" spans="1:9" x14ac:dyDescent="0.25">
      <c r="A37" t="s">
        <v>41</v>
      </c>
      <c r="B37" s="27">
        <v>0</v>
      </c>
      <c r="C37" s="10">
        <v>97.7281216252576</v>
      </c>
      <c r="D37" s="9">
        <f t="shared" si="0"/>
        <v>0</v>
      </c>
      <c r="E37">
        <v>1</v>
      </c>
      <c r="F37" t="s">
        <v>12</v>
      </c>
      <c r="G37">
        <v>1.49E-2</v>
      </c>
      <c r="H37">
        <v>1.48601398601399E-2</v>
      </c>
      <c r="I37">
        <v>36</v>
      </c>
    </row>
    <row r="38" spans="1:9" x14ac:dyDescent="0.25">
      <c r="A38" t="s">
        <v>57</v>
      </c>
      <c r="B38" s="27">
        <v>0</v>
      </c>
      <c r="C38" s="10">
        <v>47.022939372593903</v>
      </c>
      <c r="D38" s="9">
        <f t="shared" si="0"/>
        <v>0</v>
      </c>
      <c r="E38">
        <v>1</v>
      </c>
      <c r="F38" t="s">
        <v>41</v>
      </c>
      <c r="G38">
        <v>0</v>
      </c>
      <c r="H38">
        <v>0</v>
      </c>
      <c r="I38">
        <v>37</v>
      </c>
    </row>
    <row r="39" spans="1:9" x14ac:dyDescent="0.25">
      <c r="A39" t="s">
        <v>35</v>
      </c>
      <c r="B39" s="27">
        <v>1.2820512820512799E-2</v>
      </c>
      <c r="C39" s="10">
        <v>164.467284627878</v>
      </c>
      <c r="D39" s="9">
        <f t="shared" si="0"/>
        <v>7.7951751009450676E-2</v>
      </c>
      <c r="E39">
        <v>0</v>
      </c>
      <c r="F39" t="s">
        <v>57</v>
      </c>
      <c r="G39">
        <v>0</v>
      </c>
      <c r="H39">
        <v>0</v>
      </c>
      <c r="I39">
        <v>38</v>
      </c>
    </row>
    <row r="40" spans="1:9" x14ac:dyDescent="0.25">
      <c r="A40" t="s">
        <v>36</v>
      </c>
      <c r="B40" s="27">
        <v>1.2820512820512799E-2</v>
      </c>
      <c r="C40" s="10">
        <v>167.808308452262</v>
      </c>
      <c r="D40" s="9">
        <f t="shared" si="0"/>
        <v>7.639975004074348E-2</v>
      </c>
      <c r="E40">
        <v>1</v>
      </c>
      <c r="F40" t="s">
        <v>35</v>
      </c>
      <c r="G40">
        <v>1.2800000000000001E-2</v>
      </c>
      <c r="H40">
        <v>1.2820512820512799E-2</v>
      </c>
      <c r="I40">
        <v>39</v>
      </c>
    </row>
    <row r="41" spans="1:9" x14ac:dyDescent="0.25">
      <c r="D41" s="9"/>
      <c r="E41">
        <v>1</v>
      </c>
      <c r="F41" t="s">
        <v>36</v>
      </c>
      <c r="G41">
        <v>1.2800000000000001E-2</v>
      </c>
      <c r="H41">
        <v>1.2820512820512799E-2</v>
      </c>
      <c r="I41">
        <v>40</v>
      </c>
    </row>
    <row r="42" spans="1:9" x14ac:dyDescent="0.25">
      <c r="D42" s="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zoomScale="85" zoomScaleNormal="85" workbookViewId="0">
      <selection activeCell="I13" sqref="I13"/>
    </sheetView>
  </sheetViews>
  <sheetFormatPr defaultRowHeight="15" x14ac:dyDescent="0.25"/>
  <cols>
    <col min="3" max="3" width="10.7109375" bestFit="1" customWidth="1"/>
  </cols>
  <sheetData>
    <row r="1" spans="1:40" x14ac:dyDescent="0.25">
      <c r="B1" t="s">
        <v>103</v>
      </c>
      <c r="C1" s="26">
        <v>40889</v>
      </c>
    </row>
    <row r="2" spans="1:40" x14ac:dyDescent="0.25">
      <c r="B2" t="s">
        <v>13</v>
      </c>
      <c r="C2" t="s">
        <v>32</v>
      </c>
      <c r="D2" t="s">
        <v>33</v>
      </c>
      <c r="E2" t="s">
        <v>0</v>
      </c>
      <c r="F2" t="s">
        <v>34</v>
      </c>
      <c r="G2" t="s">
        <v>1</v>
      </c>
      <c r="H2" t="s">
        <v>2</v>
      </c>
      <c r="I2" t="s">
        <v>3</v>
      </c>
      <c r="J2" t="s">
        <v>4</v>
      </c>
      <c r="K2" t="s">
        <v>58</v>
      </c>
      <c r="L2" t="s">
        <v>38</v>
      </c>
      <c r="M2" t="s">
        <v>59</v>
      </c>
      <c r="N2" t="s">
        <v>47</v>
      </c>
      <c r="O2" t="s">
        <v>48</v>
      </c>
      <c r="P2" t="s">
        <v>5</v>
      </c>
      <c r="Q2" t="s">
        <v>39</v>
      </c>
      <c r="R2" t="s">
        <v>49</v>
      </c>
      <c r="S2" t="s">
        <v>60</v>
      </c>
      <c r="T2" t="s">
        <v>50</v>
      </c>
      <c r="U2" t="s">
        <v>51</v>
      </c>
      <c r="V2" t="s">
        <v>6</v>
      </c>
      <c r="W2" t="s">
        <v>7</v>
      </c>
      <c r="X2" t="s">
        <v>16</v>
      </c>
      <c r="Y2" t="s">
        <v>61</v>
      </c>
      <c r="Z2" t="s">
        <v>8</v>
      </c>
      <c r="AA2" t="s">
        <v>9</v>
      </c>
      <c r="AB2" t="s">
        <v>52</v>
      </c>
      <c r="AC2" t="s">
        <v>62</v>
      </c>
      <c r="AD2" t="s">
        <v>53</v>
      </c>
      <c r="AE2" t="s">
        <v>54</v>
      </c>
      <c r="AF2" t="s">
        <v>10</v>
      </c>
      <c r="AG2" t="s">
        <v>63</v>
      </c>
      <c r="AH2" t="s">
        <v>55</v>
      </c>
      <c r="AI2" t="s">
        <v>56</v>
      </c>
      <c r="AJ2" t="s">
        <v>12</v>
      </c>
      <c r="AK2" t="s">
        <v>41</v>
      </c>
      <c r="AL2" t="s">
        <v>57</v>
      </c>
      <c r="AM2" t="s">
        <v>35</v>
      </c>
      <c r="AN2" t="s">
        <v>36</v>
      </c>
    </row>
    <row r="3" spans="1:40" x14ac:dyDescent="0.25">
      <c r="A3" t="s">
        <v>13</v>
      </c>
      <c r="B3">
        <v>0</v>
      </c>
      <c r="C3">
        <v>9.6445498945499003E-2</v>
      </c>
      <c r="D3">
        <v>0</v>
      </c>
      <c r="E3">
        <v>4.4986263736263701E-2</v>
      </c>
      <c r="F3">
        <v>2.6565101565101602E-2</v>
      </c>
      <c r="G3">
        <v>4.4993894993895001E-2</v>
      </c>
      <c r="H3">
        <v>1.2820512820512799E-2</v>
      </c>
      <c r="I3">
        <v>3.1371406371406403E-2</v>
      </c>
      <c r="J3">
        <v>1.9230769230769201E-2</v>
      </c>
      <c r="K3">
        <v>3.2051282051282097E-2</v>
      </c>
      <c r="L3">
        <v>6.41025641025641E-3</v>
      </c>
      <c r="M3">
        <v>6.41025641025641E-3</v>
      </c>
      <c r="N3">
        <v>2.7197802197802198E-2</v>
      </c>
      <c r="O3">
        <v>1.49267399267399E-2</v>
      </c>
      <c r="P3">
        <v>4.8797979797979799E-2</v>
      </c>
      <c r="Q3">
        <v>3.6172161172161203E-2</v>
      </c>
      <c r="R3">
        <v>6.41025641025641E-3</v>
      </c>
      <c r="S3">
        <v>1.1217948717948701E-2</v>
      </c>
      <c r="T3">
        <v>6.41025641025641E-3</v>
      </c>
      <c r="U3">
        <v>4.4986263736263701E-2</v>
      </c>
      <c r="V3">
        <v>2.58019758019758E-2</v>
      </c>
      <c r="W3">
        <v>0.10502913752913801</v>
      </c>
      <c r="X3">
        <v>0.22335858585858601</v>
      </c>
      <c r="Y3">
        <v>0.18917360417360399</v>
      </c>
      <c r="Z3">
        <v>3.9623709623709598E-2</v>
      </c>
      <c r="AA3">
        <v>8.4627039627039602E-2</v>
      </c>
      <c r="AB3">
        <v>8.12820512820513E-3</v>
      </c>
      <c r="AC3">
        <v>4.9193861693861703E-2</v>
      </c>
      <c r="AD3">
        <v>0.15534881784881799</v>
      </c>
      <c r="AE3">
        <v>2.01923076923077E-2</v>
      </c>
      <c r="AF3">
        <v>5.8992673992674001E-2</v>
      </c>
      <c r="AG3">
        <v>2.01923076923077E-2</v>
      </c>
      <c r="AH3">
        <v>1.1538461538461499E-2</v>
      </c>
      <c r="AI3">
        <v>1.58547008547009E-2</v>
      </c>
      <c r="AJ3">
        <v>2.12703962703963E-2</v>
      </c>
      <c r="AK3">
        <v>6.41025641025641E-3</v>
      </c>
      <c r="AL3">
        <v>6.41025641025641E-3</v>
      </c>
      <c r="AM3">
        <v>1.9230769230769201E-2</v>
      </c>
      <c r="AN3">
        <v>1.9230769230769201E-2</v>
      </c>
    </row>
    <row r="4" spans="1:40" x14ac:dyDescent="0.25">
      <c r="A4" t="s">
        <v>32</v>
      </c>
      <c r="B4">
        <v>9.6445498945499003E-2</v>
      </c>
      <c r="C4">
        <v>0</v>
      </c>
      <c r="D4">
        <v>9.0035242535242505E-2</v>
      </c>
      <c r="E4">
        <v>0.13868450993451001</v>
      </c>
      <c r="F4">
        <v>0.13297952047952</v>
      </c>
      <c r="G4">
        <v>0.13924159174159201</v>
      </c>
      <c r="H4">
        <v>9.6445498945499003E-2</v>
      </c>
      <c r="I4">
        <v>0.114996392496393</v>
      </c>
      <c r="J4">
        <v>0.102855755355755</v>
      </c>
      <c r="K4">
        <v>0.115676268176268</v>
      </c>
      <c r="L4">
        <v>9.0035242535242505E-2</v>
      </c>
      <c r="M4">
        <v>9.0035242535242505E-2</v>
      </c>
      <c r="N4">
        <v>0.138982128982129</v>
      </c>
      <c r="O4">
        <v>0.10917443667443701</v>
      </c>
      <c r="P4">
        <v>0.11789305139305099</v>
      </c>
      <c r="Q4">
        <v>0.117104423354423</v>
      </c>
      <c r="R4">
        <v>9.0035242535242505E-2</v>
      </c>
      <c r="S4">
        <v>9.4842934842934795E-2</v>
      </c>
      <c r="T4">
        <v>9.0035242535242505E-2</v>
      </c>
      <c r="U4">
        <v>0.13868450993451001</v>
      </c>
      <c r="V4">
        <v>0.120049672549673</v>
      </c>
      <c r="W4">
        <v>0.185686951936952</v>
      </c>
      <c r="X4">
        <v>0.30523532023532002</v>
      </c>
      <c r="Y4">
        <v>0.27265290265290298</v>
      </c>
      <c r="Z4">
        <v>0.123248695748696</v>
      </c>
      <c r="AA4">
        <v>0.183613331113331</v>
      </c>
      <c r="AB4">
        <v>9.0035242535242505E-2</v>
      </c>
      <c r="AC4">
        <v>0.12555389055389099</v>
      </c>
      <c r="AD4">
        <v>0.23897380397380399</v>
      </c>
      <c r="AE4">
        <v>0.11022755022755</v>
      </c>
      <c r="AF4">
        <v>0.14261766011766</v>
      </c>
      <c r="AG4">
        <v>0.11022755022755</v>
      </c>
      <c r="AH4">
        <v>9.5163447663447698E-2</v>
      </c>
      <c r="AI4">
        <v>9.2171994671994703E-2</v>
      </c>
      <c r="AJ4">
        <v>0.12564130314130301</v>
      </c>
      <c r="AK4">
        <v>0.110726773226773</v>
      </c>
      <c r="AL4">
        <v>9.0035242535242505E-2</v>
      </c>
      <c r="AM4">
        <v>0.102855755355755</v>
      </c>
      <c r="AN4">
        <v>0.102855755355755</v>
      </c>
    </row>
    <row r="5" spans="1:40" x14ac:dyDescent="0.25">
      <c r="A5" t="s">
        <v>33</v>
      </c>
      <c r="B5">
        <v>0</v>
      </c>
      <c r="C5">
        <v>9.0035242535242505E-2</v>
      </c>
      <c r="D5">
        <v>0</v>
      </c>
      <c r="E5">
        <v>3.85760073260073E-2</v>
      </c>
      <c r="F5">
        <v>2.01548451548452E-2</v>
      </c>
      <c r="G5">
        <v>3.8583638583638599E-2</v>
      </c>
      <c r="H5">
        <v>6.41025641025641E-3</v>
      </c>
      <c r="I5">
        <v>2.4961149961149998E-2</v>
      </c>
      <c r="J5">
        <v>1.2820512820512799E-2</v>
      </c>
      <c r="K5">
        <v>2.5641025641025599E-2</v>
      </c>
      <c r="L5">
        <v>0</v>
      </c>
      <c r="M5">
        <v>0</v>
      </c>
      <c r="N5">
        <v>2.07875457875458E-2</v>
      </c>
      <c r="O5">
        <v>8.5164835164835192E-3</v>
      </c>
      <c r="P5">
        <v>4.2387723387723397E-2</v>
      </c>
      <c r="Q5">
        <v>2.9761904761904798E-2</v>
      </c>
      <c r="R5">
        <v>0</v>
      </c>
      <c r="S5">
        <v>4.8076923076923097E-3</v>
      </c>
      <c r="T5">
        <v>0</v>
      </c>
      <c r="U5">
        <v>3.85760073260073E-2</v>
      </c>
      <c r="V5">
        <v>1.9391719391719402E-2</v>
      </c>
      <c r="W5">
        <v>9.8618881118881105E-2</v>
      </c>
      <c r="X5">
        <v>0.21694832944832901</v>
      </c>
      <c r="Y5">
        <v>0.18276334776334799</v>
      </c>
      <c r="Z5">
        <v>3.3213453213453203E-2</v>
      </c>
      <c r="AA5">
        <v>7.8216783216783201E-2</v>
      </c>
      <c r="AB5">
        <v>1.71794871794872E-3</v>
      </c>
      <c r="AC5">
        <v>4.2783605283605301E-2</v>
      </c>
      <c r="AD5">
        <v>0.14893856143856099</v>
      </c>
      <c r="AE5">
        <v>2.01923076923077E-2</v>
      </c>
      <c r="AF5">
        <v>5.25824175824176E-2</v>
      </c>
      <c r="AG5">
        <v>2.01923076923077E-2</v>
      </c>
      <c r="AH5">
        <v>5.1282051282051299E-3</v>
      </c>
      <c r="AI5">
        <v>9.4444444444444497E-3</v>
      </c>
      <c r="AJ5">
        <v>1.48601398601399E-2</v>
      </c>
      <c r="AK5">
        <v>0</v>
      </c>
      <c r="AL5">
        <v>0</v>
      </c>
      <c r="AM5">
        <v>1.2820512820512799E-2</v>
      </c>
      <c r="AN5">
        <v>1.2820512820512799E-2</v>
      </c>
    </row>
    <row r="6" spans="1:40" x14ac:dyDescent="0.25">
      <c r="A6" t="s">
        <v>0</v>
      </c>
      <c r="B6">
        <v>4.4986263736263701E-2</v>
      </c>
      <c r="C6">
        <v>0.13868450993451001</v>
      </c>
      <c r="D6">
        <v>3.85760073260073E-2</v>
      </c>
      <c r="E6">
        <v>0</v>
      </c>
      <c r="F6">
        <v>5.8730852480852497E-2</v>
      </c>
      <c r="G6">
        <v>9.4833638583638594E-2</v>
      </c>
      <c r="H6">
        <v>4.4986263736263701E-2</v>
      </c>
      <c r="I6">
        <v>6.3537157287157295E-2</v>
      </c>
      <c r="J6">
        <v>5.6524725274725303E-2</v>
      </c>
      <c r="K6">
        <v>7.5691391941391906E-2</v>
      </c>
      <c r="L6">
        <v>3.85760073260073E-2</v>
      </c>
      <c r="M6">
        <v>3.85760073260073E-2</v>
      </c>
      <c r="N6">
        <v>3.85760073260073E-2</v>
      </c>
      <c r="O6">
        <v>7.5938644688644696E-2</v>
      </c>
      <c r="P6">
        <v>8.3100482850482896E-2</v>
      </c>
      <c r="Q6">
        <v>6.8337912087912095E-2</v>
      </c>
      <c r="R6">
        <v>3.85760073260073E-2</v>
      </c>
      <c r="S6">
        <v>4.3383699633699598E-2</v>
      </c>
      <c r="T6">
        <v>3.85760073260073E-2</v>
      </c>
      <c r="U6">
        <v>3.85760073260073E-2</v>
      </c>
      <c r="V6">
        <v>6.8590437340437405E-2</v>
      </c>
      <c r="W6">
        <v>0.137194888444888</v>
      </c>
      <c r="X6">
        <v>0.28578990453990499</v>
      </c>
      <c r="Y6">
        <v>0.246476717726718</v>
      </c>
      <c r="Z6">
        <v>7.1789460539460601E-2</v>
      </c>
      <c r="AA6">
        <v>0.116792790542791</v>
      </c>
      <c r="AB6">
        <v>4.0293956043955997E-2</v>
      </c>
      <c r="AC6">
        <v>8.1359612609612594E-2</v>
      </c>
      <c r="AD6">
        <v>0.16945138195138201</v>
      </c>
      <c r="AE6">
        <v>5.2518315018314998E-2</v>
      </c>
      <c r="AF6">
        <v>9.1158424908424907E-2</v>
      </c>
      <c r="AG6">
        <v>5.2518315018314998E-2</v>
      </c>
      <c r="AH6">
        <v>4.37042124542125E-2</v>
      </c>
      <c r="AI6">
        <v>4.8020451770451798E-2</v>
      </c>
      <c r="AJ6">
        <v>5.3436147186147198E-2</v>
      </c>
      <c r="AK6">
        <v>3.85760073260073E-2</v>
      </c>
      <c r="AL6">
        <v>3.85760073260073E-2</v>
      </c>
      <c r="AM6">
        <v>5.1396520146520103E-2</v>
      </c>
      <c r="AN6">
        <v>5.1396520146520103E-2</v>
      </c>
    </row>
    <row r="7" spans="1:40" x14ac:dyDescent="0.25">
      <c r="A7" t="s">
        <v>34</v>
      </c>
      <c r="B7">
        <v>2.6565101565101602E-2</v>
      </c>
      <c r="C7">
        <v>0.13297952047952</v>
      </c>
      <c r="D7">
        <v>2.01548451548452E-2</v>
      </c>
      <c r="E7">
        <v>5.8730852480852497E-2</v>
      </c>
      <c r="F7">
        <v>0</v>
      </c>
      <c r="G7">
        <v>5.8738483738483699E-2</v>
      </c>
      <c r="H7">
        <v>2.6565101565101602E-2</v>
      </c>
      <c r="I7">
        <v>4.5115995115995101E-2</v>
      </c>
      <c r="J7">
        <v>3.2975357975358E-2</v>
      </c>
      <c r="K7">
        <v>4.5795870795870802E-2</v>
      </c>
      <c r="L7">
        <v>2.01548451548452E-2</v>
      </c>
      <c r="M7">
        <v>2.01548451548452E-2</v>
      </c>
      <c r="N7">
        <v>4.0942390942390897E-2</v>
      </c>
      <c r="O7">
        <v>2.86713286713287E-2</v>
      </c>
      <c r="P7">
        <v>7.5159118659118701E-2</v>
      </c>
      <c r="Q7">
        <v>3.9843489843489802E-2</v>
      </c>
      <c r="R7">
        <v>2.01548451548452E-2</v>
      </c>
      <c r="S7">
        <v>2.4962537462537501E-2</v>
      </c>
      <c r="T7">
        <v>2.01548451548452E-2</v>
      </c>
      <c r="U7">
        <v>5.8730852480852497E-2</v>
      </c>
      <c r="V7">
        <v>4.2897380397380398E-2</v>
      </c>
      <c r="W7">
        <v>0.113820346320346</v>
      </c>
      <c r="X7">
        <v>0.25489454989455002</v>
      </c>
      <c r="Y7">
        <v>0.220709568209568</v>
      </c>
      <c r="Z7">
        <v>5.33682983682984E-2</v>
      </c>
      <c r="AA7">
        <v>9.67690642690643E-2</v>
      </c>
      <c r="AB7">
        <v>2.1872793872793901E-2</v>
      </c>
      <c r="AC7">
        <v>6.1870074370074399E-2</v>
      </c>
      <c r="AD7">
        <v>0.16909340659340699</v>
      </c>
      <c r="AE7">
        <v>4.0347152847152901E-2</v>
      </c>
      <c r="AF7">
        <v>7.2737262737262803E-2</v>
      </c>
      <c r="AG7">
        <v>4.0347152847152797E-2</v>
      </c>
      <c r="AH7">
        <v>2.52830502830503E-2</v>
      </c>
      <c r="AI7">
        <v>2.6394161394161401E-2</v>
      </c>
      <c r="AJ7">
        <v>6.19210650460651E-2</v>
      </c>
      <c r="AK7">
        <v>2.01548451548452E-2</v>
      </c>
      <c r="AL7">
        <v>2.01548451548452E-2</v>
      </c>
      <c r="AM7">
        <v>3.2975357975358E-2</v>
      </c>
      <c r="AN7">
        <v>3.2975357975358E-2</v>
      </c>
    </row>
    <row r="8" spans="1:40" x14ac:dyDescent="0.25">
      <c r="A8" t="s">
        <v>1</v>
      </c>
      <c r="B8">
        <v>4.4993894993895001E-2</v>
      </c>
      <c r="C8">
        <v>0.13924159174159201</v>
      </c>
      <c r="D8">
        <v>3.8583638583638599E-2</v>
      </c>
      <c r="E8">
        <v>9.4833638583638594E-2</v>
      </c>
      <c r="F8">
        <v>5.8738483738483699E-2</v>
      </c>
      <c r="G8">
        <v>0</v>
      </c>
      <c r="H8">
        <v>4.4993894993895001E-2</v>
      </c>
      <c r="I8">
        <v>5.9271284271284301E-2</v>
      </c>
      <c r="J8">
        <v>5.1404151404151402E-2</v>
      </c>
      <c r="K8">
        <v>6.4224664224664205E-2</v>
      </c>
      <c r="L8">
        <v>3.8583638583638599E-2</v>
      </c>
      <c r="M8">
        <v>3.8583638583638599E-2</v>
      </c>
      <c r="N8">
        <v>7.7045177045177105E-2</v>
      </c>
      <c r="O8">
        <v>4.1239316239316197E-2</v>
      </c>
      <c r="P8">
        <v>8.0971361971361996E-2</v>
      </c>
      <c r="Q8">
        <v>6.8345543345543394E-2</v>
      </c>
      <c r="R8">
        <v>3.8583638583638599E-2</v>
      </c>
      <c r="S8">
        <v>4.3391330891330897E-2</v>
      </c>
      <c r="T8">
        <v>3.8583638583638599E-2</v>
      </c>
      <c r="U8">
        <v>0.105978743478743</v>
      </c>
      <c r="V8">
        <v>4.6742146742146697E-2</v>
      </c>
      <c r="W8">
        <v>0.13720251970252001</v>
      </c>
      <c r="X8">
        <v>0.240025252525253</v>
      </c>
      <c r="Y8">
        <v>0.20584027084027101</v>
      </c>
      <c r="Z8">
        <v>7.1797091797091803E-2</v>
      </c>
      <c r="AA8">
        <v>0.11680042180042199</v>
      </c>
      <c r="AB8">
        <v>4.0301587301587297E-2</v>
      </c>
      <c r="AC8">
        <v>8.1367243867243894E-2</v>
      </c>
      <c r="AD8">
        <v>0.18898740148740101</v>
      </c>
      <c r="AE8">
        <v>5.8775946275946303E-2</v>
      </c>
      <c r="AF8">
        <v>9.1166056166056206E-2</v>
      </c>
      <c r="AG8">
        <v>5.8775946275946303E-2</v>
      </c>
      <c r="AH8">
        <v>4.3711843711843702E-2</v>
      </c>
      <c r="AI8">
        <v>4.8028083028083E-2</v>
      </c>
      <c r="AJ8">
        <v>5.3443778443778497E-2</v>
      </c>
      <c r="AK8">
        <v>3.8583638583638599E-2</v>
      </c>
      <c r="AL8">
        <v>3.8583638583638599E-2</v>
      </c>
      <c r="AM8">
        <v>5.1404151404151402E-2</v>
      </c>
      <c r="AN8">
        <v>5.1404151404151402E-2</v>
      </c>
    </row>
    <row r="9" spans="1:40" x14ac:dyDescent="0.25">
      <c r="A9" t="s">
        <v>2</v>
      </c>
      <c r="B9">
        <v>1.2820512820512799E-2</v>
      </c>
      <c r="C9">
        <v>9.6445498945499003E-2</v>
      </c>
      <c r="D9">
        <v>6.41025641025641E-3</v>
      </c>
      <c r="E9">
        <v>4.4986263736263701E-2</v>
      </c>
      <c r="F9">
        <v>2.6565101565101602E-2</v>
      </c>
      <c r="G9">
        <v>4.4993894993895001E-2</v>
      </c>
      <c r="H9">
        <v>0</v>
      </c>
      <c r="I9">
        <v>3.1371406371406403E-2</v>
      </c>
      <c r="J9">
        <v>1.9230769230769201E-2</v>
      </c>
      <c r="K9">
        <v>3.2051282051282097E-2</v>
      </c>
      <c r="L9">
        <v>6.41025641025641E-3</v>
      </c>
      <c r="M9">
        <v>6.41025641025641E-3</v>
      </c>
      <c r="N9">
        <v>2.7197802197802198E-2</v>
      </c>
      <c r="O9">
        <v>1.49267399267399E-2</v>
      </c>
      <c r="P9">
        <v>4.8797979797979799E-2</v>
      </c>
      <c r="Q9">
        <v>3.6172161172161203E-2</v>
      </c>
      <c r="R9">
        <v>6.41025641025641E-3</v>
      </c>
      <c r="S9">
        <v>1.1217948717948701E-2</v>
      </c>
      <c r="T9">
        <v>6.41025641025641E-3</v>
      </c>
      <c r="U9">
        <v>4.4986263736263701E-2</v>
      </c>
      <c r="V9">
        <v>2.58019758019758E-2</v>
      </c>
      <c r="W9">
        <v>0.10502913752913801</v>
      </c>
      <c r="X9">
        <v>0.22335858585858601</v>
      </c>
      <c r="Y9">
        <v>0.18917360417360399</v>
      </c>
      <c r="Z9">
        <v>3.9623709623709598E-2</v>
      </c>
      <c r="AA9">
        <v>8.4627039627039602E-2</v>
      </c>
      <c r="AB9">
        <v>8.12820512820513E-3</v>
      </c>
      <c r="AC9">
        <v>4.9193861693861703E-2</v>
      </c>
      <c r="AD9">
        <v>0.15534881784881799</v>
      </c>
      <c r="AE9">
        <v>2.6602564102564102E-2</v>
      </c>
      <c r="AF9">
        <v>5.8992673992674001E-2</v>
      </c>
      <c r="AG9">
        <v>2.6602564102564102E-2</v>
      </c>
      <c r="AH9">
        <v>1.1538461538461499E-2</v>
      </c>
      <c r="AI9">
        <v>1.58547008547009E-2</v>
      </c>
      <c r="AJ9">
        <v>2.12703962703963E-2</v>
      </c>
      <c r="AK9">
        <v>6.41025641025641E-3</v>
      </c>
      <c r="AL9">
        <v>6.41025641025641E-3</v>
      </c>
      <c r="AM9">
        <v>1.2820512820512799E-2</v>
      </c>
      <c r="AN9">
        <v>1.2820512820512799E-2</v>
      </c>
    </row>
    <row r="10" spans="1:40" x14ac:dyDescent="0.25">
      <c r="A10" t="s">
        <v>3</v>
      </c>
      <c r="B10">
        <v>3.1371406371406403E-2</v>
      </c>
      <c r="C10">
        <v>0.114996392496393</v>
      </c>
      <c r="D10">
        <v>2.4961149961149998E-2</v>
      </c>
      <c r="E10">
        <v>6.3537157287157295E-2</v>
      </c>
      <c r="F10">
        <v>4.5115995115995101E-2</v>
      </c>
      <c r="G10">
        <v>5.9271284271284301E-2</v>
      </c>
      <c r="H10">
        <v>3.1371406371406403E-2</v>
      </c>
      <c r="I10">
        <v>0</v>
      </c>
      <c r="J10">
        <v>4.2880730380730397E-2</v>
      </c>
      <c r="K10">
        <v>5.57012432012432E-2</v>
      </c>
      <c r="L10">
        <v>2.4961149961149998E-2</v>
      </c>
      <c r="M10">
        <v>2.4961149961149998E-2</v>
      </c>
      <c r="N10">
        <v>4.5748695748695799E-2</v>
      </c>
      <c r="O10">
        <v>3.3477633477633502E-2</v>
      </c>
      <c r="P10">
        <v>7.3054001554001602E-2</v>
      </c>
      <c r="Q10">
        <v>5.47230547230547E-2</v>
      </c>
      <c r="R10">
        <v>2.4961149961149998E-2</v>
      </c>
      <c r="S10">
        <v>2.9768842268842299E-2</v>
      </c>
      <c r="T10">
        <v>2.4961149961149998E-2</v>
      </c>
      <c r="U10">
        <v>6.3537157287157295E-2</v>
      </c>
      <c r="V10">
        <v>5.4988067488067498E-2</v>
      </c>
      <c r="W10">
        <v>0.124669774669775</v>
      </c>
      <c r="X10">
        <v>0.22656371406371401</v>
      </c>
      <c r="Y10">
        <v>0.19237873237873199</v>
      </c>
      <c r="Z10">
        <v>5.8174603174603198E-2</v>
      </c>
      <c r="AA10">
        <v>9.4436674436674403E-2</v>
      </c>
      <c r="AB10">
        <v>2.6679098679098699E-2</v>
      </c>
      <c r="AC10">
        <v>7.5052447552447596E-2</v>
      </c>
      <c r="AD10">
        <v>0.173899711399711</v>
      </c>
      <c r="AE10">
        <v>4.5153457653457699E-2</v>
      </c>
      <c r="AF10">
        <v>7.7543567543567601E-2</v>
      </c>
      <c r="AG10">
        <v>4.5153457653457699E-2</v>
      </c>
      <c r="AH10">
        <v>3.0089355089355101E-2</v>
      </c>
      <c r="AI10">
        <v>3.4405594405594403E-2</v>
      </c>
      <c r="AJ10">
        <v>3.9821289821289803E-2</v>
      </c>
      <c r="AK10">
        <v>2.4961149961149998E-2</v>
      </c>
      <c r="AL10">
        <v>2.4961149961149998E-2</v>
      </c>
      <c r="AM10">
        <v>3.7781662781662798E-2</v>
      </c>
      <c r="AN10">
        <v>3.7781662781662798E-2</v>
      </c>
    </row>
    <row r="11" spans="1:40" x14ac:dyDescent="0.25">
      <c r="A11" t="s">
        <v>4</v>
      </c>
      <c r="B11">
        <v>1.9230769230769201E-2</v>
      </c>
      <c r="C11">
        <v>0.102855755355755</v>
      </c>
      <c r="D11">
        <v>1.2820512820512799E-2</v>
      </c>
      <c r="E11">
        <v>5.6524725274725303E-2</v>
      </c>
      <c r="F11">
        <v>3.2975357975358E-2</v>
      </c>
      <c r="G11">
        <v>5.1404151404151402E-2</v>
      </c>
      <c r="H11">
        <v>1.9230769230769201E-2</v>
      </c>
      <c r="I11">
        <v>4.2880730380730397E-2</v>
      </c>
      <c r="J11">
        <v>0</v>
      </c>
      <c r="K11">
        <v>2.5641025641025599E-2</v>
      </c>
      <c r="L11">
        <v>1.2820512820512799E-2</v>
      </c>
      <c r="M11">
        <v>1.2820512820512799E-2</v>
      </c>
      <c r="N11">
        <v>3.36080586080586E-2</v>
      </c>
      <c r="O11">
        <v>2.1336996336996299E-2</v>
      </c>
      <c r="P11">
        <v>5.0977466977467002E-2</v>
      </c>
      <c r="Q11">
        <v>4.2582417582417598E-2</v>
      </c>
      <c r="R11">
        <v>1.2820512820512799E-2</v>
      </c>
      <c r="S11">
        <v>1.76282051282051E-2</v>
      </c>
      <c r="T11">
        <v>1.2820512820512799E-2</v>
      </c>
      <c r="U11">
        <v>5.6524725274725303E-2</v>
      </c>
      <c r="V11">
        <v>3.2212232212232197E-2</v>
      </c>
      <c r="W11">
        <v>0.111439393939394</v>
      </c>
      <c r="X11">
        <v>0.23486790986791001</v>
      </c>
      <c r="Y11">
        <v>0.20068292818292799</v>
      </c>
      <c r="Z11">
        <v>4.6033966033965999E-2</v>
      </c>
      <c r="AA11">
        <v>9.1037296037296003E-2</v>
      </c>
      <c r="AB11">
        <v>1.45384615384615E-2</v>
      </c>
      <c r="AC11">
        <v>5.5604118104118097E-2</v>
      </c>
      <c r="AD11">
        <v>0.153169330669331</v>
      </c>
      <c r="AE11">
        <v>3.30128205128205E-2</v>
      </c>
      <c r="AF11">
        <v>6.5402930402930395E-2</v>
      </c>
      <c r="AG11">
        <v>3.30128205128205E-2</v>
      </c>
      <c r="AH11">
        <v>1.7948717948717899E-2</v>
      </c>
      <c r="AI11">
        <v>2.2264957264957301E-2</v>
      </c>
      <c r="AJ11">
        <v>2.7680652680652701E-2</v>
      </c>
      <c r="AK11">
        <v>1.2820512820512799E-2</v>
      </c>
      <c r="AL11">
        <v>1.2820512820512799E-2</v>
      </c>
      <c r="AM11">
        <v>2.5641025641025599E-2</v>
      </c>
      <c r="AN11">
        <v>2.5641025641025599E-2</v>
      </c>
    </row>
    <row r="12" spans="1:40" x14ac:dyDescent="0.25">
      <c r="A12" t="s">
        <v>58</v>
      </c>
      <c r="B12">
        <v>3.2051282051282097E-2</v>
      </c>
      <c r="C12">
        <v>0.115676268176268</v>
      </c>
      <c r="D12">
        <v>2.5641025641025599E-2</v>
      </c>
      <c r="E12">
        <v>7.5691391941391906E-2</v>
      </c>
      <c r="F12">
        <v>4.5795870795870802E-2</v>
      </c>
      <c r="G12">
        <v>6.4224664224664205E-2</v>
      </c>
      <c r="H12">
        <v>3.2051282051282097E-2</v>
      </c>
      <c r="I12">
        <v>5.57012432012432E-2</v>
      </c>
      <c r="J12">
        <v>2.5641025641025599E-2</v>
      </c>
      <c r="K12">
        <v>0</v>
      </c>
      <c r="L12">
        <v>2.5641025641025599E-2</v>
      </c>
      <c r="M12">
        <v>2.5641025641025599E-2</v>
      </c>
      <c r="N12">
        <v>5.27747252747253E-2</v>
      </c>
      <c r="O12">
        <v>3.4157509157509203E-2</v>
      </c>
      <c r="P12">
        <v>6.3797979797979798E-2</v>
      </c>
      <c r="Q12">
        <v>5.54029304029304E-2</v>
      </c>
      <c r="R12">
        <v>2.5641025641025599E-2</v>
      </c>
      <c r="S12">
        <v>3.04487179487179E-2</v>
      </c>
      <c r="T12">
        <v>2.5641025641025599E-2</v>
      </c>
      <c r="U12">
        <v>7.5691391941391906E-2</v>
      </c>
      <c r="V12">
        <v>4.5032745032745E-2</v>
      </c>
      <c r="W12">
        <v>0.124259906759907</v>
      </c>
      <c r="X12">
        <v>0.242589355089355</v>
      </c>
      <c r="Y12">
        <v>0.20840437340437301</v>
      </c>
      <c r="Z12">
        <v>5.8854478854478899E-2</v>
      </c>
      <c r="AA12">
        <v>0.103857808857809</v>
      </c>
      <c r="AB12">
        <v>2.73589743589744E-2</v>
      </c>
      <c r="AC12">
        <v>6.84246309246309E-2</v>
      </c>
      <c r="AD12">
        <v>0.153169330669331</v>
      </c>
      <c r="AE12">
        <v>4.5833333333333302E-2</v>
      </c>
      <c r="AF12">
        <v>7.8223443223443198E-2</v>
      </c>
      <c r="AG12">
        <v>4.5833333333333302E-2</v>
      </c>
      <c r="AH12">
        <v>3.0769230769230799E-2</v>
      </c>
      <c r="AI12">
        <v>3.5085470085470097E-2</v>
      </c>
      <c r="AJ12">
        <v>4.0501165501165497E-2</v>
      </c>
      <c r="AK12">
        <v>2.5641025641025599E-2</v>
      </c>
      <c r="AL12">
        <v>2.5641025641025599E-2</v>
      </c>
      <c r="AM12">
        <v>3.8461538461538498E-2</v>
      </c>
      <c r="AN12">
        <v>3.8461538461538498E-2</v>
      </c>
    </row>
    <row r="13" spans="1:40" x14ac:dyDescent="0.25">
      <c r="A13" t="s">
        <v>38</v>
      </c>
      <c r="B13">
        <v>6.41025641025641E-3</v>
      </c>
      <c r="C13">
        <v>9.0035242535242505E-2</v>
      </c>
      <c r="D13">
        <v>0</v>
      </c>
      <c r="E13">
        <v>3.85760073260073E-2</v>
      </c>
      <c r="F13">
        <v>2.01548451548452E-2</v>
      </c>
      <c r="G13">
        <v>3.8583638583638599E-2</v>
      </c>
      <c r="H13">
        <v>6.41025641025641E-3</v>
      </c>
      <c r="I13">
        <v>2.4961149961149998E-2</v>
      </c>
      <c r="J13">
        <v>1.2820512820512799E-2</v>
      </c>
      <c r="K13">
        <v>2.5641025641025599E-2</v>
      </c>
      <c r="L13">
        <v>0</v>
      </c>
      <c r="M13">
        <v>0</v>
      </c>
      <c r="N13">
        <v>2.07875457875458E-2</v>
      </c>
      <c r="O13">
        <v>8.5164835164835192E-3</v>
      </c>
      <c r="P13">
        <v>4.2387723387723397E-2</v>
      </c>
      <c r="Q13">
        <v>2.9761904761904798E-2</v>
      </c>
      <c r="R13">
        <v>0</v>
      </c>
      <c r="S13">
        <v>4.8076923076923097E-3</v>
      </c>
      <c r="T13">
        <v>0</v>
      </c>
      <c r="U13">
        <v>3.85760073260073E-2</v>
      </c>
      <c r="V13">
        <v>1.9391719391719402E-2</v>
      </c>
      <c r="W13">
        <v>9.8618881118881105E-2</v>
      </c>
      <c r="X13">
        <v>0.21694832944832901</v>
      </c>
      <c r="Y13">
        <v>0.18276334776334799</v>
      </c>
      <c r="Z13">
        <v>3.3213453213453203E-2</v>
      </c>
      <c r="AA13">
        <v>7.8216783216783201E-2</v>
      </c>
      <c r="AB13">
        <v>1.71794871794872E-3</v>
      </c>
      <c r="AC13">
        <v>4.2783605283605301E-2</v>
      </c>
      <c r="AD13">
        <v>0.14893856143856099</v>
      </c>
      <c r="AE13">
        <v>2.01923076923077E-2</v>
      </c>
      <c r="AF13">
        <v>5.25824175824176E-2</v>
      </c>
      <c r="AG13">
        <v>2.01923076923077E-2</v>
      </c>
      <c r="AH13">
        <v>5.1282051282051299E-3</v>
      </c>
      <c r="AI13">
        <v>9.4444444444444497E-3</v>
      </c>
      <c r="AJ13">
        <v>1.48601398601399E-2</v>
      </c>
      <c r="AK13">
        <v>0</v>
      </c>
      <c r="AL13">
        <v>0</v>
      </c>
      <c r="AM13">
        <v>1.2820512820512799E-2</v>
      </c>
      <c r="AN13">
        <v>1.2820512820512799E-2</v>
      </c>
    </row>
    <row r="14" spans="1:40" x14ac:dyDescent="0.25">
      <c r="A14" t="s">
        <v>59</v>
      </c>
      <c r="B14">
        <v>6.41025641025641E-3</v>
      </c>
      <c r="C14">
        <v>9.0035242535242505E-2</v>
      </c>
      <c r="D14">
        <v>0</v>
      </c>
      <c r="E14">
        <v>3.85760073260073E-2</v>
      </c>
      <c r="F14">
        <v>2.01548451548452E-2</v>
      </c>
      <c r="G14">
        <v>3.8583638583638599E-2</v>
      </c>
      <c r="H14">
        <v>6.41025641025641E-3</v>
      </c>
      <c r="I14">
        <v>2.4961149961149998E-2</v>
      </c>
      <c r="J14">
        <v>1.2820512820512799E-2</v>
      </c>
      <c r="K14">
        <v>2.5641025641025599E-2</v>
      </c>
      <c r="L14">
        <v>0</v>
      </c>
      <c r="M14">
        <v>0</v>
      </c>
      <c r="N14">
        <v>2.07875457875458E-2</v>
      </c>
      <c r="O14">
        <v>8.5164835164835192E-3</v>
      </c>
      <c r="P14">
        <v>4.2387723387723397E-2</v>
      </c>
      <c r="Q14">
        <v>2.9761904761904798E-2</v>
      </c>
      <c r="R14">
        <v>0</v>
      </c>
      <c r="S14">
        <v>4.8076923076923097E-3</v>
      </c>
      <c r="T14">
        <v>0</v>
      </c>
      <c r="U14">
        <v>3.85760073260073E-2</v>
      </c>
      <c r="V14">
        <v>1.9391719391719402E-2</v>
      </c>
      <c r="W14">
        <v>9.8618881118881105E-2</v>
      </c>
      <c r="X14">
        <v>0.21694832944832901</v>
      </c>
      <c r="Y14">
        <v>0.18276334776334799</v>
      </c>
      <c r="Z14">
        <v>3.3213453213453203E-2</v>
      </c>
      <c r="AA14">
        <v>7.8216783216783201E-2</v>
      </c>
      <c r="AB14">
        <v>1.71794871794872E-3</v>
      </c>
      <c r="AC14">
        <v>4.2783605283605301E-2</v>
      </c>
      <c r="AD14">
        <v>0.14893856143856099</v>
      </c>
      <c r="AE14">
        <v>2.01923076923077E-2</v>
      </c>
      <c r="AF14">
        <v>5.25824175824176E-2</v>
      </c>
      <c r="AG14">
        <v>2.01923076923077E-2</v>
      </c>
      <c r="AH14">
        <v>5.1282051282051299E-3</v>
      </c>
      <c r="AI14">
        <v>9.4444444444444497E-3</v>
      </c>
      <c r="AJ14">
        <v>1.48601398601399E-2</v>
      </c>
      <c r="AK14">
        <v>0</v>
      </c>
      <c r="AL14">
        <v>0</v>
      </c>
      <c r="AM14">
        <v>1.2820512820512799E-2</v>
      </c>
      <c r="AN14">
        <v>1.2820512820512799E-2</v>
      </c>
    </row>
    <row r="15" spans="1:40" x14ac:dyDescent="0.25">
      <c r="A15" t="s">
        <v>47</v>
      </c>
      <c r="B15">
        <v>2.7197802197802198E-2</v>
      </c>
      <c r="C15">
        <v>0.138982128982129</v>
      </c>
      <c r="D15">
        <v>2.07875457875458E-2</v>
      </c>
      <c r="E15">
        <v>3.85760073260073E-2</v>
      </c>
      <c r="F15">
        <v>4.0942390942390897E-2</v>
      </c>
      <c r="G15">
        <v>7.7045177045177105E-2</v>
      </c>
      <c r="H15">
        <v>2.7197802197802198E-2</v>
      </c>
      <c r="I15">
        <v>4.5748695748695799E-2</v>
      </c>
      <c r="J15">
        <v>3.36080586080586E-2</v>
      </c>
      <c r="K15">
        <v>5.27747252747253E-2</v>
      </c>
      <c r="L15">
        <v>2.07875457875458E-2</v>
      </c>
      <c r="M15">
        <v>2.07875457875458E-2</v>
      </c>
      <c r="N15">
        <v>0</v>
      </c>
      <c r="O15">
        <v>5.3021978021978E-2</v>
      </c>
      <c r="P15">
        <v>6.5312021312021296E-2</v>
      </c>
      <c r="Q15">
        <v>5.0549450549450599E-2</v>
      </c>
      <c r="R15">
        <v>2.07875457875458E-2</v>
      </c>
      <c r="S15">
        <v>2.5595238095238101E-2</v>
      </c>
      <c r="T15">
        <v>2.07875457875458E-2</v>
      </c>
      <c r="U15">
        <v>3.85760073260073E-2</v>
      </c>
      <c r="V15">
        <v>5.0801975801975797E-2</v>
      </c>
      <c r="W15">
        <v>0.119406426906427</v>
      </c>
      <c r="X15">
        <v>0.26287323787323802</v>
      </c>
      <c r="Y15">
        <v>0.228688256188256</v>
      </c>
      <c r="Z15">
        <v>5.4000999000999E-2</v>
      </c>
      <c r="AA15">
        <v>9.9004329004328998E-2</v>
      </c>
      <c r="AB15">
        <v>2.2505494505494501E-2</v>
      </c>
      <c r="AC15">
        <v>6.3571151071151105E-2</v>
      </c>
      <c r="AD15">
        <v>0.14893856143856099</v>
      </c>
      <c r="AE15">
        <v>3.7133699633699599E-2</v>
      </c>
      <c r="AF15">
        <v>7.3369963369963404E-2</v>
      </c>
      <c r="AG15">
        <v>3.7133699633699599E-2</v>
      </c>
      <c r="AH15">
        <v>2.59157509157509E-2</v>
      </c>
      <c r="AI15">
        <v>3.0231990231990202E-2</v>
      </c>
      <c r="AJ15">
        <v>3.5647685647685702E-2</v>
      </c>
      <c r="AK15">
        <v>2.07875457875458E-2</v>
      </c>
      <c r="AL15">
        <v>2.07875457875458E-2</v>
      </c>
      <c r="AM15">
        <v>3.36080586080586E-2</v>
      </c>
      <c r="AN15">
        <v>3.36080586080586E-2</v>
      </c>
    </row>
    <row r="16" spans="1:40" x14ac:dyDescent="0.25">
      <c r="A16" t="s">
        <v>48</v>
      </c>
      <c r="B16">
        <v>1.49267399267399E-2</v>
      </c>
      <c r="C16">
        <v>0.10917443667443701</v>
      </c>
      <c r="D16">
        <v>8.5164835164835192E-3</v>
      </c>
      <c r="E16">
        <v>7.5938644688644696E-2</v>
      </c>
      <c r="F16">
        <v>2.86713286713287E-2</v>
      </c>
      <c r="G16">
        <v>4.1239316239316197E-2</v>
      </c>
      <c r="H16">
        <v>1.49267399267399E-2</v>
      </c>
      <c r="I16">
        <v>3.3477633477633502E-2</v>
      </c>
      <c r="J16">
        <v>2.1336996336996299E-2</v>
      </c>
      <c r="K16">
        <v>3.4157509157509203E-2</v>
      </c>
      <c r="L16">
        <v>8.5164835164835192E-3</v>
      </c>
      <c r="M16">
        <v>8.5164835164835192E-3</v>
      </c>
      <c r="N16">
        <v>5.3021978021978E-2</v>
      </c>
      <c r="O16">
        <v>0</v>
      </c>
      <c r="P16">
        <v>5.0904206904206897E-2</v>
      </c>
      <c r="Q16">
        <v>3.8278388278388302E-2</v>
      </c>
      <c r="R16">
        <v>8.5164835164835192E-3</v>
      </c>
      <c r="S16">
        <v>1.3324175824175799E-2</v>
      </c>
      <c r="T16">
        <v>8.5164835164835192E-3</v>
      </c>
      <c r="U16">
        <v>8.7083749583749606E-2</v>
      </c>
      <c r="V16">
        <v>2.2047397047396999E-2</v>
      </c>
      <c r="W16">
        <v>0.10713536463536499</v>
      </c>
      <c r="X16">
        <v>0.21960400710400699</v>
      </c>
      <c r="Y16">
        <v>0.185419025419025</v>
      </c>
      <c r="Z16">
        <v>4.1729936729936697E-2</v>
      </c>
      <c r="AA16">
        <v>8.6733266733266701E-2</v>
      </c>
      <c r="AB16">
        <v>1.0234432234432199E-2</v>
      </c>
      <c r="AC16">
        <v>5.1300088800088801E-2</v>
      </c>
      <c r="AD16">
        <v>0.154799367299367</v>
      </c>
      <c r="AE16">
        <v>2.87087912087912E-2</v>
      </c>
      <c r="AF16">
        <v>8.8186813186813207E-2</v>
      </c>
      <c r="AG16">
        <v>2.87087912087912E-2</v>
      </c>
      <c r="AH16">
        <v>1.36446886446886E-2</v>
      </c>
      <c r="AI16">
        <v>1.7960927960927998E-2</v>
      </c>
      <c r="AJ16">
        <v>2.3376623376623398E-2</v>
      </c>
      <c r="AK16">
        <v>8.5164835164835192E-3</v>
      </c>
      <c r="AL16">
        <v>8.5164835164835192E-3</v>
      </c>
      <c r="AM16">
        <v>2.1336996336996299E-2</v>
      </c>
      <c r="AN16">
        <v>2.1336996336996299E-2</v>
      </c>
    </row>
    <row r="17" spans="1:40" x14ac:dyDescent="0.25">
      <c r="A17" t="s">
        <v>5</v>
      </c>
      <c r="B17">
        <v>4.8797979797979799E-2</v>
      </c>
      <c r="C17">
        <v>0.11789305139305099</v>
      </c>
      <c r="D17">
        <v>4.2387723387723397E-2</v>
      </c>
      <c r="E17">
        <v>8.3100482850482896E-2</v>
      </c>
      <c r="F17">
        <v>7.5159118659118701E-2</v>
      </c>
      <c r="G17">
        <v>8.0971361971361996E-2</v>
      </c>
      <c r="H17">
        <v>4.8797979797979799E-2</v>
      </c>
      <c r="I17">
        <v>7.3054001554001602E-2</v>
      </c>
      <c r="J17">
        <v>5.0977466977467002E-2</v>
      </c>
      <c r="K17">
        <v>6.3797979797979798E-2</v>
      </c>
      <c r="L17">
        <v>4.2387723387723397E-2</v>
      </c>
      <c r="M17">
        <v>4.2387723387723397E-2</v>
      </c>
      <c r="N17">
        <v>6.5312021312021296E-2</v>
      </c>
      <c r="O17">
        <v>5.0904206904206897E-2</v>
      </c>
      <c r="P17">
        <v>0</v>
      </c>
      <c r="Q17">
        <v>7.2149628149628206E-2</v>
      </c>
      <c r="R17">
        <v>4.2387723387723397E-2</v>
      </c>
      <c r="S17">
        <v>4.7195415695415702E-2</v>
      </c>
      <c r="T17">
        <v>4.2387723387723397E-2</v>
      </c>
      <c r="U17">
        <v>8.3100482850482896E-2</v>
      </c>
      <c r="V17">
        <v>6.1779442779442799E-2</v>
      </c>
      <c r="W17">
        <v>0.13364452214452199</v>
      </c>
      <c r="X17">
        <v>0.29267288267288299</v>
      </c>
      <c r="Y17">
        <v>0.24248790098790099</v>
      </c>
      <c r="Z17">
        <v>8.4190920190920199E-2</v>
      </c>
      <c r="AA17">
        <v>0.124862082362082</v>
      </c>
      <c r="AB17">
        <v>4.2387723387723397E-2</v>
      </c>
      <c r="AC17">
        <v>7.63038073038073E-2</v>
      </c>
      <c r="AD17">
        <v>0.191326284826285</v>
      </c>
      <c r="AE17">
        <v>6.2580031080031101E-2</v>
      </c>
      <c r="AF17">
        <v>9.4970140970141004E-2</v>
      </c>
      <c r="AG17">
        <v>6.2580031080031101E-2</v>
      </c>
      <c r="AH17">
        <v>4.75159285159285E-2</v>
      </c>
      <c r="AI17">
        <v>4.4524475524475499E-2</v>
      </c>
      <c r="AJ17">
        <v>9.3309468309468305E-2</v>
      </c>
      <c r="AK17">
        <v>4.41359751359751E-2</v>
      </c>
      <c r="AL17">
        <v>4.2387723387723397E-2</v>
      </c>
      <c r="AM17">
        <v>5.52082362082362E-2</v>
      </c>
      <c r="AN17">
        <v>5.52082362082362E-2</v>
      </c>
    </row>
    <row r="18" spans="1:40" x14ac:dyDescent="0.25">
      <c r="A18" t="s">
        <v>39</v>
      </c>
      <c r="B18">
        <v>3.6172161172161203E-2</v>
      </c>
      <c r="C18">
        <v>0.117104423354423</v>
      </c>
      <c r="D18">
        <v>2.9761904761904798E-2</v>
      </c>
      <c r="E18">
        <v>6.8337912087912095E-2</v>
      </c>
      <c r="F18">
        <v>3.9843489843489802E-2</v>
      </c>
      <c r="G18">
        <v>6.8345543345543394E-2</v>
      </c>
      <c r="H18">
        <v>3.6172161172161203E-2</v>
      </c>
      <c r="I18">
        <v>5.47230547230547E-2</v>
      </c>
      <c r="J18">
        <v>4.2582417582417598E-2</v>
      </c>
      <c r="K18">
        <v>5.54029304029304E-2</v>
      </c>
      <c r="L18">
        <v>2.9761904761904798E-2</v>
      </c>
      <c r="M18">
        <v>2.9761904761904798E-2</v>
      </c>
      <c r="N18">
        <v>5.0549450549450599E-2</v>
      </c>
      <c r="O18">
        <v>3.8278388278388302E-2</v>
      </c>
      <c r="P18">
        <v>7.2149628149628206E-2</v>
      </c>
      <c r="Q18">
        <v>0</v>
      </c>
      <c r="R18">
        <v>2.9761904761904798E-2</v>
      </c>
      <c r="S18">
        <v>3.4569597069597099E-2</v>
      </c>
      <c r="T18">
        <v>2.9761904761904798E-2</v>
      </c>
      <c r="U18">
        <v>6.8337912087912095E-2</v>
      </c>
      <c r="V18">
        <v>4.9153624153624197E-2</v>
      </c>
      <c r="W18">
        <v>0.128380785880786</v>
      </c>
      <c r="X18">
        <v>0.246710234210234</v>
      </c>
      <c r="Y18">
        <v>0.21252525252525301</v>
      </c>
      <c r="Z18">
        <v>6.2975357975357998E-2</v>
      </c>
      <c r="AA18">
        <v>0.107978687978688</v>
      </c>
      <c r="AB18">
        <v>3.1479853479853499E-2</v>
      </c>
      <c r="AC18">
        <v>7.2545510045510103E-2</v>
      </c>
      <c r="AD18">
        <v>0.17870046620046601</v>
      </c>
      <c r="AE18">
        <v>4.9954212454212499E-2</v>
      </c>
      <c r="AF18">
        <v>8.2344322344322401E-2</v>
      </c>
      <c r="AG18">
        <v>4.9954212454212499E-2</v>
      </c>
      <c r="AH18">
        <v>3.4890109890109898E-2</v>
      </c>
      <c r="AI18">
        <v>3.9206349206349203E-2</v>
      </c>
      <c r="AJ18">
        <v>4.4622044622044603E-2</v>
      </c>
      <c r="AK18">
        <v>2.9761904761904798E-2</v>
      </c>
      <c r="AL18">
        <v>2.9761904761904798E-2</v>
      </c>
      <c r="AM18">
        <v>4.2582417582417598E-2</v>
      </c>
      <c r="AN18">
        <v>4.2582417582417598E-2</v>
      </c>
    </row>
    <row r="19" spans="1:40" x14ac:dyDescent="0.25">
      <c r="A19" t="s">
        <v>49</v>
      </c>
      <c r="B19">
        <v>6.41025641025641E-3</v>
      </c>
      <c r="C19">
        <v>9.0035242535242505E-2</v>
      </c>
      <c r="D19">
        <v>0</v>
      </c>
      <c r="E19">
        <v>3.85760073260073E-2</v>
      </c>
      <c r="F19">
        <v>2.01548451548452E-2</v>
      </c>
      <c r="G19">
        <v>3.8583638583638599E-2</v>
      </c>
      <c r="H19">
        <v>6.41025641025641E-3</v>
      </c>
      <c r="I19">
        <v>2.4961149961149998E-2</v>
      </c>
      <c r="J19">
        <v>1.2820512820512799E-2</v>
      </c>
      <c r="K19">
        <v>2.5641025641025599E-2</v>
      </c>
      <c r="L19">
        <v>0</v>
      </c>
      <c r="M19">
        <v>0</v>
      </c>
      <c r="N19">
        <v>2.07875457875458E-2</v>
      </c>
      <c r="O19">
        <v>8.5164835164835192E-3</v>
      </c>
      <c r="P19">
        <v>4.2387723387723397E-2</v>
      </c>
      <c r="Q19">
        <v>2.9761904761904798E-2</v>
      </c>
      <c r="R19">
        <v>0</v>
      </c>
      <c r="S19">
        <v>4.8076923076923097E-3</v>
      </c>
      <c r="T19">
        <v>0</v>
      </c>
      <c r="U19">
        <v>3.85760073260073E-2</v>
      </c>
      <c r="V19">
        <v>1.9391719391719402E-2</v>
      </c>
      <c r="W19">
        <v>9.8618881118881105E-2</v>
      </c>
      <c r="X19">
        <v>0.21694832944832901</v>
      </c>
      <c r="Y19">
        <v>0.18276334776334799</v>
      </c>
      <c r="Z19">
        <v>3.3213453213453203E-2</v>
      </c>
      <c r="AA19">
        <v>7.8216783216783201E-2</v>
      </c>
      <c r="AB19">
        <v>1.71794871794872E-3</v>
      </c>
      <c r="AC19">
        <v>4.2783605283605301E-2</v>
      </c>
      <c r="AD19">
        <v>0.14893856143856099</v>
      </c>
      <c r="AE19">
        <v>2.01923076923077E-2</v>
      </c>
      <c r="AF19">
        <v>5.25824175824176E-2</v>
      </c>
      <c r="AG19">
        <v>2.01923076923077E-2</v>
      </c>
      <c r="AH19">
        <v>5.1282051282051299E-3</v>
      </c>
      <c r="AI19">
        <v>9.4444444444444497E-3</v>
      </c>
      <c r="AJ19">
        <v>1.48601398601399E-2</v>
      </c>
      <c r="AK19">
        <v>0</v>
      </c>
      <c r="AL19">
        <v>0</v>
      </c>
      <c r="AM19">
        <v>1.2820512820512799E-2</v>
      </c>
      <c r="AN19">
        <v>1.2820512820512799E-2</v>
      </c>
    </row>
    <row r="20" spans="1:40" x14ac:dyDescent="0.25">
      <c r="A20" t="s">
        <v>60</v>
      </c>
      <c r="B20">
        <v>1.1217948717948701E-2</v>
      </c>
      <c r="C20">
        <v>9.4842934842934795E-2</v>
      </c>
      <c r="D20">
        <v>4.8076923076923097E-3</v>
      </c>
      <c r="E20">
        <v>4.3383699633699598E-2</v>
      </c>
      <c r="F20">
        <v>2.4962537462537501E-2</v>
      </c>
      <c r="G20">
        <v>4.3391330891330897E-2</v>
      </c>
      <c r="H20">
        <v>1.1217948717948701E-2</v>
      </c>
      <c r="I20">
        <v>2.9768842268842299E-2</v>
      </c>
      <c r="J20">
        <v>1.76282051282051E-2</v>
      </c>
      <c r="K20">
        <v>3.04487179487179E-2</v>
      </c>
      <c r="L20">
        <v>4.8076923076923097E-3</v>
      </c>
      <c r="M20">
        <v>4.8076923076923097E-3</v>
      </c>
      <c r="N20">
        <v>2.5595238095238101E-2</v>
      </c>
      <c r="O20">
        <v>1.3324175824175799E-2</v>
      </c>
      <c r="P20">
        <v>4.7195415695415702E-2</v>
      </c>
      <c r="Q20">
        <v>3.4569597069597099E-2</v>
      </c>
      <c r="R20">
        <v>4.8076923076923097E-3</v>
      </c>
      <c r="S20">
        <v>0</v>
      </c>
      <c r="T20">
        <v>4.8076923076923097E-3</v>
      </c>
      <c r="U20">
        <v>4.3383699633699598E-2</v>
      </c>
      <c r="V20">
        <v>2.5947663447663499E-2</v>
      </c>
      <c r="W20">
        <v>0.10342657342657301</v>
      </c>
      <c r="X20">
        <v>0.22175602175602199</v>
      </c>
      <c r="Y20">
        <v>0.18757104007104</v>
      </c>
      <c r="Z20">
        <v>3.8021145521145501E-2</v>
      </c>
      <c r="AA20">
        <v>8.3024475524475505E-2</v>
      </c>
      <c r="AB20">
        <v>6.5256410256410297E-3</v>
      </c>
      <c r="AC20">
        <v>4.7591297591297599E-2</v>
      </c>
      <c r="AD20">
        <v>0.153746253746254</v>
      </c>
      <c r="AE20">
        <v>2.5000000000000001E-2</v>
      </c>
      <c r="AF20">
        <v>5.7390109890109897E-2</v>
      </c>
      <c r="AG20">
        <v>2.5000000000000001E-2</v>
      </c>
      <c r="AH20">
        <v>9.9358974358974405E-3</v>
      </c>
      <c r="AI20">
        <v>1.6388888888888901E-2</v>
      </c>
      <c r="AJ20">
        <v>1.9667832167832199E-2</v>
      </c>
      <c r="AK20">
        <v>4.8076923076923097E-3</v>
      </c>
      <c r="AL20">
        <v>4.8076923076923097E-3</v>
      </c>
      <c r="AM20">
        <v>1.76282051282051E-2</v>
      </c>
      <c r="AN20">
        <v>1.76282051282051E-2</v>
      </c>
    </row>
    <row r="21" spans="1:40" x14ac:dyDescent="0.25">
      <c r="A21" t="s">
        <v>50</v>
      </c>
      <c r="B21">
        <v>6.41025641025641E-3</v>
      </c>
      <c r="C21">
        <v>9.0035242535242505E-2</v>
      </c>
      <c r="D21">
        <v>0</v>
      </c>
      <c r="E21">
        <v>3.85760073260073E-2</v>
      </c>
      <c r="F21">
        <v>2.01548451548452E-2</v>
      </c>
      <c r="G21">
        <v>3.8583638583638599E-2</v>
      </c>
      <c r="H21">
        <v>6.41025641025641E-3</v>
      </c>
      <c r="I21">
        <v>2.4961149961149998E-2</v>
      </c>
      <c r="J21">
        <v>1.2820512820512799E-2</v>
      </c>
      <c r="K21">
        <v>2.5641025641025599E-2</v>
      </c>
      <c r="L21">
        <v>0</v>
      </c>
      <c r="M21">
        <v>0</v>
      </c>
      <c r="N21">
        <v>2.07875457875458E-2</v>
      </c>
      <c r="O21">
        <v>8.5164835164835192E-3</v>
      </c>
      <c r="P21">
        <v>4.2387723387723397E-2</v>
      </c>
      <c r="Q21">
        <v>2.9761904761904798E-2</v>
      </c>
      <c r="R21">
        <v>0</v>
      </c>
      <c r="S21">
        <v>4.8076923076923097E-3</v>
      </c>
      <c r="T21">
        <v>0</v>
      </c>
      <c r="U21">
        <v>3.85760073260073E-2</v>
      </c>
      <c r="V21">
        <v>1.9391719391719402E-2</v>
      </c>
      <c r="W21">
        <v>9.8618881118881105E-2</v>
      </c>
      <c r="X21">
        <v>0.21694832944832901</v>
      </c>
      <c r="Y21">
        <v>0.18276334776334799</v>
      </c>
      <c r="Z21">
        <v>3.3213453213453203E-2</v>
      </c>
      <c r="AA21">
        <v>7.8216783216783201E-2</v>
      </c>
      <c r="AB21">
        <v>1.71794871794872E-3</v>
      </c>
      <c r="AC21">
        <v>4.2783605283605301E-2</v>
      </c>
      <c r="AD21">
        <v>0.14893856143856099</v>
      </c>
      <c r="AE21">
        <v>2.01923076923077E-2</v>
      </c>
      <c r="AF21">
        <v>5.25824175824176E-2</v>
      </c>
      <c r="AG21">
        <v>2.01923076923077E-2</v>
      </c>
      <c r="AH21">
        <v>5.1282051282051299E-3</v>
      </c>
      <c r="AI21">
        <v>9.4444444444444497E-3</v>
      </c>
      <c r="AJ21">
        <v>1.48601398601399E-2</v>
      </c>
      <c r="AK21">
        <v>0</v>
      </c>
      <c r="AL21">
        <v>0</v>
      </c>
      <c r="AM21">
        <v>1.2820512820512799E-2</v>
      </c>
      <c r="AN21">
        <v>1.2820512820512799E-2</v>
      </c>
    </row>
    <row r="22" spans="1:40" x14ac:dyDescent="0.25">
      <c r="A22" t="s">
        <v>51</v>
      </c>
      <c r="B22">
        <v>4.4986263736263701E-2</v>
      </c>
      <c r="C22">
        <v>0.13868450993451001</v>
      </c>
      <c r="D22">
        <v>3.85760073260073E-2</v>
      </c>
      <c r="E22">
        <v>3.85760073260073E-2</v>
      </c>
      <c r="F22">
        <v>5.8730852480852497E-2</v>
      </c>
      <c r="G22">
        <v>0.105978743478743</v>
      </c>
      <c r="H22">
        <v>4.4986263736263701E-2</v>
      </c>
      <c r="I22">
        <v>6.3537157287157295E-2</v>
      </c>
      <c r="J22">
        <v>5.6524725274725303E-2</v>
      </c>
      <c r="K22">
        <v>7.5691391941391906E-2</v>
      </c>
      <c r="L22">
        <v>3.85760073260073E-2</v>
      </c>
      <c r="M22">
        <v>3.85760073260073E-2</v>
      </c>
      <c r="N22">
        <v>3.85760073260073E-2</v>
      </c>
      <c r="O22">
        <v>8.7083749583749606E-2</v>
      </c>
      <c r="P22">
        <v>8.3100482850482896E-2</v>
      </c>
      <c r="Q22">
        <v>6.8337912087912095E-2</v>
      </c>
      <c r="R22">
        <v>3.85760073260073E-2</v>
      </c>
      <c r="S22">
        <v>4.3383699633699598E-2</v>
      </c>
      <c r="T22">
        <v>3.85760073260073E-2</v>
      </c>
      <c r="U22">
        <v>0</v>
      </c>
      <c r="V22">
        <v>7.9735542235542203E-2</v>
      </c>
      <c r="W22">
        <v>0.137194888444888</v>
      </c>
      <c r="X22">
        <v>0.28578990453990499</v>
      </c>
      <c r="Y22">
        <v>0.25242951492951499</v>
      </c>
      <c r="Z22">
        <v>7.1789460539460601E-2</v>
      </c>
      <c r="AA22">
        <v>0.116792790542791</v>
      </c>
      <c r="AB22">
        <v>4.0293956043955997E-2</v>
      </c>
      <c r="AC22">
        <v>8.1359612609612594E-2</v>
      </c>
      <c r="AD22">
        <v>0.16945138195138201</v>
      </c>
      <c r="AE22">
        <v>5.2518315018314998E-2</v>
      </c>
      <c r="AF22">
        <v>9.1158424908424907E-2</v>
      </c>
      <c r="AG22">
        <v>5.2518315018314998E-2</v>
      </c>
      <c r="AH22">
        <v>4.37042124542125E-2</v>
      </c>
      <c r="AI22">
        <v>4.8020451770451798E-2</v>
      </c>
      <c r="AJ22">
        <v>5.3436147186147198E-2</v>
      </c>
      <c r="AK22">
        <v>3.85760073260073E-2</v>
      </c>
      <c r="AL22">
        <v>3.85760073260073E-2</v>
      </c>
      <c r="AM22">
        <v>5.1396520146520103E-2</v>
      </c>
      <c r="AN22">
        <v>5.1396520146520103E-2</v>
      </c>
    </row>
    <row r="23" spans="1:40" x14ac:dyDescent="0.25">
      <c r="A23" t="s">
        <v>6</v>
      </c>
      <c r="B23">
        <v>2.58019758019758E-2</v>
      </c>
      <c r="C23">
        <v>0.120049672549673</v>
      </c>
      <c r="D23">
        <v>1.9391719391719402E-2</v>
      </c>
      <c r="E23">
        <v>6.8590437340437405E-2</v>
      </c>
      <c r="F23">
        <v>4.2897380397380398E-2</v>
      </c>
      <c r="G23">
        <v>4.6742146742146697E-2</v>
      </c>
      <c r="H23">
        <v>2.58019758019758E-2</v>
      </c>
      <c r="I23">
        <v>5.4988067488067498E-2</v>
      </c>
      <c r="J23">
        <v>3.2212232212232197E-2</v>
      </c>
      <c r="K23">
        <v>4.5032745032745E-2</v>
      </c>
      <c r="L23">
        <v>1.9391719391719402E-2</v>
      </c>
      <c r="M23">
        <v>1.9391719391719402E-2</v>
      </c>
      <c r="N23">
        <v>5.0801975801975797E-2</v>
      </c>
      <c r="O23">
        <v>2.2047397047396999E-2</v>
      </c>
      <c r="P23">
        <v>6.1779442779442799E-2</v>
      </c>
      <c r="Q23">
        <v>4.9153624153624197E-2</v>
      </c>
      <c r="R23">
        <v>1.9391719391719402E-2</v>
      </c>
      <c r="S23">
        <v>2.5947663447663499E-2</v>
      </c>
      <c r="T23">
        <v>1.9391719391719402E-2</v>
      </c>
      <c r="U23">
        <v>7.9735542235542203E-2</v>
      </c>
      <c r="V23">
        <v>0</v>
      </c>
      <c r="W23">
        <v>0.118010600510601</v>
      </c>
      <c r="X23">
        <v>0.23293234543234501</v>
      </c>
      <c r="Y23">
        <v>0.19874736374736399</v>
      </c>
      <c r="Z23">
        <v>5.2605172605172598E-2</v>
      </c>
      <c r="AA23">
        <v>0.10858363858363899</v>
      </c>
      <c r="AB23">
        <v>2.1109668109668099E-2</v>
      </c>
      <c r="AC23">
        <v>6.6448828948829003E-2</v>
      </c>
      <c r="AD23">
        <v>0.16723137973138</v>
      </c>
      <c r="AE23">
        <v>3.9584027084027099E-2</v>
      </c>
      <c r="AF23">
        <v>7.1974136974137001E-2</v>
      </c>
      <c r="AG23">
        <v>3.9584027084027099E-2</v>
      </c>
      <c r="AH23">
        <v>2.4519924519924501E-2</v>
      </c>
      <c r="AI23">
        <v>2.8836163836163799E-2</v>
      </c>
      <c r="AJ23">
        <v>3.42518592518593E-2</v>
      </c>
      <c r="AK23">
        <v>1.9391719391719402E-2</v>
      </c>
      <c r="AL23">
        <v>1.9391719391719402E-2</v>
      </c>
      <c r="AM23">
        <v>3.2212232212232197E-2</v>
      </c>
      <c r="AN23">
        <v>3.2212232212232197E-2</v>
      </c>
    </row>
    <row r="24" spans="1:40" x14ac:dyDescent="0.25">
      <c r="A24" t="s">
        <v>7</v>
      </c>
      <c r="B24">
        <v>0.10502913752913801</v>
      </c>
      <c r="C24">
        <v>0.185686951936952</v>
      </c>
      <c r="D24">
        <v>9.8618881118881105E-2</v>
      </c>
      <c r="E24">
        <v>0.137194888444888</v>
      </c>
      <c r="F24">
        <v>0.113820346320346</v>
      </c>
      <c r="G24">
        <v>0.13720251970252001</v>
      </c>
      <c r="H24">
        <v>0.10502913752913801</v>
      </c>
      <c r="I24">
        <v>0.124669774669775</v>
      </c>
      <c r="J24">
        <v>0.111439393939394</v>
      </c>
      <c r="K24">
        <v>0.124259906759907</v>
      </c>
      <c r="L24">
        <v>9.8618881118881105E-2</v>
      </c>
      <c r="M24">
        <v>9.8618881118881105E-2</v>
      </c>
      <c r="N24">
        <v>0.119406426906427</v>
      </c>
      <c r="O24">
        <v>0.10713536463536499</v>
      </c>
      <c r="P24">
        <v>0.13364452214452199</v>
      </c>
      <c r="Q24">
        <v>0.128380785880786</v>
      </c>
      <c r="R24">
        <v>9.8618881118881105E-2</v>
      </c>
      <c r="S24">
        <v>0.10342657342657301</v>
      </c>
      <c r="T24">
        <v>9.8618881118881105E-2</v>
      </c>
      <c r="U24">
        <v>0.137194888444888</v>
      </c>
      <c r="V24">
        <v>0.118010600510601</v>
      </c>
      <c r="W24">
        <v>0</v>
      </c>
      <c r="X24">
        <v>0.341125541125541</v>
      </c>
      <c r="Y24">
        <v>0.28949411699411698</v>
      </c>
      <c r="Z24">
        <v>0.13183233433233399</v>
      </c>
      <c r="AA24">
        <v>0.144644522144522</v>
      </c>
      <c r="AB24">
        <v>9.8618881118881105E-2</v>
      </c>
      <c r="AC24">
        <v>9.8618881118881105E-2</v>
      </c>
      <c r="AD24">
        <v>0.247557442557443</v>
      </c>
      <c r="AE24">
        <v>0.118811188811189</v>
      </c>
      <c r="AF24">
        <v>0.151201298701299</v>
      </c>
      <c r="AG24">
        <v>0.118811188811189</v>
      </c>
      <c r="AH24">
        <v>0.10374708624708601</v>
      </c>
      <c r="AI24">
        <v>0.100755633255633</v>
      </c>
      <c r="AJ24">
        <v>0.17303196803196799</v>
      </c>
      <c r="AK24">
        <v>9.8618881118881105E-2</v>
      </c>
      <c r="AL24">
        <v>9.8618881118881105E-2</v>
      </c>
      <c r="AM24">
        <v>0.111439393939394</v>
      </c>
      <c r="AN24">
        <v>0.111439393939394</v>
      </c>
    </row>
    <row r="25" spans="1:40" x14ac:dyDescent="0.25">
      <c r="A25" t="s">
        <v>16</v>
      </c>
      <c r="B25">
        <v>0.22335858585858601</v>
      </c>
      <c r="C25">
        <v>0.30523532023532002</v>
      </c>
      <c r="D25">
        <v>0.21694832944832901</v>
      </c>
      <c r="E25">
        <v>0.28578990453990499</v>
      </c>
      <c r="F25">
        <v>0.25489454989455002</v>
      </c>
      <c r="G25">
        <v>0.240025252525253</v>
      </c>
      <c r="H25">
        <v>0.22335858585858601</v>
      </c>
      <c r="I25">
        <v>0.22656371406371401</v>
      </c>
      <c r="J25">
        <v>0.23486790986791001</v>
      </c>
      <c r="K25">
        <v>0.242589355089355</v>
      </c>
      <c r="L25">
        <v>0.21694832944832901</v>
      </c>
      <c r="M25">
        <v>0.21694832944832901</v>
      </c>
      <c r="N25">
        <v>0.26287323787323802</v>
      </c>
      <c r="O25">
        <v>0.21960400710400699</v>
      </c>
      <c r="P25">
        <v>0.29267288267288299</v>
      </c>
      <c r="Q25">
        <v>0.246710234210234</v>
      </c>
      <c r="R25">
        <v>0.21694832944832901</v>
      </c>
      <c r="S25">
        <v>0.22175602175602199</v>
      </c>
      <c r="T25">
        <v>0.21694832944832901</v>
      </c>
      <c r="U25">
        <v>0.28578990453990499</v>
      </c>
      <c r="V25">
        <v>0.23293234543234501</v>
      </c>
      <c r="W25">
        <v>0.341125541125541</v>
      </c>
      <c r="X25">
        <v>0</v>
      </c>
      <c r="Y25">
        <v>0.21694832944832901</v>
      </c>
      <c r="Z25">
        <v>0.25016178266178302</v>
      </c>
      <c r="AA25">
        <v>0.29440753690753702</v>
      </c>
      <c r="AB25">
        <v>0.21866627816627801</v>
      </c>
      <c r="AC25">
        <v>0.27939782439782401</v>
      </c>
      <c r="AD25">
        <v>0.35439837939837898</v>
      </c>
      <c r="AE25">
        <v>0.23714063714063699</v>
      </c>
      <c r="AF25">
        <v>0.21694832944832901</v>
      </c>
      <c r="AG25">
        <v>0.23714063714063699</v>
      </c>
      <c r="AH25">
        <v>0.22207653457653501</v>
      </c>
      <c r="AI25">
        <v>0.232700466200466</v>
      </c>
      <c r="AJ25">
        <v>0.23180846930846899</v>
      </c>
      <c r="AK25">
        <v>0.225718725718726</v>
      </c>
      <c r="AL25">
        <v>0.21694832944832901</v>
      </c>
      <c r="AM25">
        <v>0.22976884226884201</v>
      </c>
      <c r="AN25">
        <v>0.22976884226884201</v>
      </c>
    </row>
    <row r="26" spans="1:40" x14ac:dyDescent="0.25">
      <c r="A26" t="s">
        <v>61</v>
      </c>
      <c r="B26">
        <v>0.18917360417360399</v>
      </c>
      <c r="C26">
        <v>0.27265290265290298</v>
      </c>
      <c r="D26">
        <v>0.18276334776334799</v>
      </c>
      <c r="E26">
        <v>0.246476717726718</v>
      </c>
      <c r="F26">
        <v>0.220709568209568</v>
      </c>
      <c r="G26">
        <v>0.20584027084027101</v>
      </c>
      <c r="H26">
        <v>0.18917360417360399</v>
      </c>
      <c r="I26">
        <v>0.19237873237873199</v>
      </c>
      <c r="J26">
        <v>0.20068292818292799</v>
      </c>
      <c r="K26">
        <v>0.20840437340437301</v>
      </c>
      <c r="L26">
        <v>0.18276334776334799</v>
      </c>
      <c r="M26">
        <v>0.18276334776334799</v>
      </c>
      <c r="N26">
        <v>0.228688256188256</v>
      </c>
      <c r="O26">
        <v>0.185419025419025</v>
      </c>
      <c r="P26">
        <v>0.24248790098790099</v>
      </c>
      <c r="Q26">
        <v>0.21252525252525301</v>
      </c>
      <c r="R26">
        <v>0.18276334776334799</v>
      </c>
      <c r="S26">
        <v>0.18757104007104</v>
      </c>
      <c r="T26">
        <v>0.18276334776334799</v>
      </c>
      <c r="U26">
        <v>0.25242951492951499</v>
      </c>
      <c r="V26">
        <v>0.19874736374736399</v>
      </c>
      <c r="W26">
        <v>0.28949411699411698</v>
      </c>
      <c r="X26">
        <v>0.21694832944832901</v>
      </c>
      <c r="Y26">
        <v>0</v>
      </c>
      <c r="Z26">
        <v>0.215976800976801</v>
      </c>
      <c r="AA26">
        <v>0.25544400044400001</v>
      </c>
      <c r="AB26">
        <v>0.18448129648129699</v>
      </c>
      <c r="AC26">
        <v>0.24521284271284299</v>
      </c>
      <c r="AD26">
        <v>0.32021339771339802</v>
      </c>
      <c r="AE26">
        <v>0.202955655455655</v>
      </c>
      <c r="AF26">
        <v>0.18276334776334799</v>
      </c>
      <c r="AG26">
        <v>0.202955655455655</v>
      </c>
      <c r="AH26">
        <v>0.18789155289155299</v>
      </c>
      <c r="AI26">
        <v>0.19220779220779199</v>
      </c>
      <c r="AJ26">
        <v>0.197623487623488</v>
      </c>
      <c r="AK26">
        <v>0.19153374403374401</v>
      </c>
      <c r="AL26">
        <v>0.18276334776334799</v>
      </c>
      <c r="AM26">
        <v>0.19558386058386101</v>
      </c>
      <c r="AN26">
        <v>0.19558386058386101</v>
      </c>
    </row>
    <row r="27" spans="1:40" x14ac:dyDescent="0.25">
      <c r="A27" t="s">
        <v>8</v>
      </c>
      <c r="B27">
        <v>3.9623709623709598E-2</v>
      </c>
      <c r="C27">
        <v>0.123248695748696</v>
      </c>
      <c r="D27">
        <v>3.3213453213453203E-2</v>
      </c>
      <c r="E27">
        <v>7.1789460539460601E-2</v>
      </c>
      <c r="F27">
        <v>5.33682983682984E-2</v>
      </c>
      <c r="G27">
        <v>7.1797091797091803E-2</v>
      </c>
      <c r="H27">
        <v>3.9623709623709598E-2</v>
      </c>
      <c r="I27">
        <v>5.8174603174603198E-2</v>
      </c>
      <c r="J27">
        <v>4.6033966033965999E-2</v>
      </c>
      <c r="K27">
        <v>5.8854478854478899E-2</v>
      </c>
      <c r="L27">
        <v>3.3213453213453203E-2</v>
      </c>
      <c r="M27">
        <v>3.3213453213453203E-2</v>
      </c>
      <c r="N27">
        <v>5.4000999000999E-2</v>
      </c>
      <c r="O27">
        <v>4.1729936729936697E-2</v>
      </c>
      <c r="P27">
        <v>8.4190920190920199E-2</v>
      </c>
      <c r="Q27">
        <v>6.2975357975357998E-2</v>
      </c>
      <c r="R27">
        <v>3.3213453213453203E-2</v>
      </c>
      <c r="S27">
        <v>3.8021145521145501E-2</v>
      </c>
      <c r="T27">
        <v>3.3213453213453203E-2</v>
      </c>
      <c r="U27">
        <v>7.1789460539460601E-2</v>
      </c>
      <c r="V27">
        <v>5.2605172605172598E-2</v>
      </c>
      <c r="W27">
        <v>0.13183233433233399</v>
      </c>
      <c r="X27">
        <v>0.25016178266178302</v>
      </c>
      <c r="Y27">
        <v>0.215976800976801</v>
      </c>
      <c r="Z27">
        <v>0</v>
      </c>
      <c r="AA27">
        <v>0.111430236430236</v>
      </c>
      <c r="AB27">
        <v>3.4931401931401901E-2</v>
      </c>
      <c r="AC27">
        <v>7.5997058497058498E-2</v>
      </c>
      <c r="AD27">
        <v>0.182152014652015</v>
      </c>
      <c r="AE27">
        <v>5.34057609057609E-2</v>
      </c>
      <c r="AF27">
        <v>8.5795870795870796E-2</v>
      </c>
      <c r="AG27">
        <v>5.34057609057609E-2</v>
      </c>
      <c r="AH27">
        <v>3.83416583416583E-2</v>
      </c>
      <c r="AI27">
        <v>4.2657897657897702E-2</v>
      </c>
      <c r="AJ27">
        <v>3.75840825840826E-2</v>
      </c>
      <c r="AK27">
        <v>3.3213453213453203E-2</v>
      </c>
      <c r="AL27">
        <v>3.3213453213453203E-2</v>
      </c>
      <c r="AM27">
        <v>4.6033966033965999E-2</v>
      </c>
      <c r="AN27">
        <v>4.6033966033965999E-2</v>
      </c>
    </row>
    <row r="28" spans="1:40" x14ac:dyDescent="0.25">
      <c r="A28" t="s">
        <v>9</v>
      </c>
      <c r="B28">
        <v>8.4627039627039602E-2</v>
      </c>
      <c r="C28">
        <v>0.183613331113331</v>
      </c>
      <c r="D28">
        <v>7.8216783216783201E-2</v>
      </c>
      <c r="E28">
        <v>0.116792790542791</v>
      </c>
      <c r="F28">
        <v>9.67690642690643E-2</v>
      </c>
      <c r="G28">
        <v>0.11680042180042199</v>
      </c>
      <c r="H28">
        <v>8.4627039627039602E-2</v>
      </c>
      <c r="I28">
        <v>9.4436674436674403E-2</v>
      </c>
      <c r="J28">
        <v>9.1037296037296003E-2</v>
      </c>
      <c r="K28">
        <v>0.103857808857809</v>
      </c>
      <c r="L28">
        <v>7.8216783216783201E-2</v>
      </c>
      <c r="M28">
        <v>7.8216783216783201E-2</v>
      </c>
      <c r="N28">
        <v>9.9004329004328998E-2</v>
      </c>
      <c r="O28">
        <v>8.6733266733266701E-2</v>
      </c>
      <c r="P28">
        <v>0.124862082362082</v>
      </c>
      <c r="Q28">
        <v>0.107978687978688</v>
      </c>
      <c r="R28">
        <v>7.8216783216783201E-2</v>
      </c>
      <c r="S28">
        <v>8.3024475524475505E-2</v>
      </c>
      <c r="T28">
        <v>7.8216783216783201E-2</v>
      </c>
      <c r="U28">
        <v>0.116792790542791</v>
      </c>
      <c r="V28">
        <v>0.10858363858363899</v>
      </c>
      <c r="W28">
        <v>0.144644522144522</v>
      </c>
      <c r="X28">
        <v>0.29440753690753702</v>
      </c>
      <c r="Y28">
        <v>0.25544400044400001</v>
      </c>
      <c r="Z28">
        <v>0.111430236430236</v>
      </c>
      <c r="AA28">
        <v>0</v>
      </c>
      <c r="AB28">
        <v>7.9498834498834506E-2</v>
      </c>
      <c r="AC28">
        <v>0.12086052836052801</v>
      </c>
      <c r="AD28">
        <v>0.22715534465534501</v>
      </c>
      <c r="AE28">
        <v>9.8409090909090904E-2</v>
      </c>
      <c r="AF28">
        <v>0.13079920079920099</v>
      </c>
      <c r="AG28">
        <v>9.8409090909090904E-2</v>
      </c>
      <c r="AH28">
        <v>8.0268065268065306E-2</v>
      </c>
      <c r="AI28">
        <v>8.4840714840714801E-2</v>
      </c>
      <c r="AJ28">
        <v>0.12038461538461501</v>
      </c>
      <c r="AK28">
        <v>7.8216783216783201E-2</v>
      </c>
      <c r="AL28">
        <v>7.8216783216783201E-2</v>
      </c>
      <c r="AM28">
        <v>9.1037296037296003E-2</v>
      </c>
      <c r="AN28">
        <v>9.1037296037296003E-2</v>
      </c>
    </row>
    <row r="29" spans="1:40" x14ac:dyDescent="0.25">
      <c r="A29" t="s">
        <v>52</v>
      </c>
      <c r="B29">
        <v>8.12820512820513E-3</v>
      </c>
      <c r="C29">
        <v>9.0035242535242505E-2</v>
      </c>
      <c r="D29">
        <v>1.71794871794872E-3</v>
      </c>
      <c r="E29">
        <v>4.0293956043955997E-2</v>
      </c>
      <c r="F29">
        <v>2.1872793872793901E-2</v>
      </c>
      <c r="G29">
        <v>4.0301587301587297E-2</v>
      </c>
      <c r="H29">
        <v>8.12820512820513E-3</v>
      </c>
      <c r="I29">
        <v>2.6679098679098699E-2</v>
      </c>
      <c r="J29">
        <v>1.45384615384615E-2</v>
      </c>
      <c r="K29">
        <v>2.73589743589744E-2</v>
      </c>
      <c r="L29">
        <v>1.71794871794872E-3</v>
      </c>
      <c r="M29">
        <v>1.71794871794872E-3</v>
      </c>
      <c r="N29">
        <v>2.2505494505494501E-2</v>
      </c>
      <c r="O29">
        <v>1.0234432234432199E-2</v>
      </c>
      <c r="P29">
        <v>4.2387723387723397E-2</v>
      </c>
      <c r="Q29">
        <v>3.1479853479853499E-2</v>
      </c>
      <c r="R29">
        <v>1.71794871794872E-3</v>
      </c>
      <c r="S29">
        <v>6.5256410256410297E-3</v>
      </c>
      <c r="T29">
        <v>1.71794871794872E-3</v>
      </c>
      <c r="U29">
        <v>4.0293956043955997E-2</v>
      </c>
      <c r="V29">
        <v>2.1109668109668099E-2</v>
      </c>
      <c r="W29">
        <v>9.8618881118881105E-2</v>
      </c>
      <c r="X29">
        <v>0.21866627816627801</v>
      </c>
      <c r="Y29">
        <v>0.18448129648129699</v>
      </c>
      <c r="Z29">
        <v>3.4931401931401901E-2</v>
      </c>
      <c r="AA29">
        <v>7.9498834498834506E-2</v>
      </c>
      <c r="AB29">
        <v>0</v>
      </c>
      <c r="AC29">
        <v>5.7330031080031103E-2</v>
      </c>
      <c r="AD29">
        <v>0.15065651015650999</v>
      </c>
      <c r="AE29">
        <v>2.1910256410256401E-2</v>
      </c>
      <c r="AF29">
        <v>5.4300366300366297E-2</v>
      </c>
      <c r="AG29">
        <v>2.1910256410256401E-2</v>
      </c>
      <c r="AH29">
        <v>6.8461538461538499E-3</v>
      </c>
      <c r="AI29">
        <v>9.4444444444444497E-3</v>
      </c>
      <c r="AJ29">
        <v>4.7946830946830998E-2</v>
      </c>
      <c r="AK29">
        <v>3.4662004662004702E-3</v>
      </c>
      <c r="AL29">
        <v>1.71794871794872E-3</v>
      </c>
      <c r="AM29">
        <v>1.45384615384615E-2</v>
      </c>
      <c r="AN29">
        <v>1.45384615384615E-2</v>
      </c>
    </row>
    <row r="30" spans="1:40" x14ac:dyDescent="0.25">
      <c r="A30" t="s">
        <v>62</v>
      </c>
      <c r="B30">
        <v>4.9193861693861703E-2</v>
      </c>
      <c r="C30">
        <v>0.12555389055389099</v>
      </c>
      <c r="D30">
        <v>4.2783605283605301E-2</v>
      </c>
      <c r="E30">
        <v>8.1359612609612594E-2</v>
      </c>
      <c r="F30">
        <v>6.1870074370074399E-2</v>
      </c>
      <c r="G30">
        <v>8.1367243867243894E-2</v>
      </c>
      <c r="H30">
        <v>4.9193861693861703E-2</v>
      </c>
      <c r="I30">
        <v>7.5052447552447596E-2</v>
      </c>
      <c r="J30">
        <v>5.5604118104118097E-2</v>
      </c>
      <c r="K30">
        <v>6.84246309246309E-2</v>
      </c>
      <c r="L30">
        <v>4.2783605283605301E-2</v>
      </c>
      <c r="M30">
        <v>4.2783605283605301E-2</v>
      </c>
      <c r="N30">
        <v>6.3571151071151105E-2</v>
      </c>
      <c r="O30">
        <v>5.1300088800088801E-2</v>
      </c>
      <c r="P30">
        <v>7.63038073038073E-2</v>
      </c>
      <c r="Q30">
        <v>7.2545510045510103E-2</v>
      </c>
      <c r="R30">
        <v>4.2783605283605301E-2</v>
      </c>
      <c r="S30">
        <v>4.7591297591297599E-2</v>
      </c>
      <c r="T30">
        <v>4.2783605283605301E-2</v>
      </c>
      <c r="U30">
        <v>8.1359612609612594E-2</v>
      </c>
      <c r="V30">
        <v>6.6448828948829003E-2</v>
      </c>
      <c r="W30">
        <v>9.8618881118881105E-2</v>
      </c>
      <c r="X30">
        <v>0.27939782439782401</v>
      </c>
      <c r="Y30">
        <v>0.24521284271284299</v>
      </c>
      <c r="Z30">
        <v>7.5997058497058498E-2</v>
      </c>
      <c r="AA30">
        <v>0.12086052836052801</v>
      </c>
      <c r="AB30">
        <v>5.7330031080031103E-2</v>
      </c>
      <c r="AC30">
        <v>0</v>
      </c>
      <c r="AD30">
        <v>0.19172216672216699</v>
      </c>
      <c r="AE30">
        <v>6.2975912975912998E-2</v>
      </c>
      <c r="AF30">
        <v>9.5366022866022901E-2</v>
      </c>
      <c r="AG30">
        <v>6.2975912975912998E-2</v>
      </c>
      <c r="AH30">
        <v>4.7911810411810397E-2</v>
      </c>
      <c r="AI30">
        <v>5.2185314685314697E-2</v>
      </c>
      <c r="AJ30">
        <v>6.4511877011876995E-2</v>
      </c>
      <c r="AK30">
        <v>4.2783605283605301E-2</v>
      </c>
      <c r="AL30">
        <v>4.2783605283605301E-2</v>
      </c>
      <c r="AM30">
        <v>5.5604118104118097E-2</v>
      </c>
      <c r="AN30">
        <v>5.5604118104118097E-2</v>
      </c>
    </row>
    <row r="31" spans="1:40" x14ac:dyDescent="0.25">
      <c r="A31" t="s">
        <v>53</v>
      </c>
      <c r="B31">
        <v>0.15534881784881799</v>
      </c>
      <c r="C31">
        <v>0.23897380397380399</v>
      </c>
      <c r="D31">
        <v>0.14893856143856099</v>
      </c>
      <c r="E31">
        <v>0.16945138195138201</v>
      </c>
      <c r="F31">
        <v>0.16909340659340699</v>
      </c>
      <c r="G31">
        <v>0.18898740148740101</v>
      </c>
      <c r="H31">
        <v>0.15534881784881799</v>
      </c>
      <c r="I31">
        <v>0.173899711399711</v>
      </c>
      <c r="J31">
        <v>0.153169330669331</v>
      </c>
      <c r="K31">
        <v>0.153169330669331</v>
      </c>
      <c r="L31">
        <v>0.14893856143856099</v>
      </c>
      <c r="M31">
        <v>0.14893856143856099</v>
      </c>
      <c r="N31">
        <v>0.14893856143856099</v>
      </c>
      <c r="O31">
        <v>0.154799367299367</v>
      </c>
      <c r="P31">
        <v>0.191326284826285</v>
      </c>
      <c r="Q31">
        <v>0.17870046620046601</v>
      </c>
      <c r="R31">
        <v>0.14893856143856099</v>
      </c>
      <c r="S31">
        <v>0.153746253746254</v>
      </c>
      <c r="T31">
        <v>0.14893856143856099</v>
      </c>
      <c r="U31">
        <v>0.16945138195138201</v>
      </c>
      <c r="V31">
        <v>0.16723137973138</v>
      </c>
      <c r="W31">
        <v>0.247557442557443</v>
      </c>
      <c r="X31">
        <v>0.35439837939837898</v>
      </c>
      <c r="Y31">
        <v>0.32021339771339802</v>
      </c>
      <c r="Z31">
        <v>0.182152014652015</v>
      </c>
      <c r="AA31">
        <v>0.22715534465534501</v>
      </c>
      <c r="AB31">
        <v>0.15065651015650999</v>
      </c>
      <c r="AC31">
        <v>0.19172216672216699</v>
      </c>
      <c r="AD31">
        <v>0</v>
      </c>
      <c r="AE31">
        <v>0.14893856143856099</v>
      </c>
      <c r="AF31">
        <v>0.20152097902097901</v>
      </c>
      <c r="AG31">
        <v>0.14893856143856099</v>
      </c>
      <c r="AH31">
        <v>0.15406676656676699</v>
      </c>
      <c r="AI31">
        <v>0.158383005883006</v>
      </c>
      <c r="AJ31">
        <v>0.163798701298701</v>
      </c>
      <c r="AK31">
        <v>0.14893856143856099</v>
      </c>
      <c r="AL31">
        <v>0.14893856143856099</v>
      </c>
      <c r="AM31">
        <v>0.16175907425907399</v>
      </c>
      <c r="AN31">
        <v>0.16175907425907399</v>
      </c>
    </row>
    <row r="32" spans="1:40" x14ac:dyDescent="0.25">
      <c r="A32" t="s">
        <v>54</v>
      </c>
      <c r="B32">
        <v>2.01923076923077E-2</v>
      </c>
      <c r="C32">
        <v>0.11022755022755</v>
      </c>
      <c r="D32">
        <v>2.01923076923077E-2</v>
      </c>
      <c r="E32">
        <v>5.2518315018314998E-2</v>
      </c>
      <c r="F32">
        <v>4.0347152847152901E-2</v>
      </c>
      <c r="G32">
        <v>5.8775946275946303E-2</v>
      </c>
      <c r="H32">
        <v>2.6602564102564102E-2</v>
      </c>
      <c r="I32">
        <v>4.5153457653457699E-2</v>
      </c>
      <c r="J32">
        <v>3.30128205128205E-2</v>
      </c>
      <c r="K32">
        <v>4.5833333333333302E-2</v>
      </c>
      <c r="L32">
        <v>2.01923076923077E-2</v>
      </c>
      <c r="M32">
        <v>2.01923076923077E-2</v>
      </c>
      <c r="N32">
        <v>3.7133699633699599E-2</v>
      </c>
      <c r="O32">
        <v>2.87087912087912E-2</v>
      </c>
      <c r="P32">
        <v>6.2580031080031101E-2</v>
      </c>
      <c r="Q32">
        <v>4.9954212454212499E-2</v>
      </c>
      <c r="R32">
        <v>2.01923076923077E-2</v>
      </c>
      <c r="S32">
        <v>2.5000000000000001E-2</v>
      </c>
      <c r="T32">
        <v>2.01923076923077E-2</v>
      </c>
      <c r="U32">
        <v>5.2518315018314998E-2</v>
      </c>
      <c r="V32">
        <v>3.9584027084027099E-2</v>
      </c>
      <c r="W32">
        <v>0.118811188811189</v>
      </c>
      <c r="X32">
        <v>0.23714063714063699</v>
      </c>
      <c r="Y32">
        <v>0.202955655455655</v>
      </c>
      <c r="Z32">
        <v>5.34057609057609E-2</v>
      </c>
      <c r="AA32">
        <v>9.8409090909090904E-2</v>
      </c>
      <c r="AB32">
        <v>2.1910256410256401E-2</v>
      </c>
      <c r="AC32">
        <v>6.2975912975912998E-2</v>
      </c>
      <c r="AD32">
        <v>0.14893856143856099</v>
      </c>
      <c r="AE32">
        <v>0</v>
      </c>
      <c r="AF32">
        <v>7.2774725274725297E-2</v>
      </c>
      <c r="AG32">
        <v>2.01923076923077E-2</v>
      </c>
      <c r="AH32">
        <v>2.53205128205128E-2</v>
      </c>
      <c r="AI32">
        <v>2.9636752136752102E-2</v>
      </c>
      <c r="AJ32">
        <v>3.5052447552447602E-2</v>
      </c>
      <c r="AK32">
        <v>2.01923076923077E-2</v>
      </c>
      <c r="AL32">
        <v>2.01923076923077E-2</v>
      </c>
      <c r="AM32">
        <v>3.30128205128205E-2</v>
      </c>
      <c r="AN32">
        <v>3.30128205128205E-2</v>
      </c>
    </row>
    <row r="33" spans="1:40" x14ac:dyDescent="0.25">
      <c r="A33" t="s">
        <v>10</v>
      </c>
      <c r="B33">
        <v>5.8992673992674001E-2</v>
      </c>
      <c r="C33">
        <v>0.14261766011766</v>
      </c>
      <c r="D33">
        <v>5.25824175824176E-2</v>
      </c>
      <c r="E33">
        <v>9.1158424908424907E-2</v>
      </c>
      <c r="F33">
        <v>7.2737262737262803E-2</v>
      </c>
      <c r="G33">
        <v>9.1166056166056206E-2</v>
      </c>
      <c r="H33">
        <v>5.8992673992674001E-2</v>
      </c>
      <c r="I33">
        <v>7.7543567543567601E-2</v>
      </c>
      <c r="J33">
        <v>6.5402930402930395E-2</v>
      </c>
      <c r="K33">
        <v>7.8223443223443198E-2</v>
      </c>
      <c r="L33">
        <v>5.25824175824176E-2</v>
      </c>
      <c r="M33">
        <v>5.25824175824176E-2</v>
      </c>
      <c r="N33">
        <v>7.3369963369963404E-2</v>
      </c>
      <c r="O33">
        <v>8.8186813186813207E-2</v>
      </c>
      <c r="P33">
        <v>9.4970140970141004E-2</v>
      </c>
      <c r="Q33">
        <v>8.2344322344322401E-2</v>
      </c>
      <c r="R33">
        <v>5.25824175824176E-2</v>
      </c>
      <c r="S33">
        <v>5.7390109890109897E-2</v>
      </c>
      <c r="T33">
        <v>5.25824175824176E-2</v>
      </c>
      <c r="U33">
        <v>9.1158424908424907E-2</v>
      </c>
      <c r="V33">
        <v>7.1974136974137001E-2</v>
      </c>
      <c r="W33">
        <v>0.151201298701299</v>
      </c>
      <c r="X33">
        <v>0.21694832944832901</v>
      </c>
      <c r="Y33">
        <v>0.18276334776334799</v>
      </c>
      <c r="Z33">
        <v>8.5795870795870796E-2</v>
      </c>
      <c r="AA33">
        <v>0.13079920079920099</v>
      </c>
      <c r="AB33">
        <v>5.4300366300366297E-2</v>
      </c>
      <c r="AC33">
        <v>9.5366022866022901E-2</v>
      </c>
      <c r="AD33">
        <v>0.20152097902097901</v>
      </c>
      <c r="AE33">
        <v>7.2774725274725297E-2</v>
      </c>
      <c r="AF33">
        <v>0</v>
      </c>
      <c r="AG33">
        <v>7.2774725274725297E-2</v>
      </c>
      <c r="AH33">
        <v>5.7710622710622703E-2</v>
      </c>
      <c r="AI33">
        <v>6.2026862026862001E-2</v>
      </c>
      <c r="AJ33">
        <v>6.7442557442557394E-2</v>
      </c>
      <c r="AK33">
        <v>5.25824175824176E-2</v>
      </c>
      <c r="AL33">
        <v>5.25824175824176E-2</v>
      </c>
      <c r="AM33">
        <v>6.5402930402930395E-2</v>
      </c>
      <c r="AN33">
        <v>6.5402930402930395E-2</v>
      </c>
    </row>
    <row r="34" spans="1:40" x14ac:dyDescent="0.25">
      <c r="A34" t="s">
        <v>63</v>
      </c>
      <c r="B34">
        <v>2.01923076923077E-2</v>
      </c>
      <c r="C34">
        <v>0.11022755022755</v>
      </c>
      <c r="D34">
        <v>2.01923076923077E-2</v>
      </c>
      <c r="E34">
        <v>5.2518315018314998E-2</v>
      </c>
      <c r="F34">
        <v>4.0347152847152797E-2</v>
      </c>
      <c r="G34">
        <v>5.8775946275946303E-2</v>
      </c>
      <c r="H34">
        <v>2.6602564102564102E-2</v>
      </c>
      <c r="I34">
        <v>4.5153457653457699E-2</v>
      </c>
      <c r="J34">
        <v>3.30128205128205E-2</v>
      </c>
      <c r="K34">
        <v>4.5833333333333302E-2</v>
      </c>
      <c r="L34">
        <v>2.01923076923077E-2</v>
      </c>
      <c r="M34">
        <v>2.01923076923077E-2</v>
      </c>
      <c r="N34">
        <v>3.7133699633699599E-2</v>
      </c>
      <c r="O34">
        <v>2.87087912087912E-2</v>
      </c>
      <c r="P34">
        <v>6.2580031080031101E-2</v>
      </c>
      <c r="Q34">
        <v>4.9954212454212499E-2</v>
      </c>
      <c r="R34">
        <v>2.01923076923077E-2</v>
      </c>
      <c r="S34">
        <v>2.5000000000000001E-2</v>
      </c>
      <c r="T34">
        <v>2.01923076923077E-2</v>
      </c>
      <c r="U34">
        <v>5.2518315018314998E-2</v>
      </c>
      <c r="V34">
        <v>3.9584027084027099E-2</v>
      </c>
      <c r="W34">
        <v>0.118811188811189</v>
      </c>
      <c r="X34">
        <v>0.23714063714063699</v>
      </c>
      <c r="Y34">
        <v>0.202955655455655</v>
      </c>
      <c r="Z34">
        <v>5.34057609057609E-2</v>
      </c>
      <c r="AA34">
        <v>9.8409090909090904E-2</v>
      </c>
      <c r="AB34">
        <v>2.1910256410256401E-2</v>
      </c>
      <c r="AC34">
        <v>6.2975912975912998E-2</v>
      </c>
      <c r="AD34">
        <v>0.14893856143856099</v>
      </c>
      <c r="AE34">
        <v>2.01923076923077E-2</v>
      </c>
      <c r="AF34">
        <v>7.2774725274725297E-2</v>
      </c>
      <c r="AG34">
        <v>0</v>
      </c>
      <c r="AH34">
        <v>2.53205128205128E-2</v>
      </c>
      <c r="AI34">
        <v>2.9636752136752102E-2</v>
      </c>
      <c r="AJ34">
        <v>3.5052447552447602E-2</v>
      </c>
      <c r="AK34">
        <v>2.01923076923077E-2</v>
      </c>
      <c r="AL34">
        <v>2.01923076923077E-2</v>
      </c>
      <c r="AM34">
        <v>3.30128205128205E-2</v>
      </c>
      <c r="AN34">
        <v>3.30128205128205E-2</v>
      </c>
    </row>
    <row r="35" spans="1:40" x14ac:dyDescent="0.25">
      <c r="A35" t="s">
        <v>55</v>
      </c>
      <c r="B35">
        <v>1.1538461538461499E-2</v>
      </c>
      <c r="C35">
        <v>9.5163447663447698E-2</v>
      </c>
      <c r="D35">
        <v>5.1282051282051299E-3</v>
      </c>
      <c r="E35">
        <v>4.37042124542125E-2</v>
      </c>
      <c r="F35">
        <v>2.52830502830503E-2</v>
      </c>
      <c r="G35">
        <v>4.3711843711843702E-2</v>
      </c>
      <c r="H35">
        <v>1.1538461538461499E-2</v>
      </c>
      <c r="I35">
        <v>3.0089355089355101E-2</v>
      </c>
      <c r="J35">
        <v>1.7948717948717899E-2</v>
      </c>
      <c r="K35">
        <v>3.0769230769230799E-2</v>
      </c>
      <c r="L35">
        <v>5.1282051282051299E-3</v>
      </c>
      <c r="M35">
        <v>5.1282051282051299E-3</v>
      </c>
      <c r="N35">
        <v>2.59157509157509E-2</v>
      </c>
      <c r="O35">
        <v>1.36446886446886E-2</v>
      </c>
      <c r="P35">
        <v>4.75159285159285E-2</v>
      </c>
      <c r="Q35">
        <v>3.4890109890109898E-2</v>
      </c>
      <c r="R35">
        <v>5.1282051282051299E-3</v>
      </c>
      <c r="S35">
        <v>9.9358974358974405E-3</v>
      </c>
      <c r="T35">
        <v>5.1282051282051299E-3</v>
      </c>
      <c r="U35">
        <v>4.37042124542125E-2</v>
      </c>
      <c r="V35">
        <v>2.4519924519924501E-2</v>
      </c>
      <c r="W35">
        <v>0.10374708624708601</v>
      </c>
      <c r="X35">
        <v>0.22207653457653501</v>
      </c>
      <c r="Y35">
        <v>0.18789155289155299</v>
      </c>
      <c r="Z35">
        <v>3.83416583416583E-2</v>
      </c>
      <c r="AA35">
        <v>8.0268065268065306E-2</v>
      </c>
      <c r="AB35">
        <v>6.8461538461538499E-3</v>
      </c>
      <c r="AC35">
        <v>4.7911810411810397E-2</v>
      </c>
      <c r="AD35">
        <v>0.15406676656676699</v>
      </c>
      <c r="AE35">
        <v>2.53205128205128E-2</v>
      </c>
      <c r="AF35">
        <v>5.7710622710622703E-2</v>
      </c>
      <c r="AG35">
        <v>2.53205128205128E-2</v>
      </c>
      <c r="AH35">
        <v>0</v>
      </c>
      <c r="AI35">
        <v>1.45726495726496E-2</v>
      </c>
      <c r="AJ35">
        <v>1.9988344988345001E-2</v>
      </c>
      <c r="AK35">
        <v>5.1282051282051299E-3</v>
      </c>
      <c r="AL35">
        <v>5.1282051282051299E-3</v>
      </c>
      <c r="AM35">
        <v>1.7948717948717899E-2</v>
      </c>
      <c r="AN35">
        <v>1.7948717948717899E-2</v>
      </c>
    </row>
    <row r="36" spans="1:40" x14ac:dyDescent="0.25">
      <c r="A36" t="s">
        <v>56</v>
      </c>
      <c r="B36">
        <v>1.58547008547009E-2</v>
      </c>
      <c r="C36">
        <v>9.2171994671994703E-2</v>
      </c>
      <c r="D36">
        <v>9.4444444444444497E-3</v>
      </c>
      <c r="E36">
        <v>4.8020451770451798E-2</v>
      </c>
      <c r="F36">
        <v>2.6394161394161401E-2</v>
      </c>
      <c r="G36">
        <v>4.8028083028083E-2</v>
      </c>
      <c r="H36">
        <v>1.58547008547009E-2</v>
      </c>
      <c r="I36">
        <v>3.4405594405594403E-2</v>
      </c>
      <c r="J36">
        <v>2.2264957264957301E-2</v>
      </c>
      <c r="K36">
        <v>3.5085470085470097E-2</v>
      </c>
      <c r="L36">
        <v>9.4444444444444497E-3</v>
      </c>
      <c r="M36">
        <v>9.4444444444444497E-3</v>
      </c>
      <c r="N36">
        <v>3.0231990231990202E-2</v>
      </c>
      <c r="O36">
        <v>1.7960927960927998E-2</v>
      </c>
      <c r="P36">
        <v>4.4524475524475499E-2</v>
      </c>
      <c r="Q36">
        <v>3.9206349206349203E-2</v>
      </c>
      <c r="R36">
        <v>9.4444444444444497E-3</v>
      </c>
      <c r="S36">
        <v>1.6388888888888901E-2</v>
      </c>
      <c r="T36">
        <v>9.4444444444444497E-3</v>
      </c>
      <c r="U36">
        <v>4.8020451770451798E-2</v>
      </c>
      <c r="V36">
        <v>2.8836163836163799E-2</v>
      </c>
      <c r="W36">
        <v>0.100755633255633</v>
      </c>
      <c r="X36">
        <v>0.232700466200466</v>
      </c>
      <c r="Y36">
        <v>0.19220779220779199</v>
      </c>
      <c r="Z36">
        <v>4.2657897657897702E-2</v>
      </c>
      <c r="AA36">
        <v>8.4840714840714801E-2</v>
      </c>
      <c r="AB36">
        <v>9.4444444444444497E-3</v>
      </c>
      <c r="AC36">
        <v>5.2185314685314697E-2</v>
      </c>
      <c r="AD36">
        <v>0.158383005883006</v>
      </c>
      <c r="AE36">
        <v>2.9636752136752102E-2</v>
      </c>
      <c r="AF36">
        <v>6.2026862026862001E-2</v>
      </c>
      <c r="AG36">
        <v>2.9636752136752102E-2</v>
      </c>
      <c r="AH36">
        <v>1.45726495726496E-2</v>
      </c>
      <c r="AI36">
        <v>0</v>
      </c>
      <c r="AJ36">
        <v>5.92074592074592E-2</v>
      </c>
      <c r="AK36">
        <v>9.4444444444444497E-3</v>
      </c>
      <c r="AL36">
        <v>9.4444444444444497E-3</v>
      </c>
      <c r="AM36">
        <v>2.2264957264957301E-2</v>
      </c>
      <c r="AN36">
        <v>2.2264957264957301E-2</v>
      </c>
    </row>
    <row r="37" spans="1:40" x14ac:dyDescent="0.25">
      <c r="A37" t="s">
        <v>12</v>
      </c>
      <c r="B37">
        <v>2.12703962703963E-2</v>
      </c>
      <c r="C37">
        <v>0.12564130314130301</v>
      </c>
      <c r="D37">
        <v>1.48601398601399E-2</v>
      </c>
      <c r="E37">
        <v>5.3436147186147198E-2</v>
      </c>
      <c r="F37">
        <v>6.19210650460651E-2</v>
      </c>
      <c r="G37">
        <v>5.3443778443778497E-2</v>
      </c>
      <c r="H37">
        <v>2.12703962703963E-2</v>
      </c>
      <c r="I37">
        <v>3.9821289821289803E-2</v>
      </c>
      <c r="J37">
        <v>2.7680652680652701E-2</v>
      </c>
      <c r="K37">
        <v>4.0501165501165497E-2</v>
      </c>
      <c r="L37">
        <v>1.48601398601399E-2</v>
      </c>
      <c r="M37">
        <v>1.48601398601399E-2</v>
      </c>
      <c r="N37">
        <v>3.5647685647685702E-2</v>
      </c>
      <c r="O37">
        <v>2.3376623376623398E-2</v>
      </c>
      <c r="P37">
        <v>9.3309468309468305E-2</v>
      </c>
      <c r="Q37">
        <v>4.4622044622044603E-2</v>
      </c>
      <c r="R37">
        <v>1.48601398601399E-2</v>
      </c>
      <c r="S37">
        <v>1.9667832167832199E-2</v>
      </c>
      <c r="T37">
        <v>1.48601398601399E-2</v>
      </c>
      <c r="U37">
        <v>5.3436147186147198E-2</v>
      </c>
      <c r="V37">
        <v>3.42518592518593E-2</v>
      </c>
      <c r="W37">
        <v>0.17303196803196799</v>
      </c>
      <c r="X37">
        <v>0.23180846930846899</v>
      </c>
      <c r="Y37">
        <v>0.197623487623488</v>
      </c>
      <c r="Z37">
        <v>3.75840825840826E-2</v>
      </c>
      <c r="AA37">
        <v>0.12038461538461501</v>
      </c>
      <c r="AB37">
        <v>4.7946830946830998E-2</v>
      </c>
      <c r="AC37">
        <v>6.4511877011876995E-2</v>
      </c>
      <c r="AD37">
        <v>0.163798701298701</v>
      </c>
      <c r="AE37">
        <v>3.5052447552447602E-2</v>
      </c>
      <c r="AF37">
        <v>6.7442557442557394E-2</v>
      </c>
      <c r="AG37">
        <v>3.5052447552447602E-2</v>
      </c>
      <c r="AH37">
        <v>1.9988344988345001E-2</v>
      </c>
      <c r="AI37">
        <v>5.92074592074592E-2</v>
      </c>
      <c r="AJ37">
        <v>0</v>
      </c>
      <c r="AK37">
        <v>1.48601398601399E-2</v>
      </c>
      <c r="AL37">
        <v>1.48601398601399E-2</v>
      </c>
      <c r="AM37">
        <v>2.7680652680652701E-2</v>
      </c>
      <c r="AN37">
        <v>2.7680652680652701E-2</v>
      </c>
    </row>
    <row r="38" spans="1:40" x14ac:dyDescent="0.25">
      <c r="A38" t="s">
        <v>41</v>
      </c>
      <c r="B38">
        <v>6.41025641025641E-3</v>
      </c>
      <c r="C38">
        <v>0.110726773226773</v>
      </c>
      <c r="D38">
        <v>0</v>
      </c>
      <c r="E38">
        <v>3.85760073260073E-2</v>
      </c>
      <c r="F38">
        <v>2.01548451548452E-2</v>
      </c>
      <c r="G38">
        <v>3.8583638583638599E-2</v>
      </c>
      <c r="H38">
        <v>6.41025641025641E-3</v>
      </c>
      <c r="I38">
        <v>2.4961149961149998E-2</v>
      </c>
      <c r="J38">
        <v>1.2820512820512799E-2</v>
      </c>
      <c r="K38">
        <v>2.5641025641025599E-2</v>
      </c>
      <c r="L38">
        <v>0</v>
      </c>
      <c r="M38">
        <v>0</v>
      </c>
      <c r="N38">
        <v>2.07875457875458E-2</v>
      </c>
      <c r="O38">
        <v>8.5164835164835192E-3</v>
      </c>
      <c r="P38">
        <v>4.41359751359751E-2</v>
      </c>
      <c r="Q38">
        <v>2.9761904761904798E-2</v>
      </c>
      <c r="R38">
        <v>0</v>
      </c>
      <c r="S38">
        <v>4.8076923076923097E-3</v>
      </c>
      <c r="T38">
        <v>0</v>
      </c>
      <c r="U38">
        <v>3.85760073260073E-2</v>
      </c>
      <c r="V38">
        <v>1.9391719391719402E-2</v>
      </c>
      <c r="W38">
        <v>9.8618881118881105E-2</v>
      </c>
      <c r="X38">
        <v>0.225718725718726</v>
      </c>
      <c r="Y38">
        <v>0.19153374403374401</v>
      </c>
      <c r="Z38">
        <v>3.3213453213453203E-2</v>
      </c>
      <c r="AA38">
        <v>7.8216783216783201E-2</v>
      </c>
      <c r="AB38">
        <v>3.4662004662004702E-3</v>
      </c>
      <c r="AC38">
        <v>4.2783605283605301E-2</v>
      </c>
      <c r="AD38">
        <v>0.14893856143856099</v>
      </c>
      <c r="AE38">
        <v>2.01923076923077E-2</v>
      </c>
      <c r="AF38">
        <v>5.25824175824176E-2</v>
      </c>
      <c r="AG38">
        <v>2.01923076923077E-2</v>
      </c>
      <c r="AH38">
        <v>5.1282051282051299E-3</v>
      </c>
      <c r="AI38">
        <v>9.4444444444444497E-3</v>
      </c>
      <c r="AJ38">
        <v>1.48601398601399E-2</v>
      </c>
      <c r="AK38">
        <v>0</v>
      </c>
      <c r="AL38">
        <v>0</v>
      </c>
      <c r="AM38">
        <v>1.2820512820512799E-2</v>
      </c>
      <c r="AN38">
        <v>1.2820512820512799E-2</v>
      </c>
    </row>
    <row r="39" spans="1:40" x14ac:dyDescent="0.25">
      <c r="A39" t="s">
        <v>57</v>
      </c>
      <c r="B39">
        <v>6.41025641025641E-3</v>
      </c>
      <c r="C39">
        <v>9.0035242535242505E-2</v>
      </c>
      <c r="D39">
        <v>0</v>
      </c>
      <c r="E39">
        <v>3.85760073260073E-2</v>
      </c>
      <c r="F39">
        <v>2.01548451548452E-2</v>
      </c>
      <c r="G39">
        <v>3.8583638583638599E-2</v>
      </c>
      <c r="H39">
        <v>6.41025641025641E-3</v>
      </c>
      <c r="I39">
        <v>2.4961149961149998E-2</v>
      </c>
      <c r="J39">
        <v>1.2820512820512799E-2</v>
      </c>
      <c r="K39">
        <v>2.5641025641025599E-2</v>
      </c>
      <c r="L39">
        <v>0</v>
      </c>
      <c r="M39">
        <v>0</v>
      </c>
      <c r="N39">
        <v>2.07875457875458E-2</v>
      </c>
      <c r="O39">
        <v>8.5164835164835192E-3</v>
      </c>
      <c r="P39">
        <v>4.2387723387723397E-2</v>
      </c>
      <c r="Q39">
        <v>2.9761904761904798E-2</v>
      </c>
      <c r="R39">
        <v>0</v>
      </c>
      <c r="S39">
        <v>4.8076923076923097E-3</v>
      </c>
      <c r="T39">
        <v>0</v>
      </c>
      <c r="U39">
        <v>3.85760073260073E-2</v>
      </c>
      <c r="V39">
        <v>1.9391719391719402E-2</v>
      </c>
      <c r="W39">
        <v>9.8618881118881105E-2</v>
      </c>
      <c r="X39">
        <v>0.21694832944832901</v>
      </c>
      <c r="Y39">
        <v>0.18276334776334799</v>
      </c>
      <c r="Z39">
        <v>3.3213453213453203E-2</v>
      </c>
      <c r="AA39">
        <v>7.8216783216783201E-2</v>
      </c>
      <c r="AB39">
        <v>1.71794871794872E-3</v>
      </c>
      <c r="AC39">
        <v>4.2783605283605301E-2</v>
      </c>
      <c r="AD39">
        <v>0.14893856143856099</v>
      </c>
      <c r="AE39">
        <v>2.01923076923077E-2</v>
      </c>
      <c r="AF39">
        <v>5.25824175824176E-2</v>
      </c>
      <c r="AG39">
        <v>2.01923076923077E-2</v>
      </c>
      <c r="AH39">
        <v>5.1282051282051299E-3</v>
      </c>
      <c r="AI39">
        <v>9.4444444444444497E-3</v>
      </c>
      <c r="AJ39">
        <v>1.48601398601399E-2</v>
      </c>
      <c r="AK39">
        <v>0</v>
      </c>
      <c r="AL39">
        <v>0</v>
      </c>
      <c r="AM39">
        <v>1.2820512820512799E-2</v>
      </c>
      <c r="AN39">
        <v>1.2820512820512799E-2</v>
      </c>
    </row>
    <row r="40" spans="1:40" x14ac:dyDescent="0.25">
      <c r="A40" t="s">
        <v>35</v>
      </c>
      <c r="B40">
        <v>1.9230769230769201E-2</v>
      </c>
      <c r="C40">
        <v>0.102855755355755</v>
      </c>
      <c r="D40">
        <v>1.2820512820512799E-2</v>
      </c>
      <c r="E40">
        <v>5.1396520146520103E-2</v>
      </c>
      <c r="F40">
        <v>3.2975357975358E-2</v>
      </c>
      <c r="G40">
        <v>5.1404151404151402E-2</v>
      </c>
      <c r="H40">
        <v>1.2820512820512799E-2</v>
      </c>
      <c r="I40">
        <v>3.7781662781662798E-2</v>
      </c>
      <c r="J40">
        <v>2.5641025641025599E-2</v>
      </c>
      <c r="K40">
        <v>3.8461538461538498E-2</v>
      </c>
      <c r="L40">
        <v>1.2820512820512799E-2</v>
      </c>
      <c r="M40">
        <v>1.2820512820512799E-2</v>
      </c>
      <c r="N40">
        <v>3.36080586080586E-2</v>
      </c>
      <c r="O40">
        <v>2.1336996336996299E-2</v>
      </c>
      <c r="P40">
        <v>5.52082362082362E-2</v>
      </c>
      <c r="Q40">
        <v>4.2582417582417598E-2</v>
      </c>
      <c r="R40">
        <v>1.2820512820512799E-2</v>
      </c>
      <c r="S40">
        <v>1.76282051282051E-2</v>
      </c>
      <c r="T40">
        <v>1.2820512820512799E-2</v>
      </c>
      <c r="U40">
        <v>5.1396520146520103E-2</v>
      </c>
      <c r="V40">
        <v>3.2212232212232197E-2</v>
      </c>
      <c r="W40">
        <v>0.111439393939394</v>
      </c>
      <c r="X40">
        <v>0.22976884226884201</v>
      </c>
      <c r="Y40">
        <v>0.19558386058386101</v>
      </c>
      <c r="Z40">
        <v>4.6033966033965999E-2</v>
      </c>
      <c r="AA40">
        <v>9.1037296037296003E-2</v>
      </c>
      <c r="AB40">
        <v>1.45384615384615E-2</v>
      </c>
      <c r="AC40">
        <v>5.5604118104118097E-2</v>
      </c>
      <c r="AD40">
        <v>0.16175907425907399</v>
      </c>
      <c r="AE40">
        <v>3.30128205128205E-2</v>
      </c>
      <c r="AF40">
        <v>6.5402930402930395E-2</v>
      </c>
      <c r="AG40">
        <v>3.30128205128205E-2</v>
      </c>
      <c r="AH40">
        <v>1.7948717948717899E-2</v>
      </c>
      <c r="AI40">
        <v>2.2264957264957301E-2</v>
      </c>
      <c r="AJ40">
        <v>2.7680652680652701E-2</v>
      </c>
      <c r="AK40">
        <v>1.2820512820512799E-2</v>
      </c>
      <c r="AL40">
        <v>1.2820512820512799E-2</v>
      </c>
      <c r="AM40">
        <v>0</v>
      </c>
      <c r="AN40">
        <v>1.2820512820512799E-2</v>
      </c>
    </row>
    <row r="41" spans="1:40" x14ac:dyDescent="0.25">
      <c r="A41" t="s">
        <v>36</v>
      </c>
      <c r="B41">
        <v>1.9230769230769201E-2</v>
      </c>
      <c r="C41">
        <v>0.102855755355755</v>
      </c>
      <c r="D41">
        <v>1.2820512820512799E-2</v>
      </c>
      <c r="E41">
        <v>5.1396520146520103E-2</v>
      </c>
      <c r="F41">
        <v>3.2975357975358E-2</v>
      </c>
      <c r="G41">
        <v>5.1404151404151402E-2</v>
      </c>
      <c r="H41">
        <v>1.2820512820512799E-2</v>
      </c>
      <c r="I41">
        <v>3.7781662781662798E-2</v>
      </c>
      <c r="J41">
        <v>2.5641025641025599E-2</v>
      </c>
      <c r="K41">
        <v>3.8461538461538498E-2</v>
      </c>
      <c r="L41">
        <v>1.2820512820512799E-2</v>
      </c>
      <c r="M41">
        <v>1.2820512820512799E-2</v>
      </c>
      <c r="N41">
        <v>3.36080586080586E-2</v>
      </c>
      <c r="O41">
        <v>2.1336996336996299E-2</v>
      </c>
      <c r="P41">
        <v>5.52082362082362E-2</v>
      </c>
      <c r="Q41">
        <v>4.2582417582417598E-2</v>
      </c>
      <c r="R41">
        <v>1.2820512820512799E-2</v>
      </c>
      <c r="S41">
        <v>1.76282051282051E-2</v>
      </c>
      <c r="T41">
        <v>1.2820512820512799E-2</v>
      </c>
      <c r="U41">
        <v>5.1396520146520103E-2</v>
      </c>
      <c r="V41">
        <v>3.2212232212232197E-2</v>
      </c>
      <c r="W41">
        <v>0.111439393939394</v>
      </c>
      <c r="X41">
        <v>0.22976884226884201</v>
      </c>
      <c r="Y41">
        <v>0.19558386058386101</v>
      </c>
      <c r="Z41">
        <v>4.6033966033965999E-2</v>
      </c>
      <c r="AA41">
        <v>9.1037296037296003E-2</v>
      </c>
      <c r="AB41">
        <v>1.45384615384615E-2</v>
      </c>
      <c r="AC41">
        <v>5.5604118104118097E-2</v>
      </c>
      <c r="AD41">
        <v>0.16175907425907399</v>
      </c>
      <c r="AE41">
        <v>3.30128205128205E-2</v>
      </c>
      <c r="AF41">
        <v>6.5402930402930395E-2</v>
      </c>
      <c r="AG41">
        <v>3.30128205128205E-2</v>
      </c>
      <c r="AH41">
        <v>1.7948717948717899E-2</v>
      </c>
      <c r="AI41">
        <v>2.2264957264957301E-2</v>
      </c>
      <c r="AJ41">
        <v>2.7680652680652701E-2</v>
      </c>
      <c r="AK41">
        <v>1.2820512820512799E-2</v>
      </c>
      <c r="AL41">
        <v>1.2820512820512799E-2</v>
      </c>
      <c r="AM41">
        <v>1.2820512820512799E-2</v>
      </c>
      <c r="AN41">
        <v>0</v>
      </c>
    </row>
    <row r="44" spans="1:40" x14ac:dyDescent="0.25">
      <c r="B44" t="s">
        <v>13</v>
      </c>
      <c r="C44" t="s">
        <v>32</v>
      </c>
      <c r="D44" t="s">
        <v>33</v>
      </c>
      <c r="E44" t="s">
        <v>0</v>
      </c>
      <c r="F44" t="s">
        <v>34</v>
      </c>
      <c r="G44" t="s">
        <v>1</v>
      </c>
      <c r="H44" t="s">
        <v>2</v>
      </c>
      <c r="I44" t="s">
        <v>3</v>
      </c>
      <c r="J44" t="s">
        <v>4</v>
      </c>
      <c r="K44" t="s">
        <v>58</v>
      </c>
      <c r="L44" t="s">
        <v>38</v>
      </c>
      <c r="M44" t="s">
        <v>59</v>
      </c>
      <c r="N44" t="s">
        <v>47</v>
      </c>
      <c r="O44" t="s">
        <v>48</v>
      </c>
      <c r="P44" t="s">
        <v>5</v>
      </c>
      <c r="Q44" t="s">
        <v>39</v>
      </c>
      <c r="R44" t="s">
        <v>49</v>
      </c>
      <c r="S44" t="s">
        <v>60</v>
      </c>
      <c r="T44" t="s">
        <v>50</v>
      </c>
      <c r="U44" t="s">
        <v>51</v>
      </c>
      <c r="V44" t="s">
        <v>6</v>
      </c>
      <c r="W44" t="s">
        <v>7</v>
      </c>
      <c r="X44" t="s">
        <v>16</v>
      </c>
      <c r="Y44" t="s">
        <v>61</v>
      </c>
      <c r="Z44" t="s">
        <v>8</v>
      </c>
      <c r="AA44" t="s">
        <v>9</v>
      </c>
      <c r="AB44" t="s">
        <v>52</v>
      </c>
      <c r="AC44" t="s">
        <v>62</v>
      </c>
      <c r="AD44" t="s">
        <v>53</v>
      </c>
      <c r="AE44" t="s">
        <v>54</v>
      </c>
      <c r="AF44" t="s">
        <v>10</v>
      </c>
      <c r="AG44" t="s">
        <v>63</v>
      </c>
      <c r="AH44" t="s">
        <v>55</v>
      </c>
      <c r="AI44" t="s">
        <v>56</v>
      </c>
      <c r="AJ44" t="s">
        <v>12</v>
      </c>
      <c r="AK44" t="s">
        <v>41</v>
      </c>
      <c r="AL44" t="s">
        <v>57</v>
      </c>
      <c r="AM44" t="s">
        <v>35</v>
      </c>
      <c r="AN44" t="s">
        <v>36</v>
      </c>
    </row>
    <row r="45" spans="1:40" x14ac:dyDescent="0.25">
      <c r="A45" t="s">
        <v>13</v>
      </c>
      <c r="B45">
        <v>0</v>
      </c>
      <c r="C45">
        <v>310.93688284223799</v>
      </c>
      <c r="D45">
        <v>347.22184220316302</v>
      </c>
      <c r="E45">
        <v>408.24816014839399</v>
      </c>
      <c r="F45">
        <v>161.12208541547699</v>
      </c>
      <c r="G45">
        <v>665.41403051201098</v>
      </c>
      <c r="H45">
        <v>179.30180707700799</v>
      </c>
      <c r="I45">
        <v>83.066785146600594</v>
      </c>
      <c r="J45">
        <v>450.14636573361298</v>
      </c>
      <c r="K45">
        <v>542.67208921434406</v>
      </c>
      <c r="L45">
        <v>105.397529052987</v>
      </c>
      <c r="M45">
        <v>144.47110837272399</v>
      </c>
      <c r="N45">
        <v>281.97130565363301</v>
      </c>
      <c r="O45">
        <v>983.03695719546295</v>
      </c>
      <c r="P45">
        <v>380.63292942947697</v>
      </c>
      <c r="Q45">
        <v>122.52280639541</v>
      </c>
      <c r="R45">
        <v>63.757767250134002</v>
      </c>
      <c r="S45">
        <v>710.88672327510199</v>
      </c>
      <c r="T45">
        <v>63.459363924611303</v>
      </c>
      <c r="U45">
        <v>259.44633428789001</v>
      </c>
      <c r="V45">
        <v>241.34198381196299</v>
      </c>
      <c r="W45">
        <v>665.29888553317699</v>
      </c>
      <c r="X45">
        <v>347.173602988722</v>
      </c>
      <c r="Y45">
        <v>371.26381043553403</v>
      </c>
      <c r="Z45">
        <v>302.75774028747401</v>
      </c>
      <c r="AA45">
        <v>145.34115801659601</v>
      </c>
      <c r="AB45">
        <v>576.78304081240799</v>
      </c>
      <c r="AC45">
        <v>261.57060480327698</v>
      </c>
      <c r="AD45">
        <v>6654.73990098375</v>
      </c>
      <c r="AE45">
        <v>349.38419470397702</v>
      </c>
      <c r="AF45">
        <v>383.193990546571</v>
      </c>
      <c r="AG45">
        <v>305.89547271278201</v>
      </c>
      <c r="AH45">
        <v>107.89850594943201</v>
      </c>
      <c r="AI45">
        <v>431.374548018209</v>
      </c>
      <c r="AJ45">
        <v>122.52280639541</v>
      </c>
      <c r="AK45">
        <v>122.236231752194</v>
      </c>
      <c r="AL45">
        <v>65.563523198925196</v>
      </c>
      <c r="AM45">
        <v>175.363998632445</v>
      </c>
      <c r="AN45">
        <v>179.73255733964399</v>
      </c>
    </row>
    <row r="46" spans="1:40" x14ac:dyDescent="0.25">
      <c r="A46" t="s">
        <v>32</v>
      </c>
      <c r="B46">
        <v>0</v>
      </c>
      <c r="C46">
        <v>0</v>
      </c>
      <c r="D46">
        <v>572.93972865583396</v>
      </c>
      <c r="E46">
        <v>605.36841682326599</v>
      </c>
      <c r="F46">
        <v>397.86069911692198</v>
      </c>
      <c r="G46">
        <v>827.31956647549396</v>
      </c>
      <c r="H46">
        <v>428.93008521173999</v>
      </c>
      <c r="I46">
        <v>296.59926172700398</v>
      </c>
      <c r="J46">
        <v>660.51031508737105</v>
      </c>
      <c r="K46">
        <v>756.25801867308599</v>
      </c>
      <c r="L46">
        <v>392.70891136956101</v>
      </c>
      <c r="M46">
        <v>391.031420924938</v>
      </c>
      <c r="N46">
        <v>582.98984915906703</v>
      </c>
      <c r="O46">
        <v>1278.0578910567899</v>
      </c>
      <c r="P46">
        <v>661.09226338733401</v>
      </c>
      <c r="Q46">
        <v>353.03114730113401</v>
      </c>
      <c r="R46">
        <v>309.20246595715702</v>
      </c>
      <c r="S46">
        <v>951.85263055498297</v>
      </c>
      <c r="T46">
        <v>304.30573440296899</v>
      </c>
      <c r="U46">
        <v>509.60616722501601</v>
      </c>
      <c r="V46">
        <v>476.00626974728198</v>
      </c>
      <c r="W46">
        <v>906.33342063901296</v>
      </c>
      <c r="X46">
        <v>573.79701010597205</v>
      </c>
      <c r="Y46">
        <v>649.18644105086605</v>
      </c>
      <c r="Z46">
        <v>558.52299470218395</v>
      </c>
      <c r="AA46">
        <v>361.58916103705599</v>
      </c>
      <c r="AB46">
        <v>767.46017883853096</v>
      </c>
      <c r="AC46">
        <v>520.52160654547595</v>
      </c>
      <c r="AD46">
        <v>7023.7990327011703</v>
      </c>
      <c r="AE46">
        <v>595.22660670407197</v>
      </c>
      <c r="AF46">
        <v>588.82160938832203</v>
      </c>
      <c r="AG46">
        <v>526.10348224380004</v>
      </c>
      <c r="AH46">
        <v>381.87651071766197</v>
      </c>
      <c r="AI46">
        <v>735.31542807613198</v>
      </c>
      <c r="AJ46">
        <v>353.03114730113401</v>
      </c>
      <c r="AK46">
        <v>331.84696205340299</v>
      </c>
      <c r="AL46">
        <v>320.780990343356</v>
      </c>
      <c r="AM46">
        <v>408.49970156738402</v>
      </c>
      <c r="AN46">
        <v>410.737654592426</v>
      </c>
    </row>
    <row r="47" spans="1:40" x14ac:dyDescent="0.25">
      <c r="A47" t="s">
        <v>33</v>
      </c>
      <c r="B47">
        <v>0</v>
      </c>
      <c r="C47">
        <v>0</v>
      </c>
      <c r="D47">
        <v>0</v>
      </c>
      <c r="E47">
        <v>676.97241819832402</v>
      </c>
      <c r="F47">
        <v>432.68446458008498</v>
      </c>
      <c r="G47">
        <v>894.04149525589401</v>
      </c>
      <c r="H47">
        <v>447.20571105962199</v>
      </c>
      <c r="I47">
        <v>372.629408967617</v>
      </c>
      <c r="J47">
        <v>706.90850938793801</v>
      </c>
      <c r="K47">
        <v>806.24063161955701</v>
      </c>
      <c r="L47">
        <v>435.83136864552603</v>
      </c>
      <c r="M47">
        <v>448.97572028005902</v>
      </c>
      <c r="N47">
        <v>592.81741190869695</v>
      </c>
      <c r="O47">
        <v>1352.97398525323</v>
      </c>
      <c r="P47">
        <v>620.46896780368604</v>
      </c>
      <c r="Q47">
        <v>391.73204568233098</v>
      </c>
      <c r="R47">
        <v>349.44419315322199</v>
      </c>
      <c r="S47">
        <v>949.93290392767301</v>
      </c>
      <c r="T47">
        <v>349.44419315322199</v>
      </c>
      <c r="U47">
        <v>523.97406504877802</v>
      </c>
      <c r="V47">
        <v>514.43086021720103</v>
      </c>
      <c r="W47">
        <v>824.606124028404</v>
      </c>
      <c r="X47">
        <v>617.02270273443196</v>
      </c>
      <c r="Y47">
        <v>698.09142498280698</v>
      </c>
      <c r="Z47">
        <v>571.200822445011</v>
      </c>
      <c r="AA47">
        <v>415.52105886886199</v>
      </c>
      <c r="AB47">
        <v>896.75075775091</v>
      </c>
      <c r="AC47">
        <v>494.51537218913597</v>
      </c>
      <c r="AD47">
        <v>7351.1670154050198</v>
      </c>
      <c r="AE47">
        <v>624.13318329571996</v>
      </c>
      <c r="AF47">
        <v>654.896830165344</v>
      </c>
      <c r="AG47">
        <v>546.54341552915298</v>
      </c>
      <c r="AH47">
        <v>388.77775169397302</v>
      </c>
      <c r="AI47">
        <v>681.76880793604403</v>
      </c>
      <c r="AJ47">
        <v>391.73204568233098</v>
      </c>
      <c r="AK47">
        <v>388.18343656758202</v>
      </c>
      <c r="AL47">
        <v>366.13553019033901</v>
      </c>
      <c r="AM47">
        <v>447.20571105962199</v>
      </c>
      <c r="AN47">
        <v>447.20571105962199</v>
      </c>
    </row>
    <row r="48" spans="1:40" x14ac:dyDescent="0.25">
      <c r="A48" t="s">
        <v>0</v>
      </c>
      <c r="B48">
        <v>0</v>
      </c>
      <c r="C48">
        <v>0</v>
      </c>
      <c r="D48">
        <v>0</v>
      </c>
      <c r="E48">
        <v>0</v>
      </c>
      <c r="F48">
        <v>529.88122152034498</v>
      </c>
      <c r="G48">
        <v>976.06911522309701</v>
      </c>
      <c r="H48">
        <v>533.42551142686102</v>
      </c>
      <c r="I48">
        <v>470.08811089213901</v>
      </c>
      <c r="J48">
        <v>754.74860312120995</v>
      </c>
      <c r="K48">
        <v>844.16568724269302</v>
      </c>
      <c r="L48">
        <v>562.44041605910604</v>
      </c>
      <c r="M48">
        <v>571.18223477784795</v>
      </c>
      <c r="N48">
        <v>683.31050215350194</v>
      </c>
      <c r="O48">
        <v>1370.0236785395</v>
      </c>
      <c r="P48">
        <v>788.14357537339504</v>
      </c>
      <c r="Q48">
        <v>446.16052414047101</v>
      </c>
      <c r="R48">
        <v>444.67055778611399</v>
      </c>
      <c r="S48">
        <v>1092.4361153898201</v>
      </c>
      <c r="T48">
        <v>448.99992749658401</v>
      </c>
      <c r="U48">
        <v>544.390988255862</v>
      </c>
      <c r="V48">
        <v>625.38459286754698</v>
      </c>
      <c r="W48">
        <v>1011.02266296477</v>
      </c>
      <c r="X48">
        <v>707.21603650685199</v>
      </c>
      <c r="Y48">
        <v>740.85053361362395</v>
      </c>
      <c r="Z48">
        <v>668.64474955627998</v>
      </c>
      <c r="AA48">
        <v>516.70833503433801</v>
      </c>
      <c r="AB48">
        <v>879.42797992580802</v>
      </c>
      <c r="AC48">
        <v>618.73002241245001</v>
      </c>
      <c r="AD48">
        <v>7089.3004748309004</v>
      </c>
      <c r="AE48">
        <v>687.79518721271995</v>
      </c>
      <c r="AF48">
        <v>714.15794733441203</v>
      </c>
      <c r="AG48">
        <v>591.33559625479404</v>
      </c>
      <c r="AH48">
        <v>547.15927786244004</v>
      </c>
      <c r="AI48">
        <v>879.49103234887104</v>
      </c>
      <c r="AJ48">
        <v>498.14647293787402</v>
      </c>
      <c r="AK48">
        <v>446.16052414047101</v>
      </c>
      <c r="AL48">
        <v>431.50563345658202</v>
      </c>
      <c r="AM48">
        <v>528.43172597073101</v>
      </c>
      <c r="AN48">
        <v>541.64531453517998</v>
      </c>
    </row>
    <row r="49" spans="1:40" x14ac:dyDescent="0.25">
      <c r="A49" t="s">
        <v>34</v>
      </c>
      <c r="B49">
        <v>0</v>
      </c>
      <c r="C49">
        <v>0</v>
      </c>
      <c r="D49">
        <v>0</v>
      </c>
      <c r="E49">
        <v>0</v>
      </c>
      <c r="F49">
        <v>0</v>
      </c>
      <c r="G49">
        <v>737.42328929393898</v>
      </c>
      <c r="H49">
        <v>260.37149058627</v>
      </c>
      <c r="I49">
        <v>195.06652327268699</v>
      </c>
      <c r="J49">
        <v>527.71368328344897</v>
      </c>
      <c r="K49">
        <v>618.16530133179504</v>
      </c>
      <c r="L49">
        <v>243.46931089779801</v>
      </c>
      <c r="M49">
        <v>256.33827377398302</v>
      </c>
      <c r="N49">
        <v>414.24415137794199</v>
      </c>
      <c r="O49">
        <v>1119.75778522773</v>
      </c>
      <c r="P49">
        <v>503.200021660549</v>
      </c>
      <c r="Q49">
        <v>203.82046336313101</v>
      </c>
      <c r="R49">
        <v>169.652273195877</v>
      </c>
      <c r="S49">
        <v>809.51557001833305</v>
      </c>
      <c r="T49">
        <v>169.652273195877</v>
      </c>
      <c r="U49">
        <v>363.80425885755801</v>
      </c>
      <c r="V49">
        <v>342.14142279221801</v>
      </c>
      <c r="W49">
        <v>755.09144669256</v>
      </c>
      <c r="X49">
        <v>460.229944769952</v>
      </c>
      <c r="Y49">
        <v>520.69814698940695</v>
      </c>
      <c r="Z49">
        <v>410.52324919594997</v>
      </c>
      <c r="AA49">
        <v>244.23324801998399</v>
      </c>
      <c r="AB49">
        <v>742.68172117576103</v>
      </c>
      <c r="AC49">
        <v>356.62174470042601</v>
      </c>
      <c r="AD49">
        <v>7024.9156837447599</v>
      </c>
      <c r="AE49">
        <v>432.97567221257401</v>
      </c>
      <c r="AF49">
        <v>480.85635980348798</v>
      </c>
      <c r="AG49">
        <v>382.69460120275699</v>
      </c>
      <c r="AH49">
        <v>223.020814834508</v>
      </c>
      <c r="AI49">
        <v>560.58356725855003</v>
      </c>
      <c r="AJ49">
        <v>203.82046336313101</v>
      </c>
      <c r="AK49">
        <v>207.67544851826699</v>
      </c>
      <c r="AL49">
        <v>177.75577963984699</v>
      </c>
      <c r="AM49">
        <v>258.0878325763</v>
      </c>
      <c r="AN49">
        <v>256.69811552825303</v>
      </c>
    </row>
    <row r="50" spans="1:40" x14ac:dyDescent="0.25">
      <c r="A50" t="s">
        <v>1</v>
      </c>
      <c r="B50">
        <v>0</v>
      </c>
      <c r="C50">
        <v>0</v>
      </c>
      <c r="D50">
        <v>0</v>
      </c>
      <c r="E50">
        <v>0</v>
      </c>
      <c r="F50">
        <v>0</v>
      </c>
      <c r="G50">
        <v>0</v>
      </c>
      <c r="H50">
        <v>739.212839267351</v>
      </c>
      <c r="I50">
        <v>655.07289365801898</v>
      </c>
      <c r="J50">
        <v>972.06233992330704</v>
      </c>
      <c r="K50">
        <v>1069.4877070339501</v>
      </c>
      <c r="L50">
        <v>792.31184156643906</v>
      </c>
      <c r="M50">
        <v>776.86628710008495</v>
      </c>
      <c r="N50">
        <v>937.33564176521895</v>
      </c>
      <c r="O50">
        <v>1707.22761860329</v>
      </c>
      <c r="P50">
        <v>1003.20639100757</v>
      </c>
      <c r="Q50">
        <v>693.07163634650703</v>
      </c>
      <c r="R50">
        <v>647.46592265033303</v>
      </c>
      <c r="S50">
        <v>1321.5582760555701</v>
      </c>
      <c r="T50">
        <v>653.66191536984502</v>
      </c>
      <c r="U50">
        <v>828.48370622162099</v>
      </c>
      <c r="V50">
        <v>786.87044718539505</v>
      </c>
      <c r="W50">
        <v>1246.79614035242</v>
      </c>
      <c r="X50">
        <v>856.99971131055202</v>
      </c>
      <c r="Y50">
        <v>996.64705664276005</v>
      </c>
      <c r="Z50">
        <v>875.39245969393198</v>
      </c>
      <c r="AA50">
        <v>711.62332354193404</v>
      </c>
      <c r="AB50">
        <v>1192.3291985748899</v>
      </c>
      <c r="AC50">
        <v>839.61655372104497</v>
      </c>
      <c r="AD50">
        <v>7321.8833100486199</v>
      </c>
      <c r="AE50">
        <v>937.56133732384001</v>
      </c>
      <c r="AF50">
        <v>880.897541299213</v>
      </c>
      <c r="AG50">
        <v>806.07338163936197</v>
      </c>
      <c r="AH50">
        <v>759.92515361542598</v>
      </c>
      <c r="AI50">
        <v>1115.00771357538</v>
      </c>
      <c r="AJ50">
        <v>693.07163634650703</v>
      </c>
      <c r="AK50">
        <v>693.07163634650703</v>
      </c>
      <c r="AL50">
        <v>684.88432956798601</v>
      </c>
      <c r="AM50">
        <v>746.13744219574301</v>
      </c>
      <c r="AN50">
        <v>757.53964548231204</v>
      </c>
    </row>
    <row r="51" spans="1:40" x14ac:dyDescent="0.25">
      <c r="A51" t="s">
        <v>2</v>
      </c>
      <c r="B51">
        <v>0</v>
      </c>
      <c r="C51">
        <v>0</v>
      </c>
      <c r="D51">
        <v>0</v>
      </c>
      <c r="E51">
        <v>0</v>
      </c>
      <c r="F51">
        <v>0</v>
      </c>
      <c r="G51">
        <v>0</v>
      </c>
      <c r="H51">
        <v>0</v>
      </c>
      <c r="I51">
        <v>207.50529565385199</v>
      </c>
      <c r="J51">
        <v>538.45496296957594</v>
      </c>
      <c r="K51">
        <v>627.45797780896305</v>
      </c>
      <c r="L51">
        <v>261.90055919286698</v>
      </c>
      <c r="M51">
        <v>256.86943292923002</v>
      </c>
      <c r="N51">
        <v>404.58032355962501</v>
      </c>
      <c r="O51">
        <v>1144.4468541204601</v>
      </c>
      <c r="P51">
        <v>516.99612901428998</v>
      </c>
      <c r="Q51">
        <v>220.82828935149101</v>
      </c>
      <c r="R51">
        <v>181.22285633141101</v>
      </c>
      <c r="S51">
        <v>826.47517456503999</v>
      </c>
      <c r="T51">
        <v>181.65303399740199</v>
      </c>
      <c r="U51">
        <v>374.856156914915</v>
      </c>
      <c r="V51">
        <v>367.57242842382902</v>
      </c>
      <c r="W51">
        <v>745.53317656551906</v>
      </c>
      <c r="X51">
        <v>468.26470083552601</v>
      </c>
      <c r="Y51">
        <v>502.42313888741</v>
      </c>
      <c r="Z51">
        <v>430.45514264151302</v>
      </c>
      <c r="AA51">
        <v>255.84368293906701</v>
      </c>
      <c r="AB51">
        <v>725.24884820385705</v>
      </c>
      <c r="AC51">
        <v>368.65748136151399</v>
      </c>
      <c r="AD51">
        <v>7012.0513506994403</v>
      </c>
      <c r="AE51">
        <v>445.25906803755998</v>
      </c>
      <c r="AF51">
        <v>467.97847481243298</v>
      </c>
      <c r="AG51">
        <v>393.55153744270098</v>
      </c>
      <c r="AH51">
        <v>241.323687288852</v>
      </c>
      <c r="AI51">
        <v>568.49512939482497</v>
      </c>
      <c r="AJ51">
        <v>222.27509782289499</v>
      </c>
      <c r="AK51">
        <v>211.96102972300599</v>
      </c>
      <c r="AL51">
        <v>190.329761422476</v>
      </c>
      <c r="AM51">
        <v>285.40462562241498</v>
      </c>
      <c r="AN51">
        <v>292.92985500022297</v>
      </c>
    </row>
    <row r="52" spans="1:40" x14ac:dyDescent="0.25">
      <c r="A52" t="s">
        <v>3</v>
      </c>
      <c r="B52">
        <v>0</v>
      </c>
      <c r="C52">
        <v>0</v>
      </c>
      <c r="D52">
        <v>0</v>
      </c>
      <c r="E52">
        <v>0</v>
      </c>
      <c r="F52">
        <v>0</v>
      </c>
      <c r="G52">
        <v>0</v>
      </c>
      <c r="H52">
        <v>0</v>
      </c>
      <c r="I52">
        <v>0</v>
      </c>
      <c r="J52">
        <v>472.92530338377497</v>
      </c>
      <c r="K52">
        <v>568.67562019073102</v>
      </c>
      <c r="L52">
        <v>133.426151456105</v>
      </c>
      <c r="M52">
        <v>154.811638228975</v>
      </c>
      <c r="N52">
        <v>311.71728773346803</v>
      </c>
      <c r="O52">
        <v>992.08191434694197</v>
      </c>
      <c r="P52">
        <v>402.57607220884898</v>
      </c>
      <c r="Q52">
        <v>146.98253136772101</v>
      </c>
      <c r="R52">
        <v>80.417116669610294</v>
      </c>
      <c r="S52">
        <v>737.03547732204197</v>
      </c>
      <c r="T52">
        <v>78.921206036926804</v>
      </c>
      <c r="U52">
        <v>274.34231860154199</v>
      </c>
      <c r="V52">
        <v>258.66052475983599</v>
      </c>
      <c r="W52">
        <v>677.08441215013897</v>
      </c>
      <c r="X52">
        <v>360.46278823308398</v>
      </c>
      <c r="Y52">
        <v>410.97314271480002</v>
      </c>
      <c r="Z52">
        <v>326.45776392946101</v>
      </c>
      <c r="AA52">
        <v>158.80799034493401</v>
      </c>
      <c r="AB52">
        <v>636.78292105236198</v>
      </c>
      <c r="AC52">
        <v>279.75823456183099</v>
      </c>
      <c r="AD52">
        <v>6847.2877112458</v>
      </c>
      <c r="AE52">
        <v>379.35755212749302</v>
      </c>
      <c r="AF52">
        <v>405.68885925982403</v>
      </c>
      <c r="AG52">
        <v>335.30310463588501</v>
      </c>
      <c r="AH52">
        <v>141.76909963237301</v>
      </c>
      <c r="AI52">
        <v>461.22356288058802</v>
      </c>
      <c r="AJ52">
        <v>147.50679895532301</v>
      </c>
      <c r="AK52">
        <v>148.367240214492</v>
      </c>
      <c r="AL52">
        <v>84.258271349485</v>
      </c>
      <c r="AM52">
        <v>206.728981798776</v>
      </c>
      <c r="AN52">
        <v>206.25544996776199</v>
      </c>
    </row>
    <row r="53" spans="1:40" x14ac:dyDescent="0.25">
      <c r="A53" t="s">
        <v>4</v>
      </c>
      <c r="B53">
        <v>0</v>
      </c>
      <c r="C53">
        <v>0</v>
      </c>
      <c r="D53">
        <v>0</v>
      </c>
      <c r="E53">
        <v>0</v>
      </c>
      <c r="F53">
        <v>0</v>
      </c>
      <c r="G53">
        <v>0</v>
      </c>
      <c r="H53">
        <v>0</v>
      </c>
      <c r="I53">
        <v>0</v>
      </c>
      <c r="J53">
        <v>0</v>
      </c>
      <c r="K53">
        <v>817.87371451457398</v>
      </c>
      <c r="L53">
        <v>454.71472903762202</v>
      </c>
      <c r="M53">
        <v>489.92591272806902</v>
      </c>
      <c r="N53">
        <v>611.68211017819397</v>
      </c>
      <c r="O53">
        <v>1338.5741402712599</v>
      </c>
      <c r="P53">
        <v>745.86543518129804</v>
      </c>
      <c r="Q53">
        <v>489.00038608996101</v>
      </c>
      <c r="R53">
        <v>449.00023014656</v>
      </c>
      <c r="S53">
        <v>1053.15857914251</v>
      </c>
      <c r="T53">
        <v>449.00023014656</v>
      </c>
      <c r="U53">
        <v>611.68211017819397</v>
      </c>
      <c r="V53">
        <v>609.17389226874604</v>
      </c>
      <c r="W53">
        <v>980.94303769517001</v>
      </c>
      <c r="X53">
        <v>704.55309123316704</v>
      </c>
      <c r="Y53">
        <v>704.55309123316704</v>
      </c>
      <c r="Z53">
        <v>664.096085881146</v>
      </c>
      <c r="AA53">
        <v>511.80308337537798</v>
      </c>
      <c r="AB53">
        <v>864.33143972662106</v>
      </c>
      <c r="AC53">
        <v>640.45541259464596</v>
      </c>
      <c r="AD53">
        <v>7251.2335809334099</v>
      </c>
      <c r="AE53">
        <v>639.74218862482905</v>
      </c>
      <c r="AF53">
        <v>728.19574947367005</v>
      </c>
      <c r="AG53">
        <v>639.74218862482905</v>
      </c>
      <c r="AH53">
        <v>518.44850922901196</v>
      </c>
      <c r="AI53">
        <v>753.68351977976397</v>
      </c>
      <c r="AJ53">
        <v>489.00038608996101</v>
      </c>
      <c r="AK53">
        <v>489.00038608996101</v>
      </c>
      <c r="AL53">
        <v>449.00023014656</v>
      </c>
      <c r="AM53">
        <v>538.45496296957594</v>
      </c>
      <c r="AN53">
        <v>538.45496296957594</v>
      </c>
    </row>
    <row r="54" spans="1:40" x14ac:dyDescent="0.25">
      <c r="A54" t="s">
        <v>58</v>
      </c>
      <c r="B54">
        <v>0</v>
      </c>
      <c r="C54">
        <v>0</v>
      </c>
      <c r="D54">
        <v>0</v>
      </c>
      <c r="E54">
        <v>0</v>
      </c>
      <c r="F54">
        <v>0</v>
      </c>
      <c r="G54">
        <v>0</v>
      </c>
      <c r="H54">
        <v>0</v>
      </c>
      <c r="I54">
        <v>0</v>
      </c>
      <c r="J54">
        <v>0</v>
      </c>
      <c r="K54">
        <v>0</v>
      </c>
      <c r="L54">
        <v>579.55840821539505</v>
      </c>
      <c r="M54">
        <v>583.66089802471799</v>
      </c>
      <c r="N54">
        <v>700.89232180591296</v>
      </c>
      <c r="O54">
        <v>1471.89114532382</v>
      </c>
      <c r="P54">
        <v>847.54810104903697</v>
      </c>
      <c r="Q54">
        <v>580.43126122022898</v>
      </c>
      <c r="R54">
        <v>541.71870548626703</v>
      </c>
      <c r="S54">
        <v>1166.47958289793</v>
      </c>
      <c r="T54">
        <v>541.71870548626703</v>
      </c>
      <c r="U54">
        <v>700.89232180591296</v>
      </c>
      <c r="V54">
        <v>705.71666106172199</v>
      </c>
      <c r="W54">
        <v>1078.29943748753</v>
      </c>
      <c r="X54">
        <v>801.29529568823898</v>
      </c>
      <c r="Y54">
        <v>801.29529568823898</v>
      </c>
      <c r="Z54">
        <v>756.83840359129897</v>
      </c>
      <c r="AA54">
        <v>607.18545712893399</v>
      </c>
      <c r="AB54">
        <v>956.56310307295803</v>
      </c>
      <c r="AC54">
        <v>741.07318613366397</v>
      </c>
      <c r="AD54">
        <v>7363.1652857890103</v>
      </c>
      <c r="AE54">
        <v>729.79977773463804</v>
      </c>
      <c r="AF54">
        <v>819.289054742963</v>
      </c>
      <c r="AG54">
        <v>729.79977773463804</v>
      </c>
      <c r="AH54">
        <v>621.38866675508598</v>
      </c>
      <c r="AI54">
        <v>852.48322890010002</v>
      </c>
      <c r="AJ54">
        <v>580.43126122022898</v>
      </c>
      <c r="AK54">
        <v>580.43126122022898</v>
      </c>
      <c r="AL54">
        <v>541.71870548626703</v>
      </c>
      <c r="AM54">
        <v>627.45797780896305</v>
      </c>
      <c r="AN54">
        <v>627.45797780896305</v>
      </c>
    </row>
    <row r="55" spans="1:40" x14ac:dyDescent="0.25">
      <c r="A55" t="s">
        <v>38</v>
      </c>
      <c r="B55">
        <v>0</v>
      </c>
      <c r="C55">
        <v>0</v>
      </c>
      <c r="D55">
        <v>0</v>
      </c>
      <c r="E55">
        <v>0</v>
      </c>
      <c r="F55">
        <v>0</v>
      </c>
      <c r="G55">
        <v>0</v>
      </c>
      <c r="H55">
        <v>0</v>
      </c>
      <c r="I55">
        <v>0</v>
      </c>
      <c r="J55">
        <v>0</v>
      </c>
      <c r="K55">
        <v>0</v>
      </c>
      <c r="L55">
        <v>0</v>
      </c>
      <c r="M55">
        <v>174.194846130109</v>
      </c>
      <c r="N55">
        <v>323.960771910809</v>
      </c>
      <c r="O55">
        <v>1055.4897261487499</v>
      </c>
      <c r="P55">
        <v>463.047228776145</v>
      </c>
      <c r="Q55">
        <v>176.91388397695999</v>
      </c>
      <c r="R55">
        <v>112.348506946233</v>
      </c>
      <c r="S55">
        <v>748.43515834774098</v>
      </c>
      <c r="T55">
        <v>100.449045152823</v>
      </c>
      <c r="U55">
        <v>350.175110480672</v>
      </c>
      <c r="V55">
        <v>326.85567274786303</v>
      </c>
      <c r="W55">
        <v>799.26729116814295</v>
      </c>
      <c r="X55">
        <v>439.23708786471099</v>
      </c>
      <c r="Y55">
        <v>436.02184226140099</v>
      </c>
      <c r="Z55">
        <v>399.56375031880401</v>
      </c>
      <c r="AA55">
        <v>195.08914541419901</v>
      </c>
      <c r="AB55">
        <v>696.40412316181505</v>
      </c>
      <c r="AC55">
        <v>346.92847393158502</v>
      </c>
      <c r="AD55">
        <v>6710.0325020980499</v>
      </c>
      <c r="AE55">
        <v>398.68667430215601</v>
      </c>
      <c r="AF55">
        <v>503.48124947709999</v>
      </c>
      <c r="AG55">
        <v>395.52862714076502</v>
      </c>
      <c r="AH55">
        <v>161.06703730232201</v>
      </c>
      <c r="AI55">
        <v>479.83960645671101</v>
      </c>
      <c r="AJ55">
        <v>191.09063460038101</v>
      </c>
      <c r="AK55">
        <v>190.038867073012</v>
      </c>
      <c r="AL55">
        <v>109.545636851461</v>
      </c>
      <c r="AM55">
        <v>263.46146380677197</v>
      </c>
      <c r="AN55">
        <v>248.525628681721</v>
      </c>
    </row>
    <row r="56" spans="1:40" x14ac:dyDescent="0.25">
      <c r="A56" t="s">
        <v>59</v>
      </c>
      <c r="B56">
        <v>0</v>
      </c>
      <c r="C56">
        <v>0</v>
      </c>
      <c r="D56">
        <v>0</v>
      </c>
      <c r="E56">
        <v>0</v>
      </c>
      <c r="F56">
        <v>0</v>
      </c>
      <c r="G56">
        <v>0</v>
      </c>
      <c r="H56">
        <v>0</v>
      </c>
      <c r="I56">
        <v>0</v>
      </c>
      <c r="J56">
        <v>0</v>
      </c>
      <c r="K56">
        <v>0</v>
      </c>
      <c r="L56">
        <v>0</v>
      </c>
      <c r="M56">
        <v>0</v>
      </c>
      <c r="N56">
        <v>336.49343472865002</v>
      </c>
      <c r="O56">
        <v>1048.4197067627499</v>
      </c>
      <c r="P56">
        <v>477.646879704051</v>
      </c>
      <c r="Q56">
        <v>202.72093951219901</v>
      </c>
      <c r="R56">
        <v>130.320688169905</v>
      </c>
      <c r="S56">
        <v>750.56718413989995</v>
      </c>
      <c r="T56">
        <v>130.320688169905</v>
      </c>
      <c r="U56">
        <v>336.49343472865002</v>
      </c>
      <c r="V56">
        <v>317.20924181034701</v>
      </c>
      <c r="W56">
        <v>723.08638123373703</v>
      </c>
      <c r="X56">
        <v>429.89789920143102</v>
      </c>
      <c r="Y56">
        <v>426.15010962858298</v>
      </c>
      <c r="Z56">
        <v>417.65057123964101</v>
      </c>
      <c r="AA56">
        <v>210.91610904113199</v>
      </c>
      <c r="AB56">
        <v>683.76423566238202</v>
      </c>
      <c r="AC56">
        <v>352.17000199911502</v>
      </c>
      <c r="AD56">
        <v>6961.33187428366</v>
      </c>
      <c r="AE56">
        <v>407.840301184699</v>
      </c>
      <c r="AF56">
        <v>476.12264335343502</v>
      </c>
      <c r="AG56">
        <v>407.840301184699</v>
      </c>
      <c r="AH56">
        <v>190.76748419898999</v>
      </c>
      <c r="AI56">
        <v>498.65270036837802</v>
      </c>
      <c r="AJ56">
        <v>202.72093951219901</v>
      </c>
      <c r="AK56">
        <v>201.29425891054501</v>
      </c>
      <c r="AL56">
        <v>141.981713747334</v>
      </c>
      <c r="AM56">
        <v>265.18979186849498</v>
      </c>
      <c r="AN56">
        <v>263.86734450219598</v>
      </c>
    </row>
    <row r="57" spans="1:40" x14ac:dyDescent="0.25">
      <c r="A57" t="s">
        <v>47</v>
      </c>
      <c r="B57">
        <v>0</v>
      </c>
      <c r="C57">
        <v>0</v>
      </c>
      <c r="D57">
        <v>0</v>
      </c>
      <c r="E57">
        <v>0</v>
      </c>
      <c r="F57">
        <v>0</v>
      </c>
      <c r="G57">
        <v>0</v>
      </c>
      <c r="H57">
        <v>0</v>
      </c>
      <c r="I57">
        <v>0</v>
      </c>
      <c r="J57">
        <v>0</v>
      </c>
      <c r="K57">
        <v>0</v>
      </c>
      <c r="L57">
        <v>0</v>
      </c>
      <c r="M57">
        <v>0</v>
      </c>
      <c r="N57">
        <v>0</v>
      </c>
      <c r="O57">
        <v>1256.0482188706701</v>
      </c>
      <c r="P57">
        <v>653.66260398955899</v>
      </c>
      <c r="Q57">
        <v>339.91054746594301</v>
      </c>
      <c r="R57">
        <v>293.88303085478498</v>
      </c>
      <c r="S57">
        <v>918.78213756035404</v>
      </c>
      <c r="T57">
        <v>295.22716922946103</v>
      </c>
      <c r="U57">
        <v>506.20578212094603</v>
      </c>
      <c r="V57">
        <v>508.52356550071897</v>
      </c>
      <c r="W57">
        <v>929.25512657068305</v>
      </c>
      <c r="X57">
        <v>613.02042698159505</v>
      </c>
      <c r="Y57">
        <v>585.51317688049096</v>
      </c>
      <c r="Z57">
        <v>566.184956010669</v>
      </c>
      <c r="AA57">
        <v>376.96970975808</v>
      </c>
      <c r="AB57">
        <v>812.33761598536205</v>
      </c>
      <c r="AC57">
        <v>536.35468474421896</v>
      </c>
      <c r="AD57">
        <v>6899.8342964131798</v>
      </c>
      <c r="AE57">
        <v>521.51726671172605</v>
      </c>
      <c r="AF57">
        <v>628.15487957680205</v>
      </c>
      <c r="AG57">
        <v>521.51726671172605</v>
      </c>
      <c r="AH57">
        <v>361.28441408856702</v>
      </c>
      <c r="AI57">
        <v>676.16576924013498</v>
      </c>
      <c r="AJ57">
        <v>368.65921371134903</v>
      </c>
      <c r="AK57">
        <v>350.902579460656</v>
      </c>
      <c r="AL57">
        <v>295.22716922946103</v>
      </c>
      <c r="AM57">
        <v>424.10735874809598</v>
      </c>
      <c r="AN57">
        <v>420.98919671777202</v>
      </c>
    </row>
    <row r="58" spans="1:40" x14ac:dyDescent="0.25">
      <c r="A58" t="s">
        <v>48</v>
      </c>
      <c r="B58">
        <v>0</v>
      </c>
      <c r="C58">
        <v>0</v>
      </c>
      <c r="D58">
        <v>0</v>
      </c>
      <c r="E58">
        <v>0</v>
      </c>
      <c r="F58">
        <v>0</v>
      </c>
      <c r="G58">
        <v>0</v>
      </c>
      <c r="H58">
        <v>0</v>
      </c>
      <c r="I58">
        <v>0</v>
      </c>
      <c r="J58">
        <v>0</v>
      </c>
      <c r="K58">
        <v>0</v>
      </c>
      <c r="L58">
        <v>0</v>
      </c>
      <c r="M58">
        <v>0</v>
      </c>
      <c r="N58">
        <v>0</v>
      </c>
      <c r="O58">
        <v>0</v>
      </c>
      <c r="P58">
        <v>1446.50027320134</v>
      </c>
      <c r="Q58">
        <v>1058.83431093787</v>
      </c>
      <c r="R58">
        <v>997.66411349808595</v>
      </c>
      <c r="S58">
        <v>1577.4209078568399</v>
      </c>
      <c r="T58">
        <v>997.66411349808595</v>
      </c>
      <c r="U58">
        <v>1256.0482188706701</v>
      </c>
      <c r="V58">
        <v>1151.37270378332</v>
      </c>
      <c r="W58">
        <v>1913.4482726205599</v>
      </c>
      <c r="X58">
        <v>1286.53445858739</v>
      </c>
      <c r="Y58">
        <v>1302.8984799715799</v>
      </c>
      <c r="Z58">
        <v>1326.71174176217</v>
      </c>
      <c r="AA58">
        <v>1047.30980102741</v>
      </c>
      <c r="AB58">
        <v>1635.1511470775399</v>
      </c>
      <c r="AC58">
        <v>1305.4706908778501</v>
      </c>
      <c r="AD58">
        <v>8733.5135890698693</v>
      </c>
      <c r="AE58">
        <v>1270.9045815658301</v>
      </c>
      <c r="AF58">
        <v>1335.1340042496199</v>
      </c>
      <c r="AG58">
        <v>1270.9045815658301</v>
      </c>
      <c r="AH58">
        <v>1084.2825978405001</v>
      </c>
      <c r="AI58">
        <v>1476.2966714048</v>
      </c>
      <c r="AJ58">
        <v>1051.3571586717101</v>
      </c>
      <c r="AK58">
        <v>994.73335511088601</v>
      </c>
      <c r="AL58">
        <v>980.50727750518502</v>
      </c>
      <c r="AM58">
        <v>1132.3216613833699</v>
      </c>
      <c r="AN58">
        <v>1062.30895271497</v>
      </c>
    </row>
    <row r="59" spans="1:40" x14ac:dyDescent="0.25">
      <c r="A59" t="s">
        <v>5</v>
      </c>
      <c r="B59">
        <v>0</v>
      </c>
      <c r="C59">
        <v>0</v>
      </c>
      <c r="D59">
        <v>0</v>
      </c>
      <c r="E59">
        <v>0</v>
      </c>
      <c r="F59">
        <v>0</v>
      </c>
      <c r="G59">
        <v>0</v>
      </c>
      <c r="H59">
        <v>0</v>
      </c>
      <c r="I59">
        <v>0</v>
      </c>
      <c r="J59">
        <v>0</v>
      </c>
      <c r="K59">
        <v>0</v>
      </c>
      <c r="L59">
        <v>0</v>
      </c>
      <c r="M59">
        <v>0</v>
      </c>
      <c r="N59">
        <v>0</v>
      </c>
      <c r="O59">
        <v>0</v>
      </c>
      <c r="P59">
        <v>0</v>
      </c>
      <c r="Q59">
        <v>427.96055193062602</v>
      </c>
      <c r="R59">
        <v>376.95590129153499</v>
      </c>
      <c r="S59">
        <v>999.17792062199999</v>
      </c>
      <c r="T59">
        <v>376.95590129153499</v>
      </c>
      <c r="U59">
        <v>605.34997302126897</v>
      </c>
      <c r="V59">
        <v>602.11918664601205</v>
      </c>
      <c r="W59">
        <v>950.45700448737705</v>
      </c>
      <c r="X59">
        <v>707.56190020778104</v>
      </c>
      <c r="Y59">
        <v>770.08878881618296</v>
      </c>
      <c r="Z59">
        <v>642.07749257613898</v>
      </c>
      <c r="AA59">
        <v>462.21655091023399</v>
      </c>
      <c r="AB59">
        <v>990.43664506876098</v>
      </c>
      <c r="AC59">
        <v>570.61585005284496</v>
      </c>
      <c r="AD59">
        <v>7487.8618908716999</v>
      </c>
      <c r="AE59">
        <v>660.82270913088905</v>
      </c>
      <c r="AF59">
        <v>749.90607843047599</v>
      </c>
      <c r="AG59">
        <v>611.98087010437996</v>
      </c>
      <c r="AH59">
        <v>404.84576335527601</v>
      </c>
      <c r="AI59">
        <v>749.23910230438798</v>
      </c>
      <c r="AJ59">
        <v>434.269471630194</v>
      </c>
      <c r="AK59">
        <v>427.96055193062602</v>
      </c>
      <c r="AL59">
        <v>380.07098265586899</v>
      </c>
      <c r="AM59">
        <v>523.15673616815104</v>
      </c>
      <c r="AN59">
        <v>513.252453277737</v>
      </c>
    </row>
    <row r="60" spans="1:40" x14ac:dyDescent="0.25">
      <c r="A60" t="s">
        <v>39</v>
      </c>
      <c r="B60">
        <v>0</v>
      </c>
      <c r="C60">
        <v>0</v>
      </c>
      <c r="D60">
        <v>0</v>
      </c>
      <c r="E60">
        <v>0</v>
      </c>
      <c r="F60">
        <v>0</v>
      </c>
      <c r="G60">
        <v>0</v>
      </c>
      <c r="H60">
        <v>0</v>
      </c>
      <c r="I60">
        <v>0</v>
      </c>
      <c r="J60">
        <v>0</v>
      </c>
      <c r="K60">
        <v>0</v>
      </c>
      <c r="L60">
        <v>0</v>
      </c>
      <c r="M60">
        <v>0</v>
      </c>
      <c r="N60">
        <v>0</v>
      </c>
      <c r="O60">
        <v>0</v>
      </c>
      <c r="P60">
        <v>0</v>
      </c>
      <c r="Q60">
        <v>0</v>
      </c>
      <c r="R60">
        <v>124.571451095179</v>
      </c>
      <c r="S60">
        <v>760.016473764088</v>
      </c>
      <c r="T60">
        <v>125.841249556581</v>
      </c>
      <c r="U60">
        <v>303.30168182702101</v>
      </c>
      <c r="V60">
        <v>294.684601390529</v>
      </c>
      <c r="W60">
        <v>615.04795751267397</v>
      </c>
      <c r="X60">
        <v>390.45553946793802</v>
      </c>
      <c r="Y60">
        <v>469.95824796381402</v>
      </c>
      <c r="Z60">
        <v>317.38642270753797</v>
      </c>
      <c r="AA60">
        <v>199.361340942135</v>
      </c>
      <c r="AB60">
        <v>693.23086263114499</v>
      </c>
      <c r="AC60">
        <v>307.21276195440601</v>
      </c>
      <c r="AD60">
        <v>6787.1463299788502</v>
      </c>
      <c r="AE60">
        <v>391.86702734703999</v>
      </c>
      <c r="AF60">
        <v>432.54639869970401</v>
      </c>
      <c r="AG60">
        <v>346.35986587592402</v>
      </c>
      <c r="AH60">
        <v>172.180530311854</v>
      </c>
      <c r="AI60">
        <v>511.61931098563798</v>
      </c>
      <c r="AJ60">
        <v>168.25146273074299</v>
      </c>
      <c r="AK60">
        <v>158.56091946209699</v>
      </c>
      <c r="AL60">
        <v>131.852105512055</v>
      </c>
      <c r="AM60">
        <v>219.94708144270299</v>
      </c>
      <c r="AN60">
        <v>222.27509782289499</v>
      </c>
    </row>
    <row r="61" spans="1:40" x14ac:dyDescent="0.25">
      <c r="A61" t="s">
        <v>49</v>
      </c>
      <c r="B61">
        <v>0</v>
      </c>
      <c r="C61">
        <v>0</v>
      </c>
      <c r="D61">
        <v>0</v>
      </c>
      <c r="E61">
        <v>0</v>
      </c>
      <c r="F61">
        <v>0</v>
      </c>
      <c r="G61">
        <v>0</v>
      </c>
      <c r="H61">
        <v>0</v>
      </c>
      <c r="I61">
        <v>0</v>
      </c>
      <c r="J61">
        <v>0</v>
      </c>
      <c r="K61">
        <v>0</v>
      </c>
      <c r="L61">
        <v>0</v>
      </c>
      <c r="M61">
        <v>0</v>
      </c>
      <c r="N61">
        <v>0</v>
      </c>
      <c r="O61">
        <v>0</v>
      </c>
      <c r="P61">
        <v>0</v>
      </c>
      <c r="Q61">
        <v>0</v>
      </c>
      <c r="R61">
        <v>0</v>
      </c>
      <c r="S61">
        <v>708.87582084888697</v>
      </c>
      <c r="T61">
        <v>61.212262409834402</v>
      </c>
      <c r="U61">
        <v>259.75466177696097</v>
      </c>
      <c r="V61">
        <v>241.93724340515101</v>
      </c>
      <c r="W61">
        <v>652.577155288266</v>
      </c>
      <c r="X61">
        <v>345.53236555262401</v>
      </c>
      <c r="Y61">
        <v>369.411579664599</v>
      </c>
      <c r="Z61">
        <v>279.90717174514202</v>
      </c>
      <c r="AA61">
        <v>144.00408850790001</v>
      </c>
      <c r="AB61">
        <v>633.04833704951704</v>
      </c>
      <c r="AC61">
        <v>260.34303505355803</v>
      </c>
      <c r="AD61">
        <v>6740.1335272297401</v>
      </c>
      <c r="AE61">
        <v>349.94566598687402</v>
      </c>
      <c r="AF61">
        <v>382.70526775759402</v>
      </c>
      <c r="AG61">
        <v>309.30679408179202</v>
      </c>
      <c r="AH61">
        <v>119.35226807626201</v>
      </c>
      <c r="AI61">
        <v>427.312620841083</v>
      </c>
      <c r="AJ61">
        <v>125.841249556581</v>
      </c>
      <c r="AK61">
        <v>124.571451095179</v>
      </c>
      <c r="AL61">
        <v>65.180272768452198</v>
      </c>
      <c r="AM61">
        <v>181.65303399740199</v>
      </c>
      <c r="AN61">
        <v>182.35811115372101</v>
      </c>
    </row>
    <row r="62" spans="1:40" x14ac:dyDescent="0.25">
      <c r="A62" t="s">
        <v>60</v>
      </c>
      <c r="B62">
        <v>0</v>
      </c>
      <c r="C62">
        <v>0</v>
      </c>
      <c r="D62">
        <v>0</v>
      </c>
      <c r="E62">
        <v>0</v>
      </c>
      <c r="F62">
        <v>0</v>
      </c>
      <c r="G62">
        <v>0</v>
      </c>
      <c r="H62">
        <v>0</v>
      </c>
      <c r="I62">
        <v>0</v>
      </c>
      <c r="J62">
        <v>0</v>
      </c>
      <c r="K62">
        <v>0</v>
      </c>
      <c r="L62">
        <v>0</v>
      </c>
      <c r="M62">
        <v>0</v>
      </c>
      <c r="N62">
        <v>0</v>
      </c>
      <c r="O62">
        <v>0</v>
      </c>
      <c r="P62">
        <v>0</v>
      </c>
      <c r="Q62">
        <v>0</v>
      </c>
      <c r="R62">
        <v>0</v>
      </c>
      <c r="S62">
        <v>0</v>
      </c>
      <c r="T62">
        <v>708.87582084888697</v>
      </c>
      <c r="U62">
        <v>918.78213756035404</v>
      </c>
      <c r="V62">
        <v>883.31642740942004</v>
      </c>
      <c r="W62">
        <v>1266.5855131293299</v>
      </c>
      <c r="X62">
        <v>997.71652289396195</v>
      </c>
      <c r="Y62">
        <v>997.71652289396195</v>
      </c>
      <c r="Z62">
        <v>981.45540718920199</v>
      </c>
      <c r="AA62">
        <v>770.22068926941699</v>
      </c>
      <c r="AB62">
        <v>1209.2663918733699</v>
      </c>
      <c r="AC62">
        <v>873.95335776403499</v>
      </c>
      <c r="AD62">
        <v>8877.7327305228591</v>
      </c>
      <c r="AE62">
        <v>950.76985667962799</v>
      </c>
      <c r="AF62">
        <v>1051.09824568919</v>
      </c>
      <c r="AG62">
        <v>950.76985667962799</v>
      </c>
      <c r="AH62">
        <v>738.58066428293102</v>
      </c>
      <c r="AI62">
        <v>1005.66718550752</v>
      </c>
      <c r="AJ62">
        <v>760.016473764088</v>
      </c>
      <c r="AK62">
        <v>760.016473764088</v>
      </c>
      <c r="AL62">
        <v>708.87582084888697</v>
      </c>
      <c r="AM62">
        <v>826.47517456503999</v>
      </c>
      <c r="AN62">
        <v>826.47517456503999</v>
      </c>
    </row>
    <row r="63" spans="1:40" x14ac:dyDescent="0.25">
      <c r="A63" t="s">
        <v>50</v>
      </c>
      <c r="B63">
        <v>0</v>
      </c>
      <c r="C63">
        <v>0</v>
      </c>
      <c r="D63">
        <v>0</v>
      </c>
      <c r="E63">
        <v>0</v>
      </c>
      <c r="F63">
        <v>0</v>
      </c>
      <c r="G63">
        <v>0</v>
      </c>
      <c r="H63">
        <v>0</v>
      </c>
      <c r="I63">
        <v>0</v>
      </c>
      <c r="J63">
        <v>0</v>
      </c>
      <c r="K63">
        <v>0</v>
      </c>
      <c r="L63">
        <v>0</v>
      </c>
      <c r="M63">
        <v>0</v>
      </c>
      <c r="N63">
        <v>0</v>
      </c>
      <c r="O63">
        <v>0</v>
      </c>
      <c r="P63">
        <v>0</v>
      </c>
      <c r="Q63">
        <v>0</v>
      </c>
      <c r="R63">
        <v>0</v>
      </c>
      <c r="S63">
        <v>0</v>
      </c>
      <c r="T63">
        <v>0</v>
      </c>
      <c r="U63">
        <v>260.94270658471902</v>
      </c>
      <c r="V63">
        <v>242.67394042179899</v>
      </c>
      <c r="W63">
        <v>579.61067711869305</v>
      </c>
      <c r="X63">
        <v>342.84776483999599</v>
      </c>
      <c r="Y63">
        <v>390.930804291865</v>
      </c>
      <c r="Z63">
        <v>279.90717174514202</v>
      </c>
      <c r="AA63">
        <v>144.480814553518</v>
      </c>
      <c r="AB63">
        <v>577.79738976417605</v>
      </c>
      <c r="AC63">
        <v>262.77997381124101</v>
      </c>
      <c r="AD63">
        <v>6740.1335272297401</v>
      </c>
      <c r="AE63">
        <v>349.94566598687402</v>
      </c>
      <c r="AF63">
        <v>381.62111731586901</v>
      </c>
      <c r="AG63">
        <v>309.30679408179202</v>
      </c>
      <c r="AH63">
        <v>108.455626329376</v>
      </c>
      <c r="AI63">
        <v>427.312620841083</v>
      </c>
      <c r="AJ63">
        <v>125.841249556581</v>
      </c>
      <c r="AK63">
        <v>120.202347430659</v>
      </c>
      <c r="AL63">
        <v>64.0813379167965</v>
      </c>
      <c r="AM63">
        <v>177.29084757241301</v>
      </c>
      <c r="AN63">
        <v>177.29084757241301</v>
      </c>
    </row>
    <row r="64" spans="1:40" x14ac:dyDescent="0.25">
      <c r="A64" t="s">
        <v>51</v>
      </c>
      <c r="B64">
        <v>0</v>
      </c>
      <c r="C64">
        <v>0</v>
      </c>
      <c r="D64">
        <v>0</v>
      </c>
      <c r="E64">
        <v>0</v>
      </c>
      <c r="F64">
        <v>0</v>
      </c>
      <c r="G64">
        <v>0</v>
      </c>
      <c r="H64">
        <v>0</v>
      </c>
      <c r="I64">
        <v>0</v>
      </c>
      <c r="J64">
        <v>0</v>
      </c>
      <c r="K64">
        <v>0</v>
      </c>
      <c r="L64">
        <v>0</v>
      </c>
      <c r="M64">
        <v>0</v>
      </c>
      <c r="N64">
        <v>0</v>
      </c>
      <c r="O64">
        <v>0</v>
      </c>
      <c r="P64">
        <v>0</v>
      </c>
      <c r="Q64">
        <v>0</v>
      </c>
      <c r="R64">
        <v>0</v>
      </c>
      <c r="S64">
        <v>0</v>
      </c>
      <c r="T64">
        <v>0</v>
      </c>
      <c r="U64">
        <v>0</v>
      </c>
      <c r="V64">
        <v>452.89770774667198</v>
      </c>
      <c r="W64">
        <v>821.34157390715802</v>
      </c>
      <c r="X64">
        <v>545.02653808211596</v>
      </c>
      <c r="Y64">
        <v>580.56784524875104</v>
      </c>
      <c r="Z64">
        <v>495.872882412168</v>
      </c>
      <c r="AA64">
        <v>331.45849398163199</v>
      </c>
      <c r="AB64">
        <v>812.33761598536205</v>
      </c>
      <c r="AC64">
        <v>479.021437847382</v>
      </c>
      <c r="AD64">
        <v>6810.7714316284701</v>
      </c>
      <c r="AE64">
        <v>521.51726671172605</v>
      </c>
      <c r="AF64">
        <v>550.85252456145497</v>
      </c>
      <c r="AG64">
        <v>460.95394086393202</v>
      </c>
      <c r="AH64">
        <v>330.558481568871</v>
      </c>
      <c r="AI64">
        <v>676.16576924013498</v>
      </c>
      <c r="AJ64">
        <v>303.30168182702101</v>
      </c>
      <c r="AK64">
        <v>283.75924649350401</v>
      </c>
      <c r="AL64">
        <v>260.91365738183299</v>
      </c>
      <c r="AM64">
        <v>370.42269255626599</v>
      </c>
      <c r="AN64">
        <v>374.856156914915</v>
      </c>
    </row>
    <row r="65" spans="1:40" x14ac:dyDescent="0.25">
      <c r="A65" t="s">
        <v>6</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846.14167860037105</v>
      </c>
      <c r="X65">
        <v>489.23979284693502</v>
      </c>
      <c r="Y65">
        <v>556.46279759439403</v>
      </c>
      <c r="Z65">
        <v>509.88726883226798</v>
      </c>
      <c r="AA65">
        <v>288.78814900442802</v>
      </c>
      <c r="AB65">
        <v>784.89254063068199</v>
      </c>
      <c r="AC65">
        <v>459.27644586408599</v>
      </c>
      <c r="AD65">
        <v>6759.2477569924304</v>
      </c>
      <c r="AE65">
        <v>537.947360947947</v>
      </c>
      <c r="AF65">
        <v>507.09658032073997</v>
      </c>
      <c r="AG65">
        <v>471.05601842244602</v>
      </c>
      <c r="AH65">
        <v>306.57228032819899</v>
      </c>
      <c r="AI65">
        <v>662.92577961250299</v>
      </c>
      <c r="AJ65">
        <v>292.65642021070801</v>
      </c>
      <c r="AK65">
        <v>291.88933895379699</v>
      </c>
      <c r="AL65">
        <v>255.53251573868999</v>
      </c>
      <c r="AM65">
        <v>343.52554750212403</v>
      </c>
      <c r="AN65">
        <v>367.57242842382902</v>
      </c>
    </row>
    <row r="66" spans="1:40" x14ac:dyDescent="0.25">
      <c r="A66" t="s">
        <v>7</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953.10267394683206</v>
      </c>
      <c r="Y66">
        <v>1098.1419257054899</v>
      </c>
      <c r="Z66">
        <v>899.61173753079299</v>
      </c>
      <c r="AA66">
        <v>753.08145539485201</v>
      </c>
      <c r="AB66">
        <v>1273.70547892578</v>
      </c>
      <c r="AC66">
        <v>797.53979921751704</v>
      </c>
      <c r="AD66">
        <v>7989.5040121628299</v>
      </c>
      <c r="AE66">
        <v>927.18490815049904</v>
      </c>
      <c r="AF66">
        <v>979.41738979614695</v>
      </c>
      <c r="AG66">
        <v>819.51176806918397</v>
      </c>
      <c r="AH66">
        <v>724.29177260833205</v>
      </c>
      <c r="AI66">
        <v>906.953261830938</v>
      </c>
      <c r="AJ66">
        <v>710.36379311340397</v>
      </c>
      <c r="AK66">
        <v>615.04795751267397</v>
      </c>
      <c r="AL66">
        <v>683.74775550156801</v>
      </c>
      <c r="AM66">
        <v>745.53317656551906</v>
      </c>
      <c r="AN66">
        <v>737.07786694293702</v>
      </c>
    </row>
    <row r="67" spans="1:40" x14ac:dyDescent="0.25">
      <c r="A67" t="s">
        <v>16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654.36112630694799</v>
      </c>
      <c r="Z67">
        <v>621.79280910234399</v>
      </c>
      <c r="AA67">
        <v>414.88701258170403</v>
      </c>
      <c r="AB67">
        <v>901.73110943788299</v>
      </c>
      <c r="AC67">
        <v>568.86653068792396</v>
      </c>
      <c r="AD67">
        <v>7129.9626079111504</v>
      </c>
      <c r="AE67">
        <v>641.50241748313897</v>
      </c>
      <c r="AF67">
        <v>601.83451459616299</v>
      </c>
      <c r="AG67">
        <v>567.00532520631805</v>
      </c>
      <c r="AH67">
        <v>425.82397890017</v>
      </c>
      <c r="AI67">
        <v>785.62588488088795</v>
      </c>
      <c r="AJ67">
        <v>394.11645983066802</v>
      </c>
      <c r="AK67">
        <v>394.11645983066802</v>
      </c>
      <c r="AL67">
        <v>359.224020927494</v>
      </c>
      <c r="AM67">
        <v>468.26470083552601</v>
      </c>
      <c r="AN67">
        <v>468.26470083552601</v>
      </c>
    </row>
    <row r="68" spans="1:40" x14ac:dyDescent="0.25">
      <c r="A68" t="s">
        <v>61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638.33960543009903</v>
      </c>
      <c r="AA68">
        <v>445.33485482644801</v>
      </c>
      <c r="AB68">
        <v>825.671924878195</v>
      </c>
      <c r="AC68">
        <v>643.60816104992</v>
      </c>
      <c r="AD68">
        <v>6935.2611137396098</v>
      </c>
      <c r="AE68">
        <v>641.50241748313897</v>
      </c>
      <c r="AF68">
        <v>678.491603852156</v>
      </c>
      <c r="AG68">
        <v>641.50241748313897</v>
      </c>
      <c r="AH68">
        <v>456.24076225119302</v>
      </c>
      <c r="AI68">
        <v>721.56837157339703</v>
      </c>
      <c r="AJ68">
        <v>469.95824796381402</v>
      </c>
      <c r="AK68">
        <v>441.75629637556398</v>
      </c>
      <c r="AL68">
        <v>386.04594845777302</v>
      </c>
      <c r="AM68">
        <v>529.78856503455904</v>
      </c>
      <c r="AN68">
        <v>501.360116230806</v>
      </c>
    </row>
    <row r="69" spans="1:40" x14ac:dyDescent="0.25">
      <c r="A69" t="s">
        <v>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394.04228012829202</v>
      </c>
      <c r="AB69">
        <v>898.80109693949305</v>
      </c>
      <c r="AC69">
        <v>535.21059886185003</v>
      </c>
      <c r="AD69">
        <v>6984.0869413733799</v>
      </c>
      <c r="AE69">
        <v>575.603475892554</v>
      </c>
      <c r="AF69">
        <v>636.99443023186598</v>
      </c>
      <c r="AG69">
        <v>508.75916776560399</v>
      </c>
      <c r="AH69">
        <v>377.90911772581001</v>
      </c>
      <c r="AI69">
        <v>745.43441508342403</v>
      </c>
      <c r="AJ69">
        <v>347.35589288960801</v>
      </c>
      <c r="AK69">
        <v>317.38642270753797</v>
      </c>
      <c r="AL69">
        <v>292.008450467665</v>
      </c>
      <c r="AM69">
        <v>392.40916835563399</v>
      </c>
      <c r="AN69">
        <v>392.40916835563399</v>
      </c>
    </row>
    <row r="70" spans="1:40" x14ac:dyDescent="0.25">
      <c r="A70" t="s">
        <v>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687.144498788242</v>
      </c>
      <c r="AC70">
        <v>327.78926723236799</v>
      </c>
      <c r="AD70">
        <v>6785.9032473642101</v>
      </c>
      <c r="AE70">
        <v>433.58167369410501</v>
      </c>
      <c r="AF70">
        <v>437.73871368429297</v>
      </c>
      <c r="AG70">
        <v>379.95210797970202</v>
      </c>
      <c r="AH70">
        <v>196.377867127754</v>
      </c>
      <c r="AI70">
        <v>550.74926896794705</v>
      </c>
      <c r="AJ70">
        <v>197.82754785172301</v>
      </c>
      <c r="AK70">
        <v>197.850706523176</v>
      </c>
      <c r="AL70">
        <v>151.38199654011501</v>
      </c>
      <c r="AM70">
        <v>254.407049673513</v>
      </c>
      <c r="AN70">
        <v>255.84368293906701</v>
      </c>
    </row>
    <row r="71" spans="1:40" x14ac:dyDescent="0.25">
      <c r="A71" t="s">
        <v>52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874.25942608934804</v>
      </c>
      <c r="AD71">
        <v>7469.0012540121197</v>
      </c>
      <c r="AE71">
        <v>823.25059565382799</v>
      </c>
      <c r="AF71">
        <v>910.05032224119202</v>
      </c>
      <c r="AG71">
        <v>823.25059565382799</v>
      </c>
      <c r="AH71">
        <v>711.46697583828995</v>
      </c>
      <c r="AI71">
        <v>904.61597181368404</v>
      </c>
      <c r="AJ71">
        <v>693.23086263114499</v>
      </c>
      <c r="AK71">
        <v>615.65673106034296</v>
      </c>
      <c r="AL71">
        <v>642.61513895391795</v>
      </c>
      <c r="AM71">
        <v>731.84645483092504</v>
      </c>
      <c r="AN71">
        <v>725.24884820385705</v>
      </c>
    </row>
    <row r="72" spans="1:40" x14ac:dyDescent="0.25">
      <c r="A72" t="s">
        <v>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7561.4268797927698</v>
      </c>
      <c r="AE72">
        <v>551.72550410323197</v>
      </c>
      <c r="AF72">
        <v>595.90141802413098</v>
      </c>
      <c r="AG72">
        <v>474.34895736913302</v>
      </c>
      <c r="AH72">
        <v>304.68987518746798</v>
      </c>
      <c r="AI72">
        <v>637.74410701284603</v>
      </c>
      <c r="AJ72">
        <v>307.21276195440601</v>
      </c>
      <c r="AK72">
        <v>305.149834739212</v>
      </c>
      <c r="AL72">
        <v>275.33176089320602</v>
      </c>
      <c r="AM72">
        <v>392.53710091318902</v>
      </c>
      <c r="AN72">
        <v>390.54643194845499</v>
      </c>
    </row>
    <row r="73" spans="1:40" x14ac:dyDescent="0.25">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7153.6393666138702</v>
      </c>
      <c r="AF73">
        <v>6853.9443008768703</v>
      </c>
      <c r="AG73">
        <v>6865.2547676228096</v>
      </c>
      <c r="AH73">
        <v>7237.5347855934597</v>
      </c>
      <c r="AI73">
        <v>7504.4334976155196</v>
      </c>
      <c r="AJ73">
        <v>6976.8362988509098</v>
      </c>
      <c r="AK73">
        <v>6787.1463299788502</v>
      </c>
      <c r="AL73">
        <v>6927.7024049891597</v>
      </c>
      <c r="AM73">
        <v>7012.0513506994403</v>
      </c>
      <c r="AN73">
        <v>7012.0513506994403</v>
      </c>
    </row>
    <row r="74" spans="1:40" x14ac:dyDescent="0.25">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663.96201624325704</v>
      </c>
      <c r="AG74">
        <v>554.321410495755</v>
      </c>
      <c r="AH74">
        <v>409.60602259398001</v>
      </c>
      <c r="AI74">
        <v>673.26523533557099</v>
      </c>
      <c r="AJ74">
        <v>391.86702734703999</v>
      </c>
      <c r="AK74">
        <v>391.86702734703999</v>
      </c>
      <c r="AL74">
        <v>349.94566598687402</v>
      </c>
      <c r="AM74">
        <v>445.25906803755998</v>
      </c>
      <c r="AN74">
        <v>445.25906803755998</v>
      </c>
    </row>
    <row r="75" spans="1:40" x14ac:dyDescent="0.25">
      <c r="A75" t="s">
        <v>10</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586.85671119009498</v>
      </c>
      <c r="AH75">
        <v>489.63278206371001</v>
      </c>
      <c r="AI75">
        <v>817.041346902133</v>
      </c>
      <c r="AJ75">
        <v>434.80315782396798</v>
      </c>
      <c r="AK75">
        <v>432.54639869970401</v>
      </c>
      <c r="AL75">
        <v>400.28074927353799</v>
      </c>
      <c r="AM75">
        <v>467.97847481243298</v>
      </c>
      <c r="AN75">
        <v>468.78496661962299</v>
      </c>
    </row>
    <row r="76" spans="1:40" x14ac:dyDescent="0.25">
      <c r="A76" t="s">
        <v>63</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376.011417277975</v>
      </c>
      <c r="AI76">
        <v>673.26523533557099</v>
      </c>
      <c r="AJ76">
        <v>346.35986587592402</v>
      </c>
      <c r="AK76">
        <v>343.009997727452</v>
      </c>
      <c r="AL76">
        <v>324.08095272870702</v>
      </c>
      <c r="AM76">
        <v>393.55153744270098</v>
      </c>
      <c r="AN76">
        <v>393.55153744270098</v>
      </c>
    </row>
    <row r="77" spans="1:40" x14ac:dyDescent="0.25">
      <c r="A77" t="s">
        <v>55</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467.05917506445701</v>
      </c>
      <c r="AJ77">
        <v>174.114793172075</v>
      </c>
      <c r="AK77">
        <v>170.72758766733301</v>
      </c>
      <c r="AL77">
        <v>119.35226807626201</v>
      </c>
      <c r="AM77">
        <v>241.323687288852</v>
      </c>
      <c r="AN77">
        <v>241.323687288852</v>
      </c>
    </row>
    <row r="78" spans="1:40" x14ac:dyDescent="0.25">
      <c r="A78" t="s">
        <v>56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507.125746455441</v>
      </c>
      <c r="AK78">
        <v>466.93725248250098</v>
      </c>
      <c r="AL78">
        <v>395.78643388644099</v>
      </c>
      <c r="AM78">
        <v>580.12593100648405</v>
      </c>
      <c r="AN78">
        <v>568.49512939482497</v>
      </c>
    </row>
    <row r="79" spans="1:40" x14ac:dyDescent="0.25">
      <c r="A79" t="s">
        <v>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165.76221113138701</v>
      </c>
      <c r="AL79">
        <v>131.025435584371</v>
      </c>
      <c r="AM79">
        <v>220.82828935149101</v>
      </c>
      <c r="AN79">
        <v>219.94708144270299</v>
      </c>
    </row>
    <row r="80" spans="1:40" x14ac:dyDescent="0.25">
      <c r="A80" t="s">
        <v>41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125.94385904518499</v>
      </c>
      <c r="AM80">
        <v>222.27509782289499</v>
      </c>
      <c r="AN80">
        <v>219.94708144270299</v>
      </c>
    </row>
    <row r="81" spans="1:40" x14ac:dyDescent="0.25">
      <c r="A81" t="s">
        <v>57</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185.96176894467999</v>
      </c>
      <c r="AN81">
        <v>185.96176894467999</v>
      </c>
    </row>
    <row r="82" spans="1:40" x14ac:dyDescent="0.25">
      <c r="A82" t="s">
        <v>35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292.92985500022297</v>
      </c>
    </row>
    <row r="83" spans="1:40" x14ac:dyDescent="0.25">
      <c r="A83" t="s">
        <v>36</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85" zoomScaleNormal="85" workbookViewId="0">
      <selection activeCell="B56" sqref="B56"/>
    </sheetView>
  </sheetViews>
  <sheetFormatPr defaultRowHeight="15" x14ac:dyDescent="0.25"/>
  <cols>
    <col min="1" max="1" width="10.85546875" style="12" bestFit="1" customWidth="1"/>
    <col min="2" max="2" width="33" style="12" bestFit="1" customWidth="1"/>
    <col min="3" max="3" width="14.42578125" style="13" bestFit="1" customWidth="1"/>
    <col min="4" max="4" width="35.140625" style="12" bestFit="1" customWidth="1"/>
    <col min="5" max="5" width="22.7109375" style="13" bestFit="1" customWidth="1"/>
    <col min="6" max="6" width="15.28515625" style="13" bestFit="1" customWidth="1"/>
    <col min="7" max="7" width="38.28515625" style="14" customWidth="1"/>
    <col min="8" max="8" width="24.5703125" style="15" bestFit="1" customWidth="1"/>
    <col min="9" max="16384" width="9.140625" style="12"/>
  </cols>
  <sheetData>
    <row r="1" spans="1:8" x14ac:dyDescent="0.25">
      <c r="A1" s="12" t="s">
        <v>42</v>
      </c>
      <c r="B1" s="12" t="s">
        <v>64</v>
      </c>
      <c r="C1" s="13" t="s">
        <v>65</v>
      </c>
      <c r="D1" s="12" t="s">
        <v>67</v>
      </c>
      <c r="E1" s="13" t="s">
        <v>71</v>
      </c>
      <c r="F1" s="13" t="s">
        <v>75</v>
      </c>
      <c r="G1" s="14" t="s">
        <v>68</v>
      </c>
      <c r="H1" s="15" t="s">
        <v>69</v>
      </c>
    </row>
    <row r="2" spans="1:8" ht="45" x14ac:dyDescent="0.25">
      <c r="A2" s="17" t="s">
        <v>13</v>
      </c>
      <c r="B2" s="12" t="s">
        <v>66</v>
      </c>
      <c r="C2" s="13">
        <v>1.7948717999999999E-2</v>
      </c>
      <c r="D2" s="12" t="s">
        <v>74</v>
      </c>
      <c r="E2" s="13">
        <v>5.7999999999999996E-3</v>
      </c>
      <c r="F2" s="13" t="s">
        <v>72</v>
      </c>
      <c r="G2" s="14" t="s">
        <v>70</v>
      </c>
      <c r="H2" s="15">
        <v>1.20036634557302E-2</v>
      </c>
    </row>
    <row r="3" spans="1:8" ht="105" x14ac:dyDescent="0.25">
      <c r="A3" s="17" t="s">
        <v>32</v>
      </c>
      <c r="B3" s="14" t="s">
        <v>85</v>
      </c>
      <c r="C3" s="13">
        <v>0.176494339</v>
      </c>
      <c r="D3" s="14" t="s">
        <v>87</v>
      </c>
      <c r="E3" s="13">
        <v>0.09</v>
      </c>
      <c r="F3" s="18" t="s">
        <v>86</v>
      </c>
      <c r="G3" s="14" t="s">
        <v>88</v>
      </c>
      <c r="H3" s="15">
        <v>7.5919274064162504E-2</v>
      </c>
    </row>
    <row r="4" spans="1:8" x14ac:dyDescent="0.25">
      <c r="A4" s="17" t="s">
        <v>33</v>
      </c>
      <c r="B4" s="12" t="s">
        <v>82</v>
      </c>
      <c r="C4" s="13">
        <v>8.4294872000000007E-2</v>
      </c>
      <c r="D4" s="12" t="s">
        <v>84</v>
      </c>
      <c r="E4" s="13">
        <v>0</v>
      </c>
      <c r="F4" s="13" t="s">
        <v>83</v>
      </c>
      <c r="H4" s="15">
        <v>0</v>
      </c>
    </row>
    <row r="5" spans="1:8" x14ac:dyDescent="0.25">
      <c r="A5" s="12" t="s">
        <v>0</v>
      </c>
      <c r="C5" s="13">
        <v>0.24292235500000001</v>
      </c>
      <c r="H5" s="15">
        <v>0.124366527446688</v>
      </c>
    </row>
    <row r="6" spans="1:8" ht="105" x14ac:dyDescent="0.25">
      <c r="A6" s="17" t="s">
        <v>34</v>
      </c>
      <c r="C6" s="13">
        <v>7.4895936999999996E-2</v>
      </c>
      <c r="G6" s="14" t="s">
        <v>88</v>
      </c>
      <c r="H6" s="15">
        <v>0</v>
      </c>
    </row>
    <row r="7" spans="1:8" x14ac:dyDescent="0.25">
      <c r="A7" s="12" t="s">
        <v>1</v>
      </c>
      <c r="C7" s="13">
        <v>0.23891802600000001</v>
      </c>
      <c r="H7" s="15">
        <v>0.13615583976928</v>
      </c>
    </row>
    <row r="8" spans="1:8" ht="60" x14ac:dyDescent="0.25">
      <c r="A8" s="17" t="s">
        <v>2</v>
      </c>
      <c r="B8" s="12" t="s">
        <v>79</v>
      </c>
      <c r="C8" s="13">
        <v>1.7948717999999999E-2</v>
      </c>
      <c r="D8" s="12" t="s">
        <v>80</v>
      </c>
      <c r="E8" s="13">
        <v>6.4000000000000003E-3</v>
      </c>
      <c r="F8" s="13" t="s">
        <v>78</v>
      </c>
      <c r="G8" s="14" t="s">
        <v>81</v>
      </c>
    </row>
    <row r="9" spans="1:8" x14ac:dyDescent="0.25">
      <c r="A9" s="12" t="s">
        <v>3</v>
      </c>
      <c r="C9" s="13">
        <v>8.5009434999999994E-2</v>
      </c>
    </row>
    <row r="10" spans="1:8" x14ac:dyDescent="0.25">
      <c r="A10" s="12" t="s">
        <v>4</v>
      </c>
      <c r="C10" s="13">
        <v>0.13904428899999999</v>
      </c>
      <c r="H10" s="15">
        <v>6.0018317278651796E-3</v>
      </c>
    </row>
    <row r="11" spans="1:8" x14ac:dyDescent="0.25">
      <c r="A11" s="12" t="s">
        <v>58</v>
      </c>
      <c r="C11" s="13">
        <v>0.13904428899999999</v>
      </c>
    </row>
    <row r="12" spans="1:8" x14ac:dyDescent="0.25">
      <c r="A12" s="17" t="s">
        <v>38</v>
      </c>
      <c r="C12" s="13">
        <v>3.8723776000000001E-2</v>
      </c>
    </row>
    <row r="13" spans="1:8" x14ac:dyDescent="0.25">
      <c r="A13" s="19" t="s">
        <v>59</v>
      </c>
      <c r="B13" s="19"/>
      <c r="C13" s="20">
        <v>0</v>
      </c>
    </row>
    <row r="14" spans="1:8" x14ac:dyDescent="0.25">
      <c r="A14" s="12" t="s">
        <v>47</v>
      </c>
      <c r="C14" s="13">
        <v>0.24292235500000001</v>
      </c>
    </row>
    <row r="15" spans="1:8" x14ac:dyDescent="0.25">
      <c r="A15" s="12" t="s">
        <v>48</v>
      </c>
      <c r="C15" s="13">
        <v>0.24609140900000001</v>
      </c>
    </row>
    <row r="16" spans="1:8" x14ac:dyDescent="0.25">
      <c r="A16" s="16" t="s">
        <v>5</v>
      </c>
      <c r="C16" s="13">
        <v>0.21229465</v>
      </c>
      <c r="H16" s="15">
        <v>-2.09475879002032E-2</v>
      </c>
    </row>
    <row r="17" spans="1:8" x14ac:dyDescent="0.25">
      <c r="A17" s="17" t="s">
        <v>39</v>
      </c>
      <c r="C17" s="13">
        <v>2.9761905000000002E-2</v>
      </c>
      <c r="H17" s="15">
        <v>2.7865647307944701E-2</v>
      </c>
    </row>
    <row r="18" spans="1:8" x14ac:dyDescent="0.25">
      <c r="A18" s="12" t="s">
        <v>49</v>
      </c>
      <c r="C18" s="13">
        <v>0</v>
      </c>
    </row>
    <row r="19" spans="1:8" x14ac:dyDescent="0.25">
      <c r="A19" s="12" t="s">
        <v>60</v>
      </c>
      <c r="C19" s="13">
        <v>9.4423631999999993E-2</v>
      </c>
    </row>
    <row r="20" spans="1:8" x14ac:dyDescent="0.25">
      <c r="A20" s="12" t="s">
        <v>50</v>
      </c>
      <c r="C20" s="13">
        <v>0</v>
      </c>
      <c r="H20" s="15">
        <v>0</v>
      </c>
    </row>
    <row r="21" spans="1:8" x14ac:dyDescent="0.25">
      <c r="A21" s="12" t="s">
        <v>51</v>
      </c>
      <c r="C21" s="13">
        <v>0.26521256500000001</v>
      </c>
    </row>
    <row r="22" spans="1:8" x14ac:dyDescent="0.25">
      <c r="A22" s="12" t="s">
        <v>6</v>
      </c>
      <c r="C22" s="13">
        <v>0.203916916</v>
      </c>
      <c r="H22" s="15">
        <v>-5.47767175696477E-2</v>
      </c>
    </row>
    <row r="23" spans="1:8" ht="120" x14ac:dyDescent="0.25">
      <c r="A23" s="16" t="s">
        <v>7</v>
      </c>
      <c r="C23" s="13">
        <v>0.21200327499999999</v>
      </c>
      <c r="G23" s="14" t="s">
        <v>89</v>
      </c>
      <c r="H23" s="15">
        <v>-8.1024728326177395E-2</v>
      </c>
    </row>
    <row r="24" spans="1:8" x14ac:dyDescent="0.25">
      <c r="A24" s="12" t="s">
        <v>16</v>
      </c>
      <c r="C24" s="13">
        <v>0.42181290900000001</v>
      </c>
      <c r="H24" s="15">
        <v>6.0595116691457798E-2</v>
      </c>
    </row>
    <row r="25" spans="1:8" x14ac:dyDescent="0.25">
      <c r="A25" s="12" t="s">
        <v>61</v>
      </c>
      <c r="C25" s="13">
        <v>0.42181290900000001</v>
      </c>
    </row>
    <row r="26" spans="1:8" x14ac:dyDescent="0.25">
      <c r="A26" s="16" t="s">
        <v>8</v>
      </c>
      <c r="C26" s="13">
        <v>4.8451547999999997E-2</v>
      </c>
      <c r="H26" s="15">
        <v>-5.9782920761531098E-2</v>
      </c>
    </row>
    <row r="27" spans="1:8" x14ac:dyDescent="0.25">
      <c r="A27" s="16" t="s">
        <v>9</v>
      </c>
      <c r="C27" s="13">
        <v>0.157808858</v>
      </c>
      <c r="H27" s="15">
        <v>1.7743597071833799E-2</v>
      </c>
    </row>
    <row r="28" spans="1:8" x14ac:dyDescent="0.25">
      <c r="A28" s="16" t="s">
        <v>52</v>
      </c>
      <c r="C28" s="13">
        <v>0.202096515</v>
      </c>
    </row>
    <row r="29" spans="1:8" x14ac:dyDescent="0.25">
      <c r="A29" s="16" t="s">
        <v>62</v>
      </c>
      <c r="C29" s="13">
        <v>0.23006854299999999</v>
      </c>
      <c r="H29" s="15">
        <v>-9.1740726065747194E-2</v>
      </c>
    </row>
    <row r="30" spans="1:8" x14ac:dyDescent="0.25">
      <c r="A30" s="12" t="s">
        <v>53</v>
      </c>
      <c r="C30" s="13">
        <v>0.130806693</v>
      </c>
      <c r="H30" s="15">
        <v>6.7236104525407502E-3</v>
      </c>
    </row>
    <row r="31" spans="1:8" x14ac:dyDescent="0.25">
      <c r="A31" s="12" t="s">
        <v>54</v>
      </c>
      <c r="C31" s="13">
        <v>2.0192307999999999E-2</v>
      </c>
    </row>
    <row r="32" spans="1:8" x14ac:dyDescent="0.25">
      <c r="A32" s="12" t="s">
        <v>10</v>
      </c>
      <c r="C32" s="13">
        <v>9.0742590999999997E-2</v>
      </c>
      <c r="H32" s="15">
        <v>6.7236099999999997E-3</v>
      </c>
    </row>
    <row r="33" spans="1:8" x14ac:dyDescent="0.25">
      <c r="A33" s="12" t="s">
        <v>63</v>
      </c>
      <c r="C33" s="13">
        <v>2.0192307999999999E-2</v>
      </c>
      <c r="H33" s="15">
        <v>1.72852753762513E-2</v>
      </c>
    </row>
    <row r="34" spans="1:8" ht="30" x14ac:dyDescent="0.25">
      <c r="A34" s="17" t="s">
        <v>55</v>
      </c>
      <c r="B34" s="12" t="s">
        <v>66</v>
      </c>
      <c r="C34" s="13">
        <v>1.7948717999999999E-2</v>
      </c>
      <c r="D34" s="12" t="s">
        <v>73</v>
      </c>
      <c r="E34" s="13">
        <v>5.1000000000000004E-3</v>
      </c>
      <c r="F34" s="13" t="s">
        <v>76</v>
      </c>
      <c r="G34" s="14" t="s">
        <v>77</v>
      </c>
      <c r="H34" s="15">
        <v>0</v>
      </c>
    </row>
    <row r="35" spans="1:8" x14ac:dyDescent="0.25">
      <c r="A35" s="16" t="s">
        <v>56</v>
      </c>
      <c r="C35" s="13">
        <v>7.9283217000000003E-2</v>
      </c>
    </row>
    <row r="36" spans="1:8" x14ac:dyDescent="0.25">
      <c r="A36" s="16" t="s">
        <v>12</v>
      </c>
      <c r="C36" s="13">
        <v>0.19559468299999999</v>
      </c>
      <c r="H36" s="15">
        <v>-3.5764369999999997E-2</v>
      </c>
    </row>
    <row r="37" spans="1:8" x14ac:dyDescent="0.25">
      <c r="A37" s="17" t="s">
        <v>41</v>
      </c>
      <c r="C37" s="13">
        <v>3.8723776000000001E-2</v>
      </c>
      <c r="H37" s="15">
        <v>0</v>
      </c>
    </row>
    <row r="38" spans="1:8" x14ac:dyDescent="0.25">
      <c r="A38" s="12" t="s">
        <v>57</v>
      </c>
      <c r="C38" s="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Nov21st</vt:lpstr>
      <vt:lpstr>Single scores</vt:lpstr>
      <vt:lpstr>Pairwise scores</vt:lpstr>
      <vt:lpstr>Threesome scores</vt:lpstr>
      <vt:lpstr>Single scores old</vt:lpstr>
      <vt:lpstr>Cluster scores</vt:lpstr>
      <vt:lpstr>Instrument Selection</vt:lpstr>
      <vt:lpstr>Pair scores</vt:lpstr>
      <vt:lpstr>Potential scores</vt:lpstr>
      <vt:lpstr>All instruments</vt:lpstr>
      <vt:lpstr>Marginal scores</vt:lpstr>
      <vt:lpstr>Notes</vt:lpstr>
      <vt:lpstr>Pctg of top archs with instr</vt:lpstr>
      <vt:lpstr>S-DSM 40 instr</vt:lpstr>
      <vt:lpstr>E-DSM 40 instr</vt:lpstr>
      <vt:lpstr>Packaging</vt:lpstr>
      <vt:lpstr>Scheduling</vt:lpstr>
      <vt:lpstr>cmax</vt:lpstr>
      <vt:lpstr>cmin</vt:lpstr>
      <vt:lpstr>smax</vt:lpstr>
      <vt:lpstr>smin</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cp:lastModifiedBy>
  <dcterms:created xsi:type="dcterms:W3CDTF">2011-11-21T04:46:48Z</dcterms:created>
  <dcterms:modified xsi:type="dcterms:W3CDTF">2012-01-26T00:58:32Z</dcterms:modified>
</cp:coreProperties>
</file>