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nseh/Desktop/Github/NCLTEE/Data/"/>
    </mc:Choice>
  </mc:AlternateContent>
  <xr:revisionPtr revIDLastSave="0" documentId="8_{BFD32395-88EB-454F-80C0-0876B6F1860F}" xr6:coauthVersionLast="47" xr6:coauthVersionMax="47" xr10:uidLastSave="{00000000-0000-0000-0000-000000000000}"/>
  <bookViews>
    <workbookView xWindow="0" yWindow="500" windowWidth="34300" windowHeight="20860" activeTab="4" xr2:uid="{D7831DFC-5F48-D34B-92FE-B1E3530E0E8B}"/>
  </bookViews>
  <sheets>
    <sheet name="NH4+" sheetId="1" r:id="rId1"/>
    <sheet name="F2" sheetId="2" r:id="rId2"/>
    <sheet name="CFU" sheetId="3" r:id="rId3"/>
    <sheet name="Std.curve" sheetId="5" r:id="rId4"/>
    <sheet name="CFU-C" sheetId="4" r:id="rId5"/>
  </sheets>
  <definedNames>
    <definedName name="Abundance_Tetraselmis" localSheetId="0">'NH4+'!$A$1:$J$505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4" i="3" l="1"/>
  <c r="M95" i="3"/>
  <c r="M97" i="3"/>
  <c r="M98" i="3"/>
  <c r="M99" i="3"/>
  <c r="M100" i="3"/>
  <c r="M101" i="3"/>
  <c r="M102" i="3"/>
  <c r="M103" i="3"/>
  <c r="L101" i="3"/>
  <c r="L102" i="3"/>
  <c r="L103" i="3"/>
  <c r="K100" i="3"/>
  <c r="L100" i="3" s="1"/>
  <c r="K101" i="3"/>
  <c r="K102" i="3"/>
  <c r="K103" i="3"/>
  <c r="K99" i="3"/>
  <c r="L99" i="3" s="1"/>
  <c r="K98" i="3"/>
  <c r="L98" i="3" s="1"/>
  <c r="J102" i="3"/>
  <c r="K97" i="3"/>
  <c r="L97" i="3"/>
  <c r="K96" i="3"/>
  <c r="L96" i="3" s="1"/>
  <c r="M96" i="3" s="1"/>
  <c r="K95" i="3"/>
  <c r="L95" i="3"/>
  <c r="K94" i="3"/>
  <c r="L94" i="3" s="1"/>
  <c r="K93" i="3"/>
  <c r="L93" i="3" s="1"/>
  <c r="M93" i="3" s="1"/>
  <c r="K92" i="3"/>
  <c r="L92" i="3" s="1"/>
  <c r="M92" i="3" s="1"/>
  <c r="K91" i="3"/>
  <c r="L91" i="3" s="1"/>
  <c r="M91" i="3" s="1"/>
  <c r="K90" i="3"/>
  <c r="L90" i="3" s="1"/>
  <c r="M90" i="3" s="1"/>
  <c r="K89" i="3"/>
  <c r="L89" i="3" s="1"/>
  <c r="M89" i="3" s="1"/>
  <c r="K88" i="3"/>
  <c r="L88" i="3" s="1"/>
  <c r="M88" i="3" s="1"/>
  <c r="K87" i="3"/>
  <c r="L87" i="3" s="1"/>
  <c r="M87" i="3" s="1"/>
  <c r="K86" i="3"/>
  <c r="L86" i="3" s="1"/>
  <c r="M86" i="3" s="1"/>
  <c r="K85" i="3"/>
  <c r="L85" i="3"/>
  <c r="M85" i="3"/>
  <c r="K84" i="3"/>
  <c r="L84" i="3" s="1"/>
  <c r="M84" i="3" s="1"/>
  <c r="K83" i="3"/>
  <c r="L83" i="3" s="1"/>
  <c r="M83" i="3" s="1"/>
  <c r="K82" i="3"/>
  <c r="L82" i="3" s="1"/>
  <c r="M82" i="3" s="1"/>
  <c r="M73" i="3"/>
  <c r="L73" i="3"/>
  <c r="K73" i="3"/>
  <c r="K72" i="3"/>
  <c r="L72" i="3"/>
  <c r="M72" i="3" s="1"/>
  <c r="K81" i="3"/>
  <c r="L81" i="3" s="1"/>
  <c r="M81" i="3" s="1"/>
  <c r="K80" i="3"/>
  <c r="L80" i="3" s="1"/>
  <c r="M80" i="3" s="1"/>
  <c r="K79" i="3"/>
  <c r="L79" i="3" s="1"/>
  <c r="M79" i="3" s="1"/>
  <c r="K78" i="3"/>
  <c r="L78" i="3" s="1"/>
  <c r="M78" i="3" s="1"/>
  <c r="K77" i="3"/>
  <c r="L77" i="3" s="1"/>
  <c r="M77" i="3" s="1"/>
  <c r="K76" i="3"/>
  <c r="L76" i="3" s="1"/>
  <c r="M76" i="3" s="1"/>
  <c r="K75" i="3"/>
  <c r="L75" i="3" s="1"/>
  <c r="M75" i="3" s="1"/>
  <c r="K74" i="3"/>
  <c r="L74" i="3" s="1"/>
  <c r="M74" i="3" s="1"/>
  <c r="K71" i="3"/>
  <c r="L71" i="3" s="1"/>
  <c r="M71" i="3" s="1"/>
  <c r="K70" i="3"/>
  <c r="L70" i="3" s="1"/>
  <c r="M70" i="3" s="1"/>
  <c r="K69" i="3"/>
  <c r="L69" i="3" s="1"/>
  <c r="M69" i="3" s="1"/>
  <c r="K68" i="3"/>
  <c r="L68" i="3" s="1"/>
  <c r="M68" i="3" s="1"/>
  <c r="K67" i="3"/>
  <c r="L67" i="3" s="1"/>
  <c r="M67" i="3" s="1"/>
  <c r="K66" i="3"/>
  <c r="L66" i="3" s="1"/>
  <c r="M66" i="3" s="1"/>
  <c r="K65" i="3"/>
  <c r="L65" i="3" s="1"/>
  <c r="M65" i="3" s="1"/>
  <c r="K64" i="3"/>
  <c r="L64" i="3" s="1"/>
  <c r="M64" i="3" s="1"/>
  <c r="K3" i="3"/>
  <c r="M3" i="3" s="1"/>
  <c r="K2" i="3"/>
  <c r="M2" i="3" s="1"/>
  <c r="I40" i="2"/>
  <c r="J40" i="2" s="1"/>
  <c r="I39" i="2"/>
  <c r="J39" i="2" s="1"/>
  <c r="J38" i="2"/>
  <c r="I38" i="2"/>
  <c r="I37" i="2"/>
  <c r="J37" i="2" s="1"/>
  <c r="I36" i="2"/>
  <c r="J36" i="2" s="1"/>
  <c r="I35" i="2"/>
  <c r="J35" i="2" s="1"/>
  <c r="I34" i="2"/>
  <c r="J34" i="2" s="1"/>
  <c r="I33" i="2"/>
  <c r="J33" i="2" s="1"/>
  <c r="I32" i="2"/>
  <c r="J32" i="2" s="1"/>
  <c r="I31" i="2"/>
  <c r="J31" i="2" s="1"/>
  <c r="J30" i="2"/>
  <c r="I30" i="2"/>
  <c r="I29" i="2"/>
  <c r="J29" i="2" s="1"/>
  <c r="I40" i="1"/>
  <c r="J40" i="1"/>
  <c r="I39" i="1"/>
  <c r="J39" i="1" s="1"/>
  <c r="I38" i="1"/>
  <c r="J38" i="1" s="1"/>
  <c r="I37" i="1"/>
  <c r="J37" i="1" s="1"/>
  <c r="I36" i="1"/>
  <c r="J36" i="1"/>
  <c r="I35" i="1"/>
  <c r="J35" i="1" s="1"/>
  <c r="I34" i="1"/>
  <c r="J34" i="1"/>
  <c r="I33" i="1"/>
  <c r="J33" i="1" s="1"/>
  <c r="I32" i="1"/>
  <c r="J32" i="1" s="1"/>
  <c r="I31" i="1"/>
  <c r="J31" i="1" s="1"/>
  <c r="I30" i="1"/>
  <c r="J30" i="1"/>
  <c r="I29" i="1"/>
  <c r="J29" i="1" s="1"/>
  <c r="J63" i="3"/>
  <c r="K63" i="3" s="1"/>
  <c r="L63" i="3" s="1"/>
  <c r="M63" i="3" s="1"/>
  <c r="K62" i="3"/>
  <c r="L62" i="3" s="1"/>
  <c r="M62" i="3" s="1"/>
  <c r="K61" i="3"/>
  <c r="L61" i="3" s="1"/>
  <c r="M61" i="3" s="1"/>
  <c r="K60" i="3"/>
  <c r="L60" i="3" s="1"/>
  <c r="M60" i="3" s="1"/>
  <c r="K59" i="3"/>
  <c r="L59" i="3" s="1"/>
  <c r="M59" i="3" s="1"/>
  <c r="K58" i="3"/>
  <c r="L58" i="3" s="1"/>
  <c r="M58" i="3" s="1"/>
  <c r="K57" i="3"/>
  <c r="L57" i="3" s="1"/>
  <c r="M57" i="3" s="1"/>
  <c r="K56" i="3"/>
  <c r="L56" i="3" s="1"/>
  <c r="M56" i="3" s="1"/>
  <c r="J54" i="3"/>
  <c r="K54" i="3" s="1"/>
  <c r="L54" i="3" s="1"/>
  <c r="M54" i="3" s="1"/>
  <c r="K55" i="3"/>
  <c r="L55" i="3" s="1"/>
  <c r="M55" i="3" s="1"/>
  <c r="K53" i="3"/>
  <c r="L53" i="3" s="1"/>
  <c r="M53" i="3" s="1"/>
  <c r="K52" i="3"/>
  <c r="L52" i="3" s="1"/>
  <c r="M52" i="3" s="1"/>
  <c r="K51" i="3"/>
  <c r="L51" i="3" s="1"/>
  <c r="M51" i="3" s="1"/>
  <c r="K50" i="3"/>
  <c r="L50" i="3" s="1"/>
  <c r="M50" i="3" s="1"/>
  <c r="K49" i="3"/>
  <c r="L49" i="3" s="1"/>
  <c r="M49" i="3" s="1"/>
  <c r="K48" i="3"/>
  <c r="L48" i="3" s="1"/>
  <c r="M48" i="3" s="1"/>
  <c r="K47" i="3"/>
  <c r="L47" i="3" s="1"/>
  <c r="M47" i="3" s="1"/>
  <c r="K46" i="3"/>
  <c r="L46" i="3" s="1"/>
  <c r="M46" i="3" s="1"/>
  <c r="K45" i="3"/>
  <c r="L45" i="3" s="1"/>
  <c r="M45" i="3" s="1"/>
  <c r="K44" i="3"/>
  <c r="L44" i="3" s="1"/>
  <c r="M44" i="3" s="1"/>
  <c r="K43" i="3"/>
  <c r="L43" i="3" s="1"/>
  <c r="M43" i="3" s="1"/>
  <c r="K42" i="3"/>
  <c r="L42" i="3" s="1"/>
  <c r="M42" i="3" s="1"/>
  <c r="K41" i="3"/>
  <c r="L41" i="3" s="1"/>
  <c r="M41" i="3" s="1"/>
  <c r="K40" i="3"/>
  <c r="L40" i="3" s="1"/>
  <c r="M40" i="3" s="1"/>
  <c r="K39" i="3"/>
  <c r="L39" i="3" s="1"/>
  <c r="M39" i="3" s="1"/>
  <c r="K38" i="3"/>
  <c r="L38" i="3" s="1"/>
  <c r="M38" i="3" s="1"/>
  <c r="K37" i="3"/>
  <c r="L37" i="3" s="1"/>
  <c r="M37" i="3" s="1"/>
  <c r="K36" i="3"/>
  <c r="L36" i="3" s="1"/>
  <c r="M36" i="3" s="1"/>
  <c r="K35" i="3"/>
  <c r="L35" i="3" s="1"/>
  <c r="M35" i="3" s="1"/>
  <c r="K34" i="3"/>
  <c r="L34" i="3" s="1"/>
  <c r="M34" i="3" s="1"/>
  <c r="K33" i="3"/>
  <c r="L33" i="3" s="1"/>
  <c r="M33" i="3" s="1"/>
  <c r="K32" i="3"/>
  <c r="L32" i="3" s="1"/>
  <c r="M32" i="3" s="1"/>
  <c r="K31" i="3"/>
  <c r="L31" i="3" s="1"/>
  <c r="M31" i="3" s="1"/>
  <c r="K30" i="3"/>
  <c r="L30" i="3" s="1"/>
  <c r="M30" i="3" s="1"/>
  <c r="K29" i="3"/>
  <c r="L29" i="3" s="1"/>
  <c r="M29" i="3" s="1"/>
  <c r="K28" i="3"/>
  <c r="L28" i="3" s="1"/>
  <c r="M28" i="3" s="1"/>
  <c r="K12" i="3"/>
  <c r="K13" i="3"/>
  <c r="K14" i="3"/>
  <c r="K15" i="3"/>
  <c r="K16" i="3"/>
  <c r="L16" i="3" s="1"/>
  <c r="M16" i="3" s="1"/>
  <c r="K17" i="3"/>
  <c r="L17" i="3" s="1"/>
  <c r="M17" i="3" s="1"/>
  <c r="K18" i="3"/>
  <c r="L18" i="3" s="1"/>
  <c r="M18" i="3" s="1"/>
  <c r="K19" i="3"/>
  <c r="L19" i="3" s="1"/>
  <c r="M19" i="3" s="1"/>
  <c r="K20" i="3"/>
  <c r="L20" i="3" s="1"/>
  <c r="M20" i="3" s="1"/>
  <c r="K21" i="3"/>
  <c r="L21" i="3" s="1"/>
  <c r="M21" i="3" s="1"/>
  <c r="K22" i="3"/>
  <c r="L22" i="3" s="1"/>
  <c r="M22" i="3" s="1"/>
  <c r="K23" i="3"/>
  <c r="L23" i="3" s="1"/>
  <c r="M23" i="3" s="1"/>
  <c r="K24" i="3"/>
  <c r="K25" i="3"/>
  <c r="K26" i="3"/>
  <c r="K27" i="3"/>
  <c r="K5" i="3"/>
  <c r="L5" i="3" s="1"/>
  <c r="M5" i="3" s="1"/>
  <c r="K6" i="3"/>
  <c r="L6" i="3" s="1"/>
  <c r="M6" i="3" s="1"/>
  <c r="K7" i="3"/>
  <c r="L7" i="3" s="1"/>
  <c r="M7" i="3" s="1"/>
  <c r="K8" i="3"/>
  <c r="L8" i="3" s="1"/>
  <c r="M8" i="3" s="1"/>
  <c r="K9" i="3"/>
  <c r="L9" i="3" s="1"/>
  <c r="M9" i="3" s="1"/>
  <c r="K10" i="3"/>
  <c r="L10" i="3" s="1"/>
  <c r="M10" i="3" s="1"/>
  <c r="K11" i="3"/>
  <c r="L11" i="3" s="1"/>
  <c r="M11" i="3" s="1"/>
  <c r="K4" i="3"/>
  <c r="L4" i="3" s="1"/>
  <c r="M4" i="3" s="1"/>
  <c r="P28" i="3" l="1"/>
  <c r="Q28" i="3" s="1"/>
  <c r="P34" i="3"/>
  <c r="Q34" i="3" s="1"/>
  <c r="P38" i="3"/>
  <c r="Q38" i="3" s="1"/>
  <c r="P42" i="3"/>
  <c r="Q42" i="3" s="1"/>
  <c r="P31" i="3"/>
  <c r="Q31" i="3" s="1"/>
  <c r="P33" i="3"/>
  <c r="Q33" i="3" s="1"/>
  <c r="P45" i="3"/>
  <c r="Q45" i="3" s="1"/>
  <c r="P41" i="3"/>
  <c r="Q41" i="3" s="1"/>
  <c r="P30" i="3"/>
  <c r="Q30" i="3" s="1"/>
  <c r="P32" i="3"/>
  <c r="Q32" i="3" s="1"/>
  <c r="P44" i="3"/>
  <c r="Q44" i="3" s="1"/>
  <c r="P40" i="3"/>
  <c r="Q40" i="3" s="1"/>
  <c r="P29" i="3"/>
  <c r="Q29" i="3" s="1"/>
  <c r="P35" i="3"/>
  <c r="Q35" i="3" s="1"/>
  <c r="P43" i="3"/>
  <c r="Q43" i="3" s="1"/>
  <c r="P39" i="3"/>
  <c r="Q39" i="3" s="1"/>
  <c r="I18" i="2"/>
  <c r="I19" i="2"/>
  <c r="I20" i="2"/>
  <c r="I21" i="2"/>
  <c r="I22" i="2"/>
  <c r="I23" i="2"/>
  <c r="I24" i="2"/>
  <c r="I25" i="2"/>
  <c r="I26" i="2"/>
  <c r="I27" i="2"/>
  <c r="I28" i="2"/>
  <c r="I17" i="2"/>
  <c r="J17" i="2" s="1"/>
  <c r="J18" i="2"/>
  <c r="J19" i="2"/>
  <c r="J20" i="2"/>
  <c r="J21" i="2"/>
  <c r="J22" i="2"/>
  <c r="J23" i="2"/>
  <c r="J24" i="2"/>
  <c r="J25" i="2"/>
  <c r="J26" i="2"/>
  <c r="J27" i="2"/>
  <c r="J28" i="2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16" i="2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10" i="2"/>
  <c r="J10" i="2" s="1"/>
  <c r="I9" i="2"/>
  <c r="J9" i="2" s="1"/>
  <c r="I8" i="2"/>
  <c r="J8" i="2" s="1"/>
  <c r="I7" i="2"/>
  <c r="J7" i="2" s="1"/>
  <c r="I6" i="2"/>
  <c r="J6" i="2" s="1"/>
  <c r="I5" i="2"/>
  <c r="J5" i="2" s="1"/>
  <c r="J4" i="2"/>
  <c r="I4" i="2"/>
  <c r="J3" i="2"/>
  <c r="I3" i="2"/>
  <c r="J2" i="2"/>
  <c r="I2" i="2"/>
  <c r="J7" i="1"/>
  <c r="J8" i="1"/>
  <c r="J10" i="1"/>
  <c r="J11" i="1"/>
  <c r="J12" i="1"/>
  <c r="J14" i="1"/>
  <c r="J15" i="1"/>
  <c r="J16" i="1"/>
  <c r="I3" i="1"/>
  <c r="J3" i="1" s="1"/>
  <c r="I4" i="1"/>
  <c r="J4" i="1" s="1"/>
  <c r="I5" i="1"/>
  <c r="J5" i="1" s="1"/>
  <c r="I6" i="1"/>
  <c r="J6" i="1" s="1"/>
  <c r="I7" i="1"/>
  <c r="I8" i="1"/>
  <c r="I9" i="1"/>
  <c r="J9" i="1" s="1"/>
  <c r="I10" i="1"/>
  <c r="I11" i="1"/>
  <c r="I12" i="1"/>
  <c r="I13" i="1"/>
  <c r="J13" i="1" s="1"/>
  <c r="I14" i="1"/>
  <c r="I15" i="1"/>
  <c r="I16" i="1"/>
  <c r="I2" i="1"/>
  <c r="J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18ACC0-4EF1-794F-A387-198D10BF46FC}" name="Abundance_Tetraselmis" type="6" refreshedVersion="8" background="1" saveData="1">
    <textPr sourceFile="/Users/nnseh/Desktop/Github/NCLTEE/Data/Abundance_Tetraselmis.csv" thousands="_x0000_" tab="0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<sst xmlns="http://schemas.openxmlformats.org/spreadsheetml/2006/main" count="693" uniqueCount="48">
  <si>
    <t>id</t>
  </si>
  <si>
    <t>culture</t>
  </si>
  <si>
    <t>biorep</t>
  </si>
  <si>
    <t>time</t>
  </si>
  <si>
    <t>day</t>
  </si>
  <si>
    <t>dilution</t>
  </si>
  <si>
    <t>squares</t>
  </si>
  <si>
    <t>cells</t>
  </si>
  <si>
    <t>cellsml</t>
  </si>
  <si>
    <t>log10</t>
  </si>
  <si>
    <t>c</t>
  </si>
  <si>
    <t>c1</t>
  </si>
  <si>
    <t>d</t>
  </si>
  <si>
    <t>d1</t>
  </si>
  <si>
    <t>p</t>
  </si>
  <si>
    <t>p1</t>
  </si>
  <si>
    <t>c2</t>
  </si>
  <si>
    <t>d2</t>
  </si>
  <si>
    <t>p2</t>
  </si>
  <si>
    <t>c3</t>
  </si>
  <si>
    <t>d3</t>
  </si>
  <si>
    <t>p3</t>
  </si>
  <si>
    <t>c4</t>
  </si>
  <si>
    <t>d4</t>
  </si>
  <si>
    <t>p4</t>
  </si>
  <si>
    <t>CFU</t>
  </si>
  <si>
    <t>count_of</t>
  </si>
  <si>
    <t>Cells_mL</t>
  </si>
  <si>
    <t>caldilution</t>
  </si>
  <si>
    <t>Cells per mL in Culture</t>
  </si>
  <si>
    <t xml:space="preserve">mL added </t>
  </si>
  <si>
    <t>Notes</t>
  </si>
  <si>
    <t>dominant colors white</t>
  </si>
  <si>
    <t>dominant colors mix</t>
  </si>
  <si>
    <t>white some red</t>
  </si>
  <si>
    <t xml:space="preserve">white </t>
  </si>
  <si>
    <t>white</t>
  </si>
  <si>
    <t>yellow and white</t>
  </si>
  <si>
    <t>mixture</t>
  </si>
  <si>
    <t>log_cells</t>
  </si>
  <si>
    <t>condition</t>
  </si>
  <si>
    <t>NH4</t>
  </si>
  <si>
    <t>F2</t>
  </si>
  <si>
    <t>Total_C</t>
  </si>
  <si>
    <t>log_TC</t>
  </si>
  <si>
    <t>Cells/mL</t>
  </si>
  <si>
    <t>Sample ID</t>
  </si>
  <si>
    <t>Der er duplikater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</si>
</sst>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2" fontId="0" fillId="0" borderId="0" xfId="0" applyNumberFormat="1"/>
    <xf numFmtId="11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bundance_Tetraselmis" connectionId="1" xr16:uid="{21136621-0ABE-8345-A905-2E435B21136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7B96F-068A-4D4D-93CB-38A6C5DB8602}">
  <dimension ref="A1:J40"/>
  <sheetViews>
    <sheetView workbookViewId="0">
      <selection activeCell="F40" sqref="F40"/>
    </sheetView>
  </sheetViews>
  <sheetFormatPr baseColWidth="10" defaultRowHeight="16" x14ac:dyDescent="0.2"/>
  <cols>
    <col min="1" max="1" width="6.83203125" bestFit="1" customWidth="1"/>
    <col min="2" max="2" width="6.33203125" bestFit="1" customWidth="1"/>
    <col min="3" max="3" width="7.33203125" bestFit="1" customWidth="1"/>
    <col min="4" max="4" width="5" bestFit="1" customWidth="1"/>
    <col min="5" max="5" width="7.33203125" bestFit="1" customWidth="1"/>
    <col min="6" max="6" width="12.1640625" bestFit="1" customWidth="1"/>
    <col min="7" max="7" width="7.5" bestFit="1" customWidth="1"/>
    <col min="8" max="8" width="7" bestFit="1" customWidth="1"/>
    <col min="9" max="9" width="8.6640625" style="1" bestFit="1" customWidth="1"/>
    <col min="10" max="10" width="12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</row>
    <row r="2" spans="1:10" x14ac:dyDescent="0.2">
      <c r="A2">
        <v>0</v>
      </c>
      <c r="B2" t="s">
        <v>14</v>
      </c>
      <c r="C2" t="s">
        <v>14</v>
      </c>
      <c r="D2">
        <v>0</v>
      </c>
      <c r="E2">
        <v>0</v>
      </c>
      <c r="F2">
        <v>0</v>
      </c>
      <c r="G2">
        <v>4</v>
      </c>
      <c r="H2">
        <v>15</v>
      </c>
      <c r="I2" s="1">
        <f>(H2*10000)/(1*4)</f>
        <v>37500</v>
      </c>
      <c r="J2">
        <f>LOG10(I2)</f>
        <v>4.5740312677277188</v>
      </c>
    </row>
    <row r="3" spans="1:10" x14ac:dyDescent="0.2">
      <c r="A3">
        <v>0</v>
      </c>
      <c r="B3" t="s">
        <v>12</v>
      </c>
      <c r="C3" t="s">
        <v>12</v>
      </c>
      <c r="D3">
        <v>0</v>
      </c>
      <c r="E3">
        <v>0</v>
      </c>
      <c r="F3">
        <v>0</v>
      </c>
      <c r="G3">
        <v>4</v>
      </c>
      <c r="H3">
        <v>17</v>
      </c>
      <c r="I3" s="1">
        <f t="shared" ref="I3:I40" si="0">(H3*10000)/(1*4)</f>
        <v>42500</v>
      </c>
      <c r="J3">
        <f t="shared" ref="J3:J40" si="1">LOG10(I3)</f>
        <v>4.6283889300503116</v>
      </c>
    </row>
    <row r="4" spans="1:10" x14ac:dyDescent="0.2">
      <c r="A4">
        <v>0</v>
      </c>
      <c r="B4" t="s">
        <v>10</v>
      </c>
      <c r="C4" t="s">
        <v>10</v>
      </c>
      <c r="D4">
        <v>0</v>
      </c>
      <c r="E4">
        <v>0</v>
      </c>
      <c r="F4">
        <v>0</v>
      </c>
      <c r="G4">
        <v>4</v>
      </c>
      <c r="H4">
        <v>15</v>
      </c>
      <c r="I4" s="1">
        <f t="shared" si="0"/>
        <v>37500</v>
      </c>
      <c r="J4">
        <f t="shared" si="1"/>
        <v>4.5740312677277188</v>
      </c>
    </row>
    <row r="5" spans="1:10" x14ac:dyDescent="0.2">
      <c r="A5">
        <v>1</v>
      </c>
      <c r="B5" t="s">
        <v>14</v>
      </c>
      <c r="C5" t="s">
        <v>15</v>
      </c>
      <c r="D5">
        <v>1</v>
      </c>
      <c r="E5">
        <v>1</v>
      </c>
      <c r="F5">
        <v>0</v>
      </c>
      <c r="G5">
        <v>4</v>
      </c>
      <c r="H5">
        <v>6</v>
      </c>
      <c r="I5" s="1">
        <f t="shared" si="0"/>
        <v>15000</v>
      </c>
      <c r="J5">
        <f t="shared" si="1"/>
        <v>4.1760912590556813</v>
      </c>
    </row>
    <row r="6" spans="1:10" x14ac:dyDescent="0.2">
      <c r="A6">
        <v>2</v>
      </c>
      <c r="B6" t="s">
        <v>14</v>
      </c>
      <c r="C6" t="s">
        <v>18</v>
      </c>
      <c r="D6">
        <v>1</v>
      </c>
      <c r="E6">
        <v>1</v>
      </c>
      <c r="F6">
        <v>0</v>
      </c>
      <c r="G6">
        <v>4</v>
      </c>
      <c r="H6">
        <v>7</v>
      </c>
      <c r="I6" s="1">
        <f t="shared" si="0"/>
        <v>17500</v>
      </c>
      <c r="J6">
        <f t="shared" si="1"/>
        <v>4.2430380486862944</v>
      </c>
    </row>
    <row r="7" spans="1:10" x14ac:dyDescent="0.2">
      <c r="A7">
        <v>3</v>
      </c>
      <c r="B7" t="s">
        <v>14</v>
      </c>
      <c r="C7" t="s">
        <v>21</v>
      </c>
      <c r="D7">
        <v>1</v>
      </c>
      <c r="E7">
        <v>1</v>
      </c>
      <c r="F7">
        <v>0</v>
      </c>
      <c r="G7">
        <v>4</v>
      </c>
      <c r="H7">
        <v>13</v>
      </c>
      <c r="I7" s="1">
        <f t="shared" si="0"/>
        <v>32500</v>
      </c>
      <c r="J7">
        <f t="shared" si="1"/>
        <v>4.5118833609788744</v>
      </c>
    </row>
    <row r="8" spans="1:10" x14ac:dyDescent="0.2">
      <c r="A8">
        <v>4</v>
      </c>
      <c r="B8" t="s">
        <v>14</v>
      </c>
      <c r="C8" t="s">
        <v>24</v>
      </c>
      <c r="D8">
        <v>1</v>
      </c>
      <c r="E8">
        <v>1</v>
      </c>
      <c r="F8">
        <v>0</v>
      </c>
      <c r="G8">
        <v>4</v>
      </c>
      <c r="H8">
        <v>7</v>
      </c>
      <c r="I8" s="1">
        <f t="shared" si="0"/>
        <v>17500</v>
      </c>
      <c r="J8">
        <f t="shared" si="1"/>
        <v>4.2430380486862944</v>
      </c>
    </row>
    <row r="9" spans="1:10" x14ac:dyDescent="0.2">
      <c r="A9">
        <v>5</v>
      </c>
      <c r="B9" t="s">
        <v>12</v>
      </c>
      <c r="C9" t="s">
        <v>13</v>
      </c>
      <c r="D9">
        <v>1</v>
      </c>
      <c r="E9">
        <v>1</v>
      </c>
      <c r="F9">
        <v>0</v>
      </c>
      <c r="G9">
        <v>4</v>
      </c>
      <c r="H9">
        <v>11</v>
      </c>
      <c r="I9" s="1">
        <f t="shared" si="0"/>
        <v>27500</v>
      </c>
      <c r="J9">
        <f t="shared" si="1"/>
        <v>4.4393326938302629</v>
      </c>
    </row>
    <row r="10" spans="1:10" x14ac:dyDescent="0.2">
      <c r="A10">
        <v>6</v>
      </c>
      <c r="B10" t="s">
        <v>12</v>
      </c>
      <c r="C10" t="s">
        <v>17</v>
      </c>
      <c r="D10">
        <v>1</v>
      </c>
      <c r="E10">
        <v>1</v>
      </c>
      <c r="F10">
        <v>0</v>
      </c>
      <c r="G10">
        <v>4</v>
      </c>
      <c r="H10">
        <v>9</v>
      </c>
      <c r="I10" s="1">
        <f t="shared" si="0"/>
        <v>22500</v>
      </c>
      <c r="J10">
        <f t="shared" si="1"/>
        <v>4.3521825181113627</v>
      </c>
    </row>
    <row r="11" spans="1:10" x14ac:dyDescent="0.2">
      <c r="A11">
        <v>7</v>
      </c>
      <c r="B11" t="s">
        <v>12</v>
      </c>
      <c r="C11" t="s">
        <v>20</v>
      </c>
      <c r="D11">
        <v>1</v>
      </c>
      <c r="E11">
        <v>1</v>
      </c>
      <c r="F11">
        <v>0</v>
      </c>
      <c r="G11">
        <v>4</v>
      </c>
      <c r="H11">
        <v>15</v>
      </c>
      <c r="I11" s="1">
        <f t="shared" si="0"/>
        <v>37500</v>
      </c>
      <c r="J11">
        <f t="shared" si="1"/>
        <v>4.5740312677277188</v>
      </c>
    </row>
    <row r="12" spans="1:10" x14ac:dyDescent="0.2">
      <c r="A12">
        <v>8</v>
      </c>
      <c r="B12" t="s">
        <v>12</v>
      </c>
      <c r="C12" t="s">
        <v>23</v>
      </c>
      <c r="D12">
        <v>1</v>
      </c>
      <c r="E12">
        <v>1</v>
      </c>
      <c r="F12">
        <v>0</v>
      </c>
      <c r="G12">
        <v>4</v>
      </c>
      <c r="H12">
        <v>14</v>
      </c>
      <c r="I12" s="1">
        <f t="shared" si="0"/>
        <v>35000</v>
      </c>
      <c r="J12">
        <f t="shared" si="1"/>
        <v>4.5440680443502757</v>
      </c>
    </row>
    <row r="13" spans="1:10" x14ac:dyDescent="0.2">
      <c r="A13">
        <v>9</v>
      </c>
      <c r="B13" t="s">
        <v>10</v>
      </c>
      <c r="C13" t="s">
        <v>11</v>
      </c>
      <c r="D13">
        <v>1</v>
      </c>
      <c r="E13">
        <v>1</v>
      </c>
      <c r="F13">
        <v>0</v>
      </c>
      <c r="G13">
        <v>4</v>
      </c>
      <c r="H13">
        <v>8</v>
      </c>
      <c r="I13" s="1">
        <f t="shared" si="0"/>
        <v>20000</v>
      </c>
      <c r="J13">
        <f t="shared" si="1"/>
        <v>4.3010299956639813</v>
      </c>
    </row>
    <row r="14" spans="1:10" x14ac:dyDescent="0.2">
      <c r="A14">
        <v>10</v>
      </c>
      <c r="B14" t="s">
        <v>10</v>
      </c>
      <c r="C14" t="s">
        <v>16</v>
      </c>
      <c r="D14">
        <v>1</v>
      </c>
      <c r="E14">
        <v>1</v>
      </c>
      <c r="F14">
        <v>0</v>
      </c>
      <c r="G14">
        <v>4</v>
      </c>
      <c r="H14">
        <v>14</v>
      </c>
      <c r="I14" s="1">
        <f t="shared" si="0"/>
        <v>35000</v>
      </c>
      <c r="J14">
        <f t="shared" si="1"/>
        <v>4.5440680443502757</v>
      </c>
    </row>
    <row r="15" spans="1:10" x14ac:dyDescent="0.2">
      <c r="A15">
        <v>11</v>
      </c>
      <c r="B15" t="s">
        <v>10</v>
      </c>
      <c r="C15" t="s">
        <v>19</v>
      </c>
      <c r="D15">
        <v>1</v>
      </c>
      <c r="E15">
        <v>1</v>
      </c>
      <c r="F15">
        <v>0</v>
      </c>
      <c r="G15">
        <v>4</v>
      </c>
      <c r="H15">
        <v>8</v>
      </c>
      <c r="I15" s="1">
        <f t="shared" si="0"/>
        <v>20000</v>
      </c>
      <c r="J15">
        <f t="shared" si="1"/>
        <v>4.3010299956639813</v>
      </c>
    </row>
    <row r="16" spans="1:10" x14ac:dyDescent="0.2">
      <c r="A16">
        <v>12</v>
      </c>
      <c r="B16" t="s">
        <v>10</v>
      </c>
      <c r="C16" t="s">
        <v>22</v>
      </c>
      <c r="D16">
        <v>1</v>
      </c>
      <c r="E16">
        <v>1</v>
      </c>
      <c r="F16">
        <v>0</v>
      </c>
      <c r="G16">
        <v>4</v>
      </c>
      <c r="H16">
        <v>4</v>
      </c>
      <c r="I16" s="1">
        <f t="shared" si="0"/>
        <v>10000</v>
      </c>
      <c r="J16">
        <f t="shared" si="1"/>
        <v>4</v>
      </c>
    </row>
    <row r="17" spans="1:10" x14ac:dyDescent="0.2">
      <c r="A17">
        <v>1</v>
      </c>
      <c r="B17" t="s">
        <v>14</v>
      </c>
      <c r="C17" t="s">
        <v>15</v>
      </c>
      <c r="D17">
        <v>2</v>
      </c>
      <c r="E17">
        <v>4</v>
      </c>
      <c r="F17">
        <v>0</v>
      </c>
      <c r="G17">
        <v>4</v>
      </c>
      <c r="H17">
        <v>62</v>
      </c>
      <c r="I17" s="1">
        <f t="shared" si="0"/>
        <v>155000</v>
      </c>
      <c r="J17">
        <f t="shared" si="1"/>
        <v>5.1903316981702918</v>
      </c>
    </row>
    <row r="18" spans="1:10" x14ac:dyDescent="0.2">
      <c r="A18">
        <v>2</v>
      </c>
      <c r="B18" t="s">
        <v>14</v>
      </c>
      <c r="C18" t="s">
        <v>18</v>
      </c>
      <c r="D18">
        <v>2</v>
      </c>
      <c r="E18">
        <v>4</v>
      </c>
      <c r="F18">
        <v>0</v>
      </c>
      <c r="G18">
        <v>4</v>
      </c>
      <c r="H18">
        <v>70</v>
      </c>
      <c r="I18" s="1">
        <f t="shared" si="0"/>
        <v>175000</v>
      </c>
      <c r="J18">
        <f t="shared" si="1"/>
        <v>5.2430380486862944</v>
      </c>
    </row>
    <row r="19" spans="1:10" x14ac:dyDescent="0.2">
      <c r="A19">
        <v>3</v>
      </c>
      <c r="B19" t="s">
        <v>14</v>
      </c>
      <c r="C19" t="s">
        <v>21</v>
      </c>
      <c r="D19">
        <v>2</v>
      </c>
      <c r="E19">
        <v>4</v>
      </c>
      <c r="F19">
        <v>0</v>
      </c>
      <c r="G19">
        <v>4</v>
      </c>
      <c r="H19">
        <v>63</v>
      </c>
      <c r="I19" s="1">
        <f t="shared" si="0"/>
        <v>157500</v>
      </c>
      <c r="J19">
        <f t="shared" si="1"/>
        <v>5.1972805581256196</v>
      </c>
    </row>
    <row r="20" spans="1:10" x14ac:dyDescent="0.2">
      <c r="A20">
        <v>4</v>
      </c>
      <c r="B20" t="s">
        <v>14</v>
      </c>
      <c r="C20" t="s">
        <v>24</v>
      </c>
      <c r="D20">
        <v>2</v>
      </c>
      <c r="E20">
        <v>4</v>
      </c>
      <c r="F20">
        <v>0</v>
      </c>
      <c r="G20">
        <v>4</v>
      </c>
      <c r="H20">
        <v>61</v>
      </c>
      <c r="I20" s="1">
        <f t="shared" si="0"/>
        <v>152500</v>
      </c>
      <c r="J20">
        <f t="shared" si="1"/>
        <v>5.1832698436828046</v>
      </c>
    </row>
    <row r="21" spans="1:10" x14ac:dyDescent="0.2">
      <c r="A21">
        <v>5</v>
      </c>
      <c r="B21" t="s">
        <v>12</v>
      </c>
      <c r="C21" t="s">
        <v>13</v>
      </c>
      <c r="D21">
        <v>2</v>
      </c>
      <c r="E21">
        <v>4</v>
      </c>
      <c r="F21">
        <v>0</v>
      </c>
      <c r="G21">
        <v>4</v>
      </c>
      <c r="H21">
        <v>43</v>
      </c>
      <c r="I21" s="1">
        <f t="shared" si="0"/>
        <v>107500</v>
      </c>
      <c r="J21">
        <f t="shared" si="1"/>
        <v>5.0314084642516246</v>
      </c>
    </row>
    <row r="22" spans="1:10" x14ac:dyDescent="0.2">
      <c r="A22">
        <v>6</v>
      </c>
      <c r="B22" t="s">
        <v>12</v>
      </c>
      <c r="C22" t="s">
        <v>17</v>
      </c>
      <c r="D22">
        <v>2</v>
      </c>
      <c r="E22">
        <v>4</v>
      </c>
      <c r="F22">
        <v>0</v>
      </c>
      <c r="G22">
        <v>4</v>
      </c>
      <c r="H22">
        <v>48</v>
      </c>
      <c r="I22" s="1">
        <f t="shared" si="0"/>
        <v>120000</v>
      </c>
      <c r="J22">
        <f t="shared" si="1"/>
        <v>5.0791812460476251</v>
      </c>
    </row>
    <row r="23" spans="1:10" x14ac:dyDescent="0.2">
      <c r="A23">
        <v>7</v>
      </c>
      <c r="B23" t="s">
        <v>12</v>
      </c>
      <c r="C23" t="s">
        <v>20</v>
      </c>
      <c r="D23">
        <v>2</v>
      </c>
      <c r="E23">
        <v>4</v>
      </c>
      <c r="F23">
        <v>0</v>
      </c>
      <c r="G23">
        <v>4</v>
      </c>
      <c r="H23">
        <v>83</v>
      </c>
      <c r="I23" s="1">
        <f t="shared" si="0"/>
        <v>207500</v>
      </c>
      <c r="J23">
        <f t="shared" si="1"/>
        <v>5.3170181010481112</v>
      </c>
    </row>
    <row r="24" spans="1:10" x14ac:dyDescent="0.2">
      <c r="A24">
        <v>8</v>
      </c>
      <c r="B24" t="s">
        <v>12</v>
      </c>
      <c r="C24" t="s">
        <v>23</v>
      </c>
      <c r="D24">
        <v>2</v>
      </c>
      <c r="E24">
        <v>4</v>
      </c>
      <c r="F24">
        <v>0</v>
      </c>
      <c r="G24">
        <v>4</v>
      </c>
      <c r="H24">
        <v>88</v>
      </c>
      <c r="I24" s="1">
        <f t="shared" si="0"/>
        <v>220000</v>
      </c>
      <c r="J24">
        <f t="shared" si="1"/>
        <v>5.3424226808222066</v>
      </c>
    </row>
    <row r="25" spans="1:10" x14ac:dyDescent="0.2">
      <c r="A25">
        <v>9</v>
      </c>
      <c r="B25" t="s">
        <v>10</v>
      </c>
      <c r="C25" t="s">
        <v>11</v>
      </c>
      <c r="D25">
        <v>2</v>
      </c>
      <c r="E25">
        <v>4</v>
      </c>
      <c r="F25">
        <v>0</v>
      </c>
      <c r="G25">
        <v>4</v>
      </c>
      <c r="H25">
        <v>74</v>
      </c>
      <c r="I25" s="1">
        <f t="shared" si="0"/>
        <v>185000</v>
      </c>
      <c r="J25">
        <f t="shared" si="1"/>
        <v>5.2671717284030137</v>
      </c>
    </row>
    <row r="26" spans="1:10" x14ac:dyDescent="0.2">
      <c r="A26">
        <v>10</v>
      </c>
      <c r="B26" t="s">
        <v>10</v>
      </c>
      <c r="C26" t="s">
        <v>16</v>
      </c>
      <c r="D26">
        <v>2</v>
      </c>
      <c r="E26">
        <v>4</v>
      </c>
      <c r="F26">
        <v>0</v>
      </c>
      <c r="G26">
        <v>4</v>
      </c>
      <c r="H26">
        <v>42</v>
      </c>
      <c r="I26" s="1">
        <f t="shared" si="0"/>
        <v>105000</v>
      </c>
      <c r="J26">
        <f t="shared" si="1"/>
        <v>5.0211892990699383</v>
      </c>
    </row>
    <row r="27" spans="1:10" x14ac:dyDescent="0.2">
      <c r="A27">
        <v>11</v>
      </c>
      <c r="B27" t="s">
        <v>10</v>
      </c>
      <c r="C27" t="s">
        <v>19</v>
      </c>
      <c r="D27">
        <v>2</v>
      </c>
      <c r="E27">
        <v>4</v>
      </c>
      <c r="F27">
        <v>0</v>
      </c>
      <c r="G27">
        <v>4</v>
      </c>
      <c r="H27">
        <v>77</v>
      </c>
      <c r="I27" s="1">
        <f t="shared" si="0"/>
        <v>192500</v>
      </c>
      <c r="J27">
        <f t="shared" si="1"/>
        <v>5.2844307338445198</v>
      </c>
    </row>
    <row r="28" spans="1:10" x14ac:dyDescent="0.2">
      <c r="A28">
        <v>12</v>
      </c>
      <c r="B28" t="s">
        <v>10</v>
      </c>
      <c r="C28" t="s">
        <v>22</v>
      </c>
      <c r="D28">
        <v>2</v>
      </c>
      <c r="E28">
        <v>4</v>
      </c>
      <c r="F28">
        <v>0</v>
      </c>
      <c r="G28">
        <v>4</v>
      </c>
      <c r="H28">
        <v>44</v>
      </c>
      <c r="I28" s="1">
        <f t="shared" si="0"/>
        <v>110000</v>
      </c>
      <c r="J28">
        <f t="shared" si="1"/>
        <v>5.0413926851582254</v>
      </c>
    </row>
    <row r="29" spans="1:10" x14ac:dyDescent="0.2">
      <c r="A29">
        <v>1</v>
      </c>
      <c r="B29" t="s">
        <v>14</v>
      </c>
      <c r="C29" t="s">
        <v>15</v>
      </c>
      <c r="D29">
        <v>3</v>
      </c>
      <c r="E29">
        <v>7</v>
      </c>
      <c r="F29">
        <v>0.5</v>
      </c>
      <c r="G29">
        <v>4</v>
      </c>
      <c r="H29">
        <v>32</v>
      </c>
      <c r="I29" s="1">
        <f t="shared" si="0"/>
        <v>80000</v>
      </c>
      <c r="J29">
        <f t="shared" si="1"/>
        <v>4.9030899869919438</v>
      </c>
    </row>
    <row r="30" spans="1:10" x14ac:dyDescent="0.2">
      <c r="A30">
        <v>2</v>
      </c>
      <c r="B30" t="s">
        <v>14</v>
      </c>
      <c r="C30" t="s">
        <v>18</v>
      </c>
      <c r="D30">
        <v>3</v>
      </c>
      <c r="E30">
        <v>7</v>
      </c>
      <c r="F30">
        <v>0.5</v>
      </c>
      <c r="G30">
        <v>4</v>
      </c>
      <c r="H30">
        <v>24</v>
      </c>
      <c r="I30" s="1">
        <f t="shared" si="0"/>
        <v>60000</v>
      </c>
      <c r="J30">
        <f t="shared" si="1"/>
        <v>4.7781512503836439</v>
      </c>
    </row>
    <row r="31" spans="1:10" x14ac:dyDescent="0.2">
      <c r="A31">
        <v>3</v>
      </c>
      <c r="B31" t="s">
        <v>14</v>
      </c>
      <c r="C31" t="s">
        <v>21</v>
      </c>
      <c r="D31">
        <v>3</v>
      </c>
      <c r="E31">
        <v>7</v>
      </c>
      <c r="F31">
        <v>0.5</v>
      </c>
      <c r="G31">
        <v>4</v>
      </c>
      <c r="H31">
        <v>30</v>
      </c>
      <c r="I31" s="1">
        <f t="shared" si="0"/>
        <v>75000</v>
      </c>
      <c r="J31">
        <f t="shared" si="1"/>
        <v>4.8750612633917001</v>
      </c>
    </row>
    <row r="32" spans="1:10" x14ac:dyDescent="0.2">
      <c r="A32">
        <v>4</v>
      </c>
      <c r="B32" t="s">
        <v>14</v>
      </c>
      <c r="C32" t="s">
        <v>24</v>
      </c>
      <c r="D32">
        <v>3</v>
      </c>
      <c r="E32">
        <v>7</v>
      </c>
      <c r="F32">
        <v>0.5</v>
      </c>
      <c r="G32">
        <v>4</v>
      </c>
      <c r="H32">
        <v>17</v>
      </c>
      <c r="I32" s="1">
        <f t="shared" si="0"/>
        <v>42500</v>
      </c>
      <c r="J32">
        <f t="shared" si="1"/>
        <v>4.6283889300503116</v>
      </c>
    </row>
    <row r="33" spans="1:10" x14ac:dyDescent="0.2">
      <c r="A33">
        <v>5</v>
      </c>
      <c r="B33" t="s">
        <v>12</v>
      </c>
      <c r="C33" t="s">
        <v>13</v>
      </c>
      <c r="D33">
        <v>3</v>
      </c>
      <c r="E33">
        <v>7</v>
      </c>
      <c r="F33">
        <v>0.5</v>
      </c>
      <c r="G33">
        <v>4</v>
      </c>
      <c r="H33">
        <v>23</v>
      </c>
      <c r="I33" s="1">
        <f t="shared" si="0"/>
        <v>57500</v>
      </c>
      <c r="J33">
        <f t="shared" si="1"/>
        <v>4.7596678446896306</v>
      </c>
    </row>
    <row r="34" spans="1:10" x14ac:dyDescent="0.2">
      <c r="A34">
        <v>6</v>
      </c>
      <c r="B34" t="s">
        <v>12</v>
      </c>
      <c r="C34" t="s">
        <v>17</v>
      </c>
      <c r="D34">
        <v>3</v>
      </c>
      <c r="E34">
        <v>7</v>
      </c>
      <c r="F34">
        <v>0.5</v>
      </c>
      <c r="G34">
        <v>4</v>
      </c>
      <c r="H34">
        <v>16</v>
      </c>
      <c r="I34" s="1">
        <f t="shared" si="0"/>
        <v>40000</v>
      </c>
      <c r="J34">
        <f t="shared" si="1"/>
        <v>4.6020599913279625</v>
      </c>
    </row>
    <row r="35" spans="1:10" x14ac:dyDescent="0.2">
      <c r="A35">
        <v>7</v>
      </c>
      <c r="B35" t="s">
        <v>12</v>
      </c>
      <c r="C35" t="s">
        <v>20</v>
      </c>
      <c r="D35">
        <v>3</v>
      </c>
      <c r="E35">
        <v>7</v>
      </c>
      <c r="F35">
        <v>0.5</v>
      </c>
      <c r="G35">
        <v>4</v>
      </c>
      <c r="H35">
        <v>40</v>
      </c>
      <c r="I35" s="1">
        <f t="shared" si="0"/>
        <v>100000</v>
      </c>
      <c r="J35">
        <f t="shared" si="1"/>
        <v>5</v>
      </c>
    </row>
    <row r="36" spans="1:10" x14ac:dyDescent="0.2">
      <c r="A36">
        <v>8</v>
      </c>
      <c r="B36" t="s">
        <v>12</v>
      </c>
      <c r="C36" t="s">
        <v>23</v>
      </c>
      <c r="D36">
        <v>3</v>
      </c>
      <c r="E36">
        <v>7</v>
      </c>
      <c r="F36">
        <v>0.5</v>
      </c>
      <c r="G36">
        <v>4</v>
      </c>
      <c r="H36">
        <v>14</v>
      </c>
      <c r="I36" s="1">
        <f t="shared" si="0"/>
        <v>35000</v>
      </c>
      <c r="J36">
        <f t="shared" si="1"/>
        <v>4.5440680443502757</v>
      </c>
    </row>
    <row r="37" spans="1:10" x14ac:dyDescent="0.2">
      <c r="A37">
        <v>9</v>
      </c>
      <c r="B37" t="s">
        <v>10</v>
      </c>
      <c r="C37" t="s">
        <v>11</v>
      </c>
      <c r="D37">
        <v>3</v>
      </c>
      <c r="E37">
        <v>7</v>
      </c>
      <c r="F37">
        <v>0.5</v>
      </c>
      <c r="G37">
        <v>4</v>
      </c>
      <c r="H37">
        <v>25</v>
      </c>
      <c r="I37" s="1">
        <f t="shared" si="0"/>
        <v>62500</v>
      </c>
      <c r="J37">
        <f t="shared" si="1"/>
        <v>4.795880017344075</v>
      </c>
    </row>
    <row r="38" spans="1:10" x14ac:dyDescent="0.2">
      <c r="A38">
        <v>10</v>
      </c>
      <c r="B38" t="s">
        <v>10</v>
      </c>
      <c r="C38" t="s">
        <v>16</v>
      </c>
      <c r="D38">
        <v>3</v>
      </c>
      <c r="E38">
        <v>7</v>
      </c>
      <c r="F38">
        <v>0.5</v>
      </c>
      <c r="G38">
        <v>4</v>
      </c>
      <c r="H38">
        <v>32</v>
      </c>
      <c r="I38" s="1">
        <f t="shared" si="0"/>
        <v>80000</v>
      </c>
      <c r="J38">
        <f t="shared" si="1"/>
        <v>4.9030899869919438</v>
      </c>
    </row>
    <row r="39" spans="1:10" x14ac:dyDescent="0.2">
      <c r="A39">
        <v>11</v>
      </c>
      <c r="B39" t="s">
        <v>10</v>
      </c>
      <c r="C39" t="s">
        <v>19</v>
      </c>
      <c r="D39">
        <v>3</v>
      </c>
      <c r="E39">
        <v>7</v>
      </c>
      <c r="F39">
        <v>0.5</v>
      </c>
      <c r="G39">
        <v>4</v>
      </c>
      <c r="H39">
        <v>23</v>
      </c>
      <c r="I39" s="1">
        <f t="shared" si="0"/>
        <v>57500</v>
      </c>
      <c r="J39">
        <f t="shared" si="1"/>
        <v>4.7596678446896306</v>
      </c>
    </row>
    <row r="40" spans="1:10" x14ac:dyDescent="0.2">
      <c r="A40">
        <v>12</v>
      </c>
      <c r="B40" t="s">
        <v>10</v>
      </c>
      <c r="C40" t="s">
        <v>22</v>
      </c>
      <c r="D40">
        <v>3</v>
      </c>
      <c r="E40">
        <v>7</v>
      </c>
      <c r="F40">
        <v>0.5</v>
      </c>
      <c r="G40">
        <v>4</v>
      </c>
      <c r="H40">
        <v>29</v>
      </c>
      <c r="I40" s="1">
        <f t="shared" si="0"/>
        <v>72500</v>
      </c>
      <c r="J40">
        <f t="shared" si="1"/>
        <v>4.860338006570994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E46C3-E2FD-704C-88A2-8FD7E6E07021}">
  <dimension ref="A1:J40"/>
  <sheetViews>
    <sheetView topLeftCell="A9" workbookViewId="0">
      <selection activeCell="H41" sqref="H41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</row>
    <row r="2" spans="1:10" x14ac:dyDescent="0.2">
      <c r="A2">
        <v>0</v>
      </c>
      <c r="B2" t="s">
        <v>14</v>
      </c>
      <c r="C2" t="s">
        <v>14</v>
      </c>
      <c r="D2">
        <v>0</v>
      </c>
      <c r="E2">
        <v>0</v>
      </c>
      <c r="F2">
        <v>0</v>
      </c>
      <c r="G2">
        <v>4</v>
      </c>
      <c r="H2">
        <v>15</v>
      </c>
      <c r="I2" s="1">
        <f>(H2*10000)/(1*4)</f>
        <v>37500</v>
      </c>
      <c r="J2">
        <f>LOG10(I2)</f>
        <v>4.5740312677277188</v>
      </c>
    </row>
    <row r="3" spans="1:10" x14ac:dyDescent="0.2">
      <c r="A3">
        <v>0</v>
      </c>
      <c r="B3" t="s">
        <v>12</v>
      </c>
      <c r="C3" t="s">
        <v>12</v>
      </c>
      <c r="D3">
        <v>0</v>
      </c>
      <c r="E3">
        <v>0</v>
      </c>
      <c r="F3">
        <v>0</v>
      </c>
      <c r="G3">
        <v>4</v>
      </c>
      <c r="H3">
        <v>17</v>
      </c>
      <c r="I3" s="1">
        <f t="shared" ref="I3:I16" si="0">(H3*10000)/(1*4)</f>
        <v>42500</v>
      </c>
      <c r="J3">
        <f t="shared" ref="J3:J28" si="1">LOG10(I3)</f>
        <v>4.6283889300503116</v>
      </c>
    </row>
    <row r="4" spans="1:10" x14ac:dyDescent="0.2">
      <c r="A4">
        <v>0</v>
      </c>
      <c r="B4" t="s">
        <v>10</v>
      </c>
      <c r="C4" t="s">
        <v>10</v>
      </c>
      <c r="D4">
        <v>0</v>
      </c>
      <c r="E4">
        <v>0</v>
      </c>
      <c r="F4">
        <v>0</v>
      </c>
      <c r="G4">
        <v>4</v>
      </c>
      <c r="H4">
        <v>15</v>
      </c>
      <c r="I4" s="1">
        <f t="shared" si="0"/>
        <v>37500</v>
      </c>
      <c r="J4">
        <f t="shared" si="1"/>
        <v>4.5740312677277188</v>
      </c>
    </row>
    <row r="5" spans="1:10" x14ac:dyDescent="0.2">
      <c r="A5">
        <v>13</v>
      </c>
      <c r="B5" t="s">
        <v>14</v>
      </c>
      <c r="C5" t="s">
        <v>15</v>
      </c>
      <c r="D5">
        <v>1</v>
      </c>
      <c r="E5">
        <v>1</v>
      </c>
      <c r="F5">
        <v>0</v>
      </c>
      <c r="G5">
        <v>4</v>
      </c>
      <c r="H5">
        <v>14</v>
      </c>
      <c r="I5" s="1">
        <f t="shared" si="0"/>
        <v>35000</v>
      </c>
      <c r="J5">
        <f t="shared" si="1"/>
        <v>4.5440680443502757</v>
      </c>
    </row>
    <row r="6" spans="1:10" x14ac:dyDescent="0.2">
      <c r="A6">
        <v>14</v>
      </c>
      <c r="B6" t="s">
        <v>14</v>
      </c>
      <c r="C6" t="s">
        <v>18</v>
      </c>
      <c r="D6">
        <v>1</v>
      </c>
      <c r="E6">
        <v>1</v>
      </c>
      <c r="F6">
        <v>0</v>
      </c>
      <c r="G6">
        <v>4</v>
      </c>
      <c r="H6">
        <v>32</v>
      </c>
      <c r="I6" s="1">
        <f t="shared" si="0"/>
        <v>80000</v>
      </c>
      <c r="J6">
        <f t="shared" si="1"/>
        <v>4.9030899869919438</v>
      </c>
    </row>
    <row r="7" spans="1:10" x14ac:dyDescent="0.2">
      <c r="A7">
        <v>15</v>
      </c>
      <c r="B7" t="s">
        <v>14</v>
      </c>
      <c r="C7" t="s">
        <v>21</v>
      </c>
      <c r="D7">
        <v>1</v>
      </c>
      <c r="E7">
        <v>1</v>
      </c>
      <c r="F7">
        <v>0</v>
      </c>
      <c r="G7">
        <v>4</v>
      </c>
      <c r="H7">
        <v>28</v>
      </c>
      <c r="I7" s="1">
        <f t="shared" si="0"/>
        <v>70000</v>
      </c>
      <c r="J7">
        <f t="shared" si="1"/>
        <v>4.8450980400142569</v>
      </c>
    </row>
    <row r="8" spans="1:10" x14ac:dyDescent="0.2">
      <c r="A8">
        <v>16</v>
      </c>
      <c r="B8" t="s">
        <v>14</v>
      </c>
      <c r="C8" t="s">
        <v>24</v>
      </c>
      <c r="D8">
        <v>1</v>
      </c>
      <c r="E8">
        <v>1</v>
      </c>
      <c r="F8">
        <v>0</v>
      </c>
      <c r="G8">
        <v>4</v>
      </c>
      <c r="H8">
        <v>25</v>
      </c>
      <c r="I8" s="1">
        <f t="shared" si="0"/>
        <v>62500</v>
      </c>
      <c r="J8">
        <f t="shared" si="1"/>
        <v>4.795880017344075</v>
      </c>
    </row>
    <row r="9" spans="1:10" x14ac:dyDescent="0.2">
      <c r="A9">
        <v>17</v>
      </c>
      <c r="B9" t="s">
        <v>12</v>
      </c>
      <c r="C9" t="s">
        <v>13</v>
      </c>
      <c r="D9">
        <v>1</v>
      </c>
      <c r="E9">
        <v>1</v>
      </c>
      <c r="F9">
        <v>0</v>
      </c>
      <c r="G9">
        <v>4</v>
      </c>
      <c r="H9">
        <v>20</v>
      </c>
      <c r="I9" s="1">
        <f t="shared" si="0"/>
        <v>50000</v>
      </c>
      <c r="J9">
        <f t="shared" si="1"/>
        <v>4.6989700043360187</v>
      </c>
    </row>
    <row r="10" spans="1:10" x14ac:dyDescent="0.2">
      <c r="A10">
        <v>18</v>
      </c>
      <c r="B10" t="s">
        <v>12</v>
      </c>
      <c r="C10" t="s">
        <v>17</v>
      </c>
      <c r="D10">
        <v>1</v>
      </c>
      <c r="E10">
        <v>1</v>
      </c>
      <c r="F10">
        <v>0</v>
      </c>
      <c r="G10">
        <v>4</v>
      </c>
      <c r="H10">
        <v>14</v>
      </c>
      <c r="I10" s="1">
        <f t="shared" si="0"/>
        <v>35000</v>
      </c>
      <c r="J10">
        <f t="shared" si="1"/>
        <v>4.5440680443502757</v>
      </c>
    </row>
    <row r="11" spans="1:10" x14ac:dyDescent="0.2">
      <c r="A11">
        <v>19</v>
      </c>
      <c r="B11" t="s">
        <v>12</v>
      </c>
      <c r="C11" t="s">
        <v>20</v>
      </c>
      <c r="D11">
        <v>1</v>
      </c>
      <c r="E11">
        <v>1</v>
      </c>
      <c r="F11">
        <v>0</v>
      </c>
      <c r="G11">
        <v>4</v>
      </c>
      <c r="H11">
        <v>24</v>
      </c>
      <c r="I11" s="1">
        <f t="shared" si="0"/>
        <v>60000</v>
      </c>
      <c r="J11">
        <f t="shared" si="1"/>
        <v>4.7781512503836439</v>
      </c>
    </row>
    <row r="12" spans="1:10" x14ac:dyDescent="0.2">
      <c r="A12">
        <v>20</v>
      </c>
      <c r="B12" t="s">
        <v>12</v>
      </c>
      <c r="C12" t="s">
        <v>23</v>
      </c>
      <c r="D12">
        <v>1</v>
      </c>
      <c r="E12">
        <v>1</v>
      </c>
      <c r="F12">
        <v>0</v>
      </c>
      <c r="G12">
        <v>4</v>
      </c>
      <c r="H12">
        <v>18</v>
      </c>
      <c r="I12" s="1">
        <f t="shared" si="0"/>
        <v>45000</v>
      </c>
      <c r="J12">
        <f t="shared" si="1"/>
        <v>4.653212513775344</v>
      </c>
    </row>
    <row r="13" spans="1:10" x14ac:dyDescent="0.2">
      <c r="A13">
        <v>21</v>
      </c>
      <c r="B13" t="s">
        <v>10</v>
      </c>
      <c r="C13" t="s">
        <v>11</v>
      </c>
      <c r="D13">
        <v>1</v>
      </c>
      <c r="E13">
        <v>1</v>
      </c>
      <c r="F13">
        <v>0</v>
      </c>
      <c r="G13">
        <v>4</v>
      </c>
      <c r="H13">
        <v>9</v>
      </c>
      <c r="I13" s="1">
        <f t="shared" si="0"/>
        <v>22500</v>
      </c>
      <c r="J13">
        <f t="shared" si="1"/>
        <v>4.3521825181113627</v>
      </c>
    </row>
    <row r="14" spans="1:10" x14ac:dyDescent="0.2">
      <c r="A14">
        <v>22</v>
      </c>
      <c r="B14" t="s">
        <v>10</v>
      </c>
      <c r="C14" t="s">
        <v>16</v>
      </c>
      <c r="D14">
        <v>1</v>
      </c>
      <c r="E14">
        <v>1</v>
      </c>
      <c r="F14">
        <v>0</v>
      </c>
      <c r="G14">
        <v>4</v>
      </c>
      <c r="H14">
        <v>16</v>
      </c>
      <c r="I14" s="1">
        <f t="shared" si="0"/>
        <v>40000</v>
      </c>
      <c r="J14">
        <f t="shared" si="1"/>
        <v>4.6020599913279625</v>
      </c>
    </row>
    <row r="15" spans="1:10" x14ac:dyDescent="0.2">
      <c r="A15">
        <v>23</v>
      </c>
      <c r="B15" t="s">
        <v>10</v>
      </c>
      <c r="C15" t="s">
        <v>19</v>
      </c>
      <c r="D15">
        <v>1</v>
      </c>
      <c r="E15">
        <v>1</v>
      </c>
      <c r="F15">
        <v>0</v>
      </c>
      <c r="G15">
        <v>4</v>
      </c>
      <c r="H15">
        <v>37</v>
      </c>
      <c r="I15" s="1">
        <f t="shared" si="0"/>
        <v>92500</v>
      </c>
      <c r="J15">
        <f t="shared" si="1"/>
        <v>4.9661417327390325</v>
      </c>
    </row>
    <row r="16" spans="1:10" x14ac:dyDescent="0.2">
      <c r="A16">
        <v>24</v>
      </c>
      <c r="B16" t="s">
        <v>10</v>
      </c>
      <c r="C16" t="s">
        <v>22</v>
      </c>
      <c r="D16">
        <v>1</v>
      </c>
      <c r="E16">
        <v>1</v>
      </c>
      <c r="F16">
        <v>0</v>
      </c>
      <c r="G16">
        <v>4</v>
      </c>
      <c r="H16">
        <v>26</v>
      </c>
      <c r="I16" s="1">
        <f t="shared" si="0"/>
        <v>65000</v>
      </c>
      <c r="J16">
        <f t="shared" si="1"/>
        <v>4.8129133566428557</v>
      </c>
    </row>
    <row r="17" spans="1:10" x14ac:dyDescent="0.2">
      <c r="A17">
        <v>13</v>
      </c>
      <c r="B17" t="s">
        <v>14</v>
      </c>
      <c r="C17" t="s">
        <v>15</v>
      </c>
      <c r="D17">
        <v>2</v>
      </c>
      <c r="E17">
        <v>4</v>
      </c>
      <c r="F17" s="2">
        <v>0.25</v>
      </c>
      <c r="G17">
        <v>4</v>
      </c>
      <c r="H17">
        <v>23</v>
      </c>
      <c r="I17" s="1">
        <f>(H17*10000)/(F17*4)</f>
        <v>230000</v>
      </c>
      <c r="J17">
        <f t="shared" si="1"/>
        <v>5.3617278360175931</v>
      </c>
    </row>
    <row r="18" spans="1:10" x14ac:dyDescent="0.2">
      <c r="A18">
        <v>14</v>
      </c>
      <c r="B18" t="s">
        <v>14</v>
      </c>
      <c r="C18" t="s">
        <v>18</v>
      </c>
      <c r="D18">
        <v>2</v>
      </c>
      <c r="E18">
        <v>4</v>
      </c>
      <c r="F18" s="2">
        <v>0.25</v>
      </c>
      <c r="G18">
        <v>4</v>
      </c>
      <c r="H18">
        <v>19</v>
      </c>
      <c r="I18" s="1">
        <f t="shared" ref="I18:I28" si="2">(H18*10000)/(F18*4)</f>
        <v>190000</v>
      </c>
      <c r="J18">
        <f t="shared" si="1"/>
        <v>5.2787536009528289</v>
      </c>
    </row>
    <row r="19" spans="1:10" x14ac:dyDescent="0.2">
      <c r="A19">
        <v>15</v>
      </c>
      <c r="B19" t="s">
        <v>14</v>
      </c>
      <c r="C19" t="s">
        <v>21</v>
      </c>
      <c r="D19">
        <v>2</v>
      </c>
      <c r="E19">
        <v>4</v>
      </c>
      <c r="F19" s="2">
        <v>0.25</v>
      </c>
      <c r="G19">
        <v>4</v>
      </c>
      <c r="H19">
        <v>37</v>
      </c>
      <c r="I19" s="1">
        <f t="shared" si="2"/>
        <v>370000</v>
      </c>
      <c r="J19">
        <f t="shared" si="1"/>
        <v>5.568201724066995</v>
      </c>
    </row>
    <row r="20" spans="1:10" x14ac:dyDescent="0.2">
      <c r="A20">
        <v>16</v>
      </c>
      <c r="B20" t="s">
        <v>14</v>
      </c>
      <c r="C20" t="s">
        <v>24</v>
      </c>
      <c r="D20">
        <v>2</v>
      </c>
      <c r="E20">
        <v>4</v>
      </c>
      <c r="F20" s="2">
        <v>0.25</v>
      </c>
      <c r="G20">
        <v>4</v>
      </c>
      <c r="H20">
        <v>27</v>
      </c>
      <c r="I20" s="1">
        <f t="shared" si="2"/>
        <v>270000</v>
      </c>
      <c r="J20">
        <f t="shared" si="1"/>
        <v>5.4313637641589869</v>
      </c>
    </row>
    <row r="21" spans="1:10" x14ac:dyDescent="0.2">
      <c r="A21">
        <v>17</v>
      </c>
      <c r="B21" t="s">
        <v>12</v>
      </c>
      <c r="C21" t="s">
        <v>13</v>
      </c>
      <c r="D21">
        <v>2</v>
      </c>
      <c r="E21">
        <v>4</v>
      </c>
      <c r="F21" s="2">
        <v>0.25</v>
      </c>
      <c r="G21">
        <v>4</v>
      </c>
      <c r="H21">
        <v>20</v>
      </c>
      <c r="I21" s="1">
        <f t="shared" si="2"/>
        <v>200000</v>
      </c>
      <c r="J21">
        <f t="shared" si="1"/>
        <v>5.3010299956639813</v>
      </c>
    </row>
    <row r="22" spans="1:10" x14ac:dyDescent="0.2">
      <c r="A22">
        <v>18</v>
      </c>
      <c r="B22" t="s">
        <v>12</v>
      </c>
      <c r="C22" t="s">
        <v>17</v>
      </c>
      <c r="D22">
        <v>2</v>
      </c>
      <c r="E22">
        <v>4</v>
      </c>
      <c r="F22" s="2">
        <v>0.25</v>
      </c>
      <c r="G22">
        <v>4</v>
      </c>
      <c r="H22">
        <v>4</v>
      </c>
      <c r="I22" s="1">
        <f t="shared" si="2"/>
        <v>40000</v>
      </c>
      <c r="J22">
        <f t="shared" si="1"/>
        <v>4.6020599913279625</v>
      </c>
    </row>
    <row r="23" spans="1:10" x14ac:dyDescent="0.2">
      <c r="A23">
        <v>19</v>
      </c>
      <c r="B23" t="s">
        <v>12</v>
      </c>
      <c r="C23" t="s">
        <v>20</v>
      </c>
      <c r="D23">
        <v>2</v>
      </c>
      <c r="E23">
        <v>4</v>
      </c>
      <c r="F23" s="2">
        <v>0.25</v>
      </c>
      <c r="G23">
        <v>4</v>
      </c>
      <c r="H23">
        <v>30</v>
      </c>
      <c r="I23" s="1">
        <f t="shared" si="2"/>
        <v>300000</v>
      </c>
      <c r="J23">
        <f t="shared" si="1"/>
        <v>5.4771212547196626</v>
      </c>
    </row>
    <row r="24" spans="1:10" x14ac:dyDescent="0.2">
      <c r="A24">
        <v>20</v>
      </c>
      <c r="B24" t="s">
        <v>12</v>
      </c>
      <c r="C24" t="s">
        <v>23</v>
      </c>
      <c r="D24">
        <v>2</v>
      </c>
      <c r="E24">
        <v>4</v>
      </c>
      <c r="F24" s="2">
        <v>0.25</v>
      </c>
      <c r="G24">
        <v>4</v>
      </c>
      <c r="H24">
        <v>38</v>
      </c>
      <c r="I24" s="1">
        <f t="shared" si="2"/>
        <v>380000</v>
      </c>
      <c r="J24">
        <f t="shared" si="1"/>
        <v>5.5797835966168101</v>
      </c>
    </row>
    <row r="25" spans="1:10" x14ac:dyDescent="0.2">
      <c r="A25">
        <v>21</v>
      </c>
      <c r="B25" t="s">
        <v>10</v>
      </c>
      <c r="C25" t="s">
        <v>11</v>
      </c>
      <c r="D25">
        <v>2</v>
      </c>
      <c r="E25">
        <v>4</v>
      </c>
      <c r="F25" s="2">
        <v>0.25</v>
      </c>
      <c r="G25">
        <v>4</v>
      </c>
      <c r="H25">
        <v>47</v>
      </c>
      <c r="I25" s="1">
        <f t="shared" si="2"/>
        <v>470000</v>
      </c>
      <c r="J25">
        <f t="shared" si="1"/>
        <v>5.6720978579357171</v>
      </c>
    </row>
    <row r="26" spans="1:10" x14ac:dyDescent="0.2">
      <c r="A26">
        <v>22</v>
      </c>
      <c r="B26" t="s">
        <v>10</v>
      </c>
      <c r="C26" t="s">
        <v>16</v>
      </c>
      <c r="D26">
        <v>2</v>
      </c>
      <c r="E26">
        <v>4</v>
      </c>
      <c r="F26" s="2">
        <v>0.25</v>
      </c>
      <c r="G26">
        <v>4</v>
      </c>
      <c r="H26">
        <v>38</v>
      </c>
      <c r="I26" s="1">
        <f t="shared" si="2"/>
        <v>380000</v>
      </c>
      <c r="J26">
        <f t="shared" si="1"/>
        <v>5.5797835966168101</v>
      </c>
    </row>
    <row r="27" spans="1:10" x14ac:dyDescent="0.2">
      <c r="A27">
        <v>23</v>
      </c>
      <c r="B27" t="s">
        <v>10</v>
      </c>
      <c r="C27" t="s">
        <v>19</v>
      </c>
      <c r="D27">
        <v>2</v>
      </c>
      <c r="E27">
        <v>4</v>
      </c>
      <c r="F27" s="2">
        <v>0.25</v>
      </c>
      <c r="G27">
        <v>4</v>
      </c>
      <c r="H27">
        <v>22</v>
      </c>
      <c r="I27" s="1">
        <f t="shared" si="2"/>
        <v>220000</v>
      </c>
      <c r="J27">
        <f t="shared" si="1"/>
        <v>5.3424226808222066</v>
      </c>
    </row>
    <row r="28" spans="1:10" x14ac:dyDescent="0.2">
      <c r="A28">
        <v>24</v>
      </c>
      <c r="B28" t="s">
        <v>10</v>
      </c>
      <c r="C28" t="s">
        <v>22</v>
      </c>
      <c r="D28">
        <v>2</v>
      </c>
      <c r="E28">
        <v>4</v>
      </c>
      <c r="F28" s="2">
        <v>0.25</v>
      </c>
      <c r="G28">
        <v>4</v>
      </c>
      <c r="H28">
        <v>47</v>
      </c>
      <c r="I28" s="1">
        <f t="shared" si="2"/>
        <v>470000</v>
      </c>
      <c r="J28">
        <f t="shared" si="1"/>
        <v>5.6720978579357171</v>
      </c>
    </row>
    <row r="29" spans="1:10" x14ac:dyDescent="0.2">
      <c r="A29">
        <v>13</v>
      </c>
      <c r="B29" t="s">
        <v>14</v>
      </c>
      <c r="C29" t="s">
        <v>15</v>
      </c>
      <c r="D29">
        <v>3</v>
      </c>
      <c r="E29">
        <v>7</v>
      </c>
      <c r="F29" s="2">
        <v>0.25</v>
      </c>
      <c r="G29">
        <v>4</v>
      </c>
      <c r="H29">
        <v>126</v>
      </c>
      <c r="I29" s="1">
        <f>(H29*10000)/(F29*4)</f>
        <v>1260000</v>
      </c>
      <c r="J29">
        <f t="shared" ref="J29:J40" si="3">LOG10(I29)</f>
        <v>6.1003705451175625</v>
      </c>
    </row>
    <row r="30" spans="1:10" x14ac:dyDescent="0.2">
      <c r="A30">
        <v>14</v>
      </c>
      <c r="B30" t="s">
        <v>14</v>
      </c>
      <c r="C30" t="s">
        <v>18</v>
      </c>
      <c r="D30">
        <v>3</v>
      </c>
      <c r="E30">
        <v>7</v>
      </c>
      <c r="F30" s="2">
        <v>0.25</v>
      </c>
      <c r="G30">
        <v>4</v>
      </c>
      <c r="H30">
        <v>30</v>
      </c>
      <c r="I30" s="1">
        <f t="shared" ref="I30:I40" si="4">(H30*10000)/(F30*4)</f>
        <v>300000</v>
      </c>
      <c r="J30">
        <f t="shared" si="3"/>
        <v>5.4771212547196626</v>
      </c>
    </row>
    <row r="31" spans="1:10" x14ac:dyDescent="0.2">
      <c r="A31">
        <v>15</v>
      </c>
      <c r="B31" t="s">
        <v>14</v>
      </c>
      <c r="C31" t="s">
        <v>21</v>
      </c>
      <c r="D31">
        <v>3</v>
      </c>
      <c r="E31">
        <v>7</v>
      </c>
      <c r="F31" s="2">
        <v>0.25</v>
      </c>
      <c r="G31">
        <v>4</v>
      </c>
      <c r="H31">
        <v>61</v>
      </c>
      <c r="I31" s="1">
        <f t="shared" si="4"/>
        <v>610000</v>
      </c>
      <c r="J31">
        <f t="shared" si="3"/>
        <v>5.7853298350107671</v>
      </c>
    </row>
    <row r="32" spans="1:10" x14ac:dyDescent="0.2">
      <c r="A32">
        <v>16</v>
      </c>
      <c r="B32" t="s">
        <v>14</v>
      </c>
      <c r="C32" t="s">
        <v>24</v>
      </c>
      <c r="D32">
        <v>3</v>
      </c>
      <c r="E32">
        <v>7</v>
      </c>
      <c r="F32" s="2">
        <v>0.25</v>
      </c>
      <c r="G32">
        <v>4</v>
      </c>
      <c r="H32">
        <v>64</v>
      </c>
      <c r="I32" s="1">
        <f t="shared" si="4"/>
        <v>640000</v>
      </c>
      <c r="J32">
        <f t="shared" si="3"/>
        <v>5.8061799739838875</v>
      </c>
    </row>
    <row r="33" spans="1:10" x14ac:dyDescent="0.2">
      <c r="A33">
        <v>17</v>
      </c>
      <c r="B33" t="s">
        <v>12</v>
      </c>
      <c r="C33" t="s">
        <v>13</v>
      </c>
      <c r="D33">
        <v>3</v>
      </c>
      <c r="E33">
        <v>7</v>
      </c>
      <c r="F33" s="2">
        <v>0.25</v>
      </c>
      <c r="G33">
        <v>4</v>
      </c>
      <c r="H33">
        <v>53</v>
      </c>
      <c r="I33" s="1">
        <f t="shared" si="4"/>
        <v>530000</v>
      </c>
      <c r="J33">
        <f t="shared" si="3"/>
        <v>5.7242758696007892</v>
      </c>
    </row>
    <row r="34" spans="1:10" x14ac:dyDescent="0.2">
      <c r="A34">
        <v>18</v>
      </c>
      <c r="B34" t="s">
        <v>12</v>
      </c>
      <c r="C34" t="s">
        <v>17</v>
      </c>
      <c r="D34">
        <v>3</v>
      </c>
      <c r="E34">
        <v>7</v>
      </c>
      <c r="F34" s="2">
        <v>0.25</v>
      </c>
      <c r="G34">
        <v>4</v>
      </c>
      <c r="H34">
        <v>37</v>
      </c>
      <c r="I34" s="1">
        <f t="shared" si="4"/>
        <v>370000</v>
      </c>
      <c r="J34">
        <f t="shared" si="3"/>
        <v>5.568201724066995</v>
      </c>
    </row>
    <row r="35" spans="1:10" x14ac:dyDescent="0.2">
      <c r="A35">
        <v>19</v>
      </c>
      <c r="B35" t="s">
        <v>12</v>
      </c>
      <c r="C35" t="s">
        <v>20</v>
      </c>
      <c r="D35">
        <v>3</v>
      </c>
      <c r="E35">
        <v>7</v>
      </c>
      <c r="F35" s="2">
        <v>0.25</v>
      </c>
      <c r="G35">
        <v>4</v>
      </c>
      <c r="H35">
        <v>32</v>
      </c>
      <c r="I35" s="1">
        <f t="shared" si="4"/>
        <v>320000</v>
      </c>
      <c r="J35">
        <f t="shared" si="3"/>
        <v>5.5051499783199063</v>
      </c>
    </row>
    <row r="36" spans="1:10" x14ac:dyDescent="0.2">
      <c r="A36">
        <v>20</v>
      </c>
      <c r="B36" t="s">
        <v>12</v>
      </c>
      <c r="C36" t="s">
        <v>23</v>
      </c>
      <c r="D36">
        <v>3</v>
      </c>
      <c r="E36">
        <v>7</v>
      </c>
      <c r="F36" s="2">
        <v>0.25</v>
      </c>
      <c r="G36">
        <v>4</v>
      </c>
      <c r="H36">
        <v>39</v>
      </c>
      <c r="I36" s="1">
        <f t="shared" si="4"/>
        <v>390000</v>
      </c>
      <c r="J36">
        <f t="shared" si="3"/>
        <v>5.5910646070264995</v>
      </c>
    </row>
    <row r="37" spans="1:10" x14ac:dyDescent="0.2">
      <c r="A37">
        <v>21</v>
      </c>
      <c r="B37" t="s">
        <v>10</v>
      </c>
      <c r="C37" t="s">
        <v>11</v>
      </c>
      <c r="D37">
        <v>3</v>
      </c>
      <c r="E37">
        <v>7</v>
      </c>
      <c r="F37" s="2">
        <v>0.25</v>
      </c>
      <c r="G37">
        <v>4</v>
      </c>
      <c r="H37">
        <v>135</v>
      </c>
      <c r="I37" s="1">
        <f t="shared" si="4"/>
        <v>1350000</v>
      </c>
      <c r="J37">
        <f t="shared" si="3"/>
        <v>6.1303337684950066</v>
      </c>
    </row>
    <row r="38" spans="1:10" x14ac:dyDescent="0.2">
      <c r="A38">
        <v>22</v>
      </c>
      <c r="B38" t="s">
        <v>10</v>
      </c>
      <c r="C38" t="s">
        <v>16</v>
      </c>
      <c r="D38">
        <v>3</v>
      </c>
      <c r="E38">
        <v>7</v>
      </c>
      <c r="F38" s="2">
        <v>0.25</v>
      </c>
      <c r="G38">
        <v>4</v>
      </c>
      <c r="H38">
        <v>25</v>
      </c>
      <c r="I38" s="1">
        <f t="shared" si="4"/>
        <v>250000</v>
      </c>
      <c r="J38">
        <f t="shared" si="3"/>
        <v>5.3979400086720375</v>
      </c>
    </row>
    <row r="39" spans="1:10" x14ac:dyDescent="0.2">
      <c r="A39">
        <v>23</v>
      </c>
      <c r="B39" t="s">
        <v>10</v>
      </c>
      <c r="C39" t="s">
        <v>19</v>
      </c>
      <c r="D39">
        <v>3</v>
      </c>
      <c r="E39">
        <v>7</v>
      </c>
      <c r="F39" s="2">
        <v>0.25</v>
      </c>
      <c r="G39">
        <v>4</v>
      </c>
      <c r="H39">
        <v>77</v>
      </c>
      <c r="I39" s="1">
        <f t="shared" si="4"/>
        <v>770000</v>
      </c>
      <c r="J39">
        <f t="shared" si="3"/>
        <v>5.8864907251724823</v>
      </c>
    </row>
    <row r="40" spans="1:10" x14ac:dyDescent="0.2">
      <c r="A40">
        <v>24</v>
      </c>
      <c r="B40" t="s">
        <v>10</v>
      </c>
      <c r="C40" t="s">
        <v>22</v>
      </c>
      <c r="D40">
        <v>3</v>
      </c>
      <c r="E40">
        <v>7</v>
      </c>
      <c r="F40" s="2">
        <v>0.25</v>
      </c>
      <c r="G40">
        <v>4</v>
      </c>
      <c r="H40">
        <v>126</v>
      </c>
      <c r="I40" s="1">
        <f t="shared" si="4"/>
        <v>1260000</v>
      </c>
      <c r="J40">
        <f t="shared" si="3"/>
        <v>6.1003705451175625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2F7FB-AD62-C545-8B45-3520963E76D2}">
  <dimension ref="A1:T104"/>
  <sheetViews>
    <sheetView workbookViewId="0">
      <pane ySplit="1" topLeftCell="A2" activePane="bottomLeft" state="frozen"/>
      <selection pane="bottomLeft" activeCell="J22" sqref="J22"/>
    </sheetView>
  </sheetViews>
  <sheetFormatPr baseColWidth="10" defaultRowHeight="16" x14ac:dyDescent="0.2"/>
  <cols>
    <col min="12" max="12" width="19.6640625" bestFit="1" customWidth="1"/>
  </cols>
  <sheetData>
    <row r="1" spans="1:17" x14ac:dyDescent="0.2">
      <c r="A1" t="s">
        <v>0</v>
      </c>
      <c r="B1" t="s">
        <v>40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28</v>
      </c>
      <c r="I1" t="s">
        <v>26</v>
      </c>
      <c r="J1" t="s">
        <v>25</v>
      </c>
      <c r="K1" t="s">
        <v>27</v>
      </c>
      <c r="L1" t="s">
        <v>29</v>
      </c>
      <c r="M1" t="s">
        <v>39</v>
      </c>
      <c r="N1" t="s">
        <v>30</v>
      </c>
      <c r="O1" t="s">
        <v>31</v>
      </c>
      <c r="P1" t="s">
        <v>43</v>
      </c>
      <c r="Q1" t="s">
        <v>44</v>
      </c>
    </row>
    <row r="2" spans="1:17" x14ac:dyDescent="0.2">
      <c r="A2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-3</v>
      </c>
      <c r="H2">
        <v>4</v>
      </c>
      <c r="I2" t="s">
        <v>10</v>
      </c>
      <c r="J2">
        <v>78</v>
      </c>
      <c r="K2" s="1">
        <f>10^H2*J2</f>
        <v>780000</v>
      </c>
      <c r="L2" s="1"/>
      <c r="M2">
        <f>LOG10(K2)</f>
        <v>5.8920946026904808</v>
      </c>
    </row>
    <row r="3" spans="1:17" x14ac:dyDescent="0.2">
      <c r="A3">
        <v>0</v>
      </c>
      <c r="B3">
        <v>0</v>
      </c>
      <c r="C3">
        <v>0</v>
      </c>
      <c r="D3">
        <v>2</v>
      </c>
      <c r="E3">
        <v>0</v>
      </c>
      <c r="F3">
        <v>0</v>
      </c>
      <c r="G3">
        <v>-3</v>
      </c>
      <c r="H3">
        <v>4</v>
      </c>
      <c r="I3" t="s">
        <v>10</v>
      </c>
      <c r="J3">
        <v>47</v>
      </c>
      <c r="K3" s="1">
        <f>10^H3*J3</f>
        <v>470000</v>
      </c>
      <c r="L3" s="1"/>
      <c r="M3">
        <f>LOG10(K3)</f>
        <v>5.6720978579357171</v>
      </c>
    </row>
    <row r="4" spans="1:17" x14ac:dyDescent="0.2">
      <c r="A4">
        <v>1</v>
      </c>
      <c r="B4" t="s">
        <v>41</v>
      </c>
      <c r="C4" t="s">
        <v>14</v>
      </c>
      <c r="D4" t="s">
        <v>15</v>
      </c>
      <c r="E4">
        <v>0</v>
      </c>
      <c r="F4">
        <v>0</v>
      </c>
      <c r="G4">
        <v>-6</v>
      </c>
      <c r="H4">
        <v>7</v>
      </c>
      <c r="I4" t="s">
        <v>14</v>
      </c>
      <c r="J4">
        <v>22</v>
      </c>
      <c r="K4" s="1">
        <f>10^H4*J4</f>
        <v>220000000</v>
      </c>
      <c r="L4" s="1">
        <f>(K4*N4)/300</f>
        <v>15667.283866666667</v>
      </c>
      <c r="M4">
        <f>LOG10(L4)</f>
        <v>4.194993712233571</v>
      </c>
      <c r="N4">
        <v>2.1364477999999999E-2</v>
      </c>
    </row>
    <row r="5" spans="1:17" x14ac:dyDescent="0.2">
      <c r="A5">
        <v>2</v>
      </c>
      <c r="B5" t="s">
        <v>41</v>
      </c>
      <c r="C5" t="s">
        <v>14</v>
      </c>
      <c r="D5" t="s">
        <v>18</v>
      </c>
      <c r="E5">
        <v>0</v>
      </c>
      <c r="F5">
        <v>0</v>
      </c>
      <c r="G5">
        <v>-6</v>
      </c>
      <c r="H5">
        <v>7</v>
      </c>
      <c r="I5" t="s">
        <v>14</v>
      </c>
      <c r="J5">
        <v>2</v>
      </c>
      <c r="K5" s="1">
        <f t="shared" ref="K5:K27" si="0">10^H5*J5</f>
        <v>20000000</v>
      </c>
      <c r="L5" s="1">
        <f t="shared" ref="L5:L11" si="1">(K5*N5)/300</f>
        <v>1424.2985333333334</v>
      </c>
      <c r="M5">
        <f t="shared" ref="M5:M23" si="2">LOG10(L5)</f>
        <v>3.1536010270753465</v>
      </c>
      <c r="N5">
        <v>2.1364477999999999E-2</v>
      </c>
    </row>
    <row r="6" spans="1:17" x14ac:dyDescent="0.2">
      <c r="A6">
        <v>3</v>
      </c>
      <c r="B6" t="s">
        <v>41</v>
      </c>
      <c r="C6" t="s">
        <v>14</v>
      </c>
      <c r="D6" t="s">
        <v>21</v>
      </c>
      <c r="E6">
        <v>0</v>
      </c>
      <c r="F6">
        <v>0</v>
      </c>
      <c r="G6">
        <v>-6</v>
      </c>
      <c r="H6">
        <v>7</v>
      </c>
      <c r="I6" t="s">
        <v>14</v>
      </c>
      <c r="J6">
        <v>48</v>
      </c>
      <c r="K6" s="1">
        <f t="shared" si="0"/>
        <v>480000000</v>
      </c>
      <c r="L6" s="1">
        <f t="shared" si="1"/>
        <v>36319.612639999999</v>
      </c>
      <c r="M6">
        <f t="shared" si="2"/>
        <v>4.5601412079876047</v>
      </c>
      <c r="N6">
        <v>2.2699757899999999E-2</v>
      </c>
    </row>
    <row r="7" spans="1:17" x14ac:dyDescent="0.2">
      <c r="A7">
        <v>4</v>
      </c>
      <c r="B7" t="s">
        <v>41</v>
      </c>
      <c r="C7" t="s">
        <v>14</v>
      </c>
      <c r="D7" t="s">
        <v>24</v>
      </c>
      <c r="E7">
        <v>0</v>
      </c>
      <c r="F7">
        <v>0</v>
      </c>
      <c r="G7">
        <v>-6</v>
      </c>
      <c r="H7">
        <v>7</v>
      </c>
      <c r="I7" t="s">
        <v>14</v>
      </c>
      <c r="J7">
        <v>4</v>
      </c>
      <c r="K7" s="1">
        <f t="shared" si="0"/>
        <v>40000000</v>
      </c>
      <c r="L7" s="1">
        <f t="shared" si="1"/>
        <v>2575.8590533333336</v>
      </c>
      <c r="M7">
        <f t="shared" si="2"/>
        <v>3.4109220954757156</v>
      </c>
      <c r="N7">
        <v>1.93189429E-2</v>
      </c>
    </row>
    <row r="8" spans="1:17" x14ac:dyDescent="0.2">
      <c r="A8">
        <v>5</v>
      </c>
      <c r="B8" t="s">
        <v>41</v>
      </c>
      <c r="C8" t="s">
        <v>12</v>
      </c>
      <c r="D8" t="s">
        <v>13</v>
      </c>
      <c r="E8">
        <v>0</v>
      </c>
      <c r="F8">
        <v>0</v>
      </c>
      <c r="G8">
        <v>-7</v>
      </c>
      <c r="H8">
        <v>8</v>
      </c>
      <c r="I8" t="s">
        <v>12</v>
      </c>
      <c r="J8">
        <v>25</v>
      </c>
      <c r="K8" s="1">
        <f t="shared" si="0"/>
        <v>2500000000</v>
      </c>
      <c r="L8" s="1">
        <f t="shared" si="1"/>
        <v>144035.76666666666</v>
      </c>
      <c r="M8">
        <f t="shared" si="2"/>
        <v>5.1584703486036894</v>
      </c>
      <c r="N8">
        <v>1.7284292E-2</v>
      </c>
    </row>
    <row r="9" spans="1:17" x14ac:dyDescent="0.2">
      <c r="A9">
        <v>6</v>
      </c>
      <c r="B9" t="s">
        <v>41</v>
      </c>
      <c r="C9" t="s">
        <v>12</v>
      </c>
      <c r="D9" t="s">
        <v>17</v>
      </c>
      <c r="E9">
        <v>0</v>
      </c>
      <c r="F9">
        <v>0</v>
      </c>
      <c r="G9">
        <v>-5</v>
      </c>
      <c r="H9">
        <v>6</v>
      </c>
      <c r="I9" t="s">
        <v>12</v>
      </c>
      <c r="J9">
        <v>63</v>
      </c>
      <c r="K9" s="1">
        <f t="shared" si="0"/>
        <v>63000000</v>
      </c>
      <c r="L9" s="1">
        <f t="shared" si="1"/>
        <v>3167.7393299999999</v>
      </c>
      <c r="M9">
        <f t="shared" si="2"/>
        <v>3.5007494367431073</v>
      </c>
      <c r="N9">
        <v>1.5084472999999999E-2</v>
      </c>
    </row>
    <row r="10" spans="1:17" x14ac:dyDescent="0.2">
      <c r="A10">
        <v>7</v>
      </c>
      <c r="B10" t="s">
        <v>41</v>
      </c>
      <c r="C10" t="s">
        <v>12</v>
      </c>
      <c r="D10" t="s">
        <v>20</v>
      </c>
      <c r="E10">
        <v>0</v>
      </c>
      <c r="F10">
        <v>0</v>
      </c>
      <c r="G10">
        <v>-6</v>
      </c>
      <c r="H10">
        <v>7</v>
      </c>
      <c r="I10" t="s">
        <v>12</v>
      </c>
      <c r="J10">
        <v>59</v>
      </c>
      <c r="K10" s="1">
        <f t="shared" si="0"/>
        <v>590000000</v>
      </c>
      <c r="L10" s="1">
        <f t="shared" si="1"/>
        <v>32962.367013333336</v>
      </c>
      <c r="M10">
        <f t="shared" si="2"/>
        <v>4.5180183906439781</v>
      </c>
      <c r="N10">
        <v>1.6760525599999999E-2</v>
      </c>
    </row>
    <row r="11" spans="1:17" x14ac:dyDescent="0.2">
      <c r="A11">
        <v>8</v>
      </c>
      <c r="B11" t="s">
        <v>41</v>
      </c>
      <c r="C11" t="s">
        <v>12</v>
      </c>
      <c r="D11" t="s">
        <v>23</v>
      </c>
      <c r="E11">
        <v>0</v>
      </c>
      <c r="F11">
        <v>0</v>
      </c>
      <c r="G11">
        <v>-6</v>
      </c>
      <c r="H11">
        <v>7</v>
      </c>
      <c r="I11" t="s">
        <v>12</v>
      </c>
      <c r="J11">
        <v>73</v>
      </c>
      <c r="K11" s="1">
        <f t="shared" si="0"/>
        <v>730000000</v>
      </c>
      <c r="L11" s="1">
        <f t="shared" si="1"/>
        <v>42058.443866666668</v>
      </c>
      <c r="M11">
        <f t="shared" si="2"/>
        <v>4.6238532000521078</v>
      </c>
      <c r="N11">
        <v>1.7284292E-2</v>
      </c>
    </row>
    <row r="12" spans="1:17" x14ac:dyDescent="0.2">
      <c r="A12">
        <v>9</v>
      </c>
      <c r="B12" t="s">
        <v>41</v>
      </c>
      <c r="C12" t="s">
        <v>10</v>
      </c>
      <c r="D12" t="s">
        <v>11</v>
      </c>
      <c r="E12">
        <v>0</v>
      </c>
      <c r="F12">
        <v>0</v>
      </c>
      <c r="I12" t="s">
        <v>10</v>
      </c>
      <c r="K12" s="1">
        <f t="shared" si="0"/>
        <v>0</v>
      </c>
    </row>
    <row r="13" spans="1:17" x14ac:dyDescent="0.2">
      <c r="A13">
        <v>10</v>
      </c>
      <c r="B13" t="s">
        <v>41</v>
      </c>
      <c r="C13" t="s">
        <v>10</v>
      </c>
      <c r="D13" t="s">
        <v>16</v>
      </c>
      <c r="E13">
        <v>0</v>
      </c>
      <c r="F13">
        <v>0</v>
      </c>
      <c r="I13" t="s">
        <v>10</v>
      </c>
      <c r="K13" s="1">
        <f t="shared" si="0"/>
        <v>0</v>
      </c>
    </row>
    <row r="14" spans="1:17" x14ac:dyDescent="0.2">
      <c r="A14">
        <v>11</v>
      </c>
      <c r="B14" t="s">
        <v>41</v>
      </c>
      <c r="C14" t="s">
        <v>10</v>
      </c>
      <c r="D14" t="s">
        <v>19</v>
      </c>
      <c r="E14">
        <v>0</v>
      </c>
      <c r="F14">
        <v>0</v>
      </c>
      <c r="I14" t="s">
        <v>10</v>
      </c>
      <c r="K14" s="1">
        <f t="shared" si="0"/>
        <v>0</v>
      </c>
    </row>
    <row r="15" spans="1:17" x14ac:dyDescent="0.2">
      <c r="A15">
        <v>12</v>
      </c>
      <c r="B15" t="s">
        <v>41</v>
      </c>
      <c r="C15" t="s">
        <v>10</v>
      </c>
      <c r="D15" t="s">
        <v>22</v>
      </c>
      <c r="E15">
        <v>0</v>
      </c>
      <c r="F15">
        <v>0</v>
      </c>
      <c r="I15" t="s">
        <v>10</v>
      </c>
      <c r="K15" s="1">
        <f t="shared" si="0"/>
        <v>0</v>
      </c>
      <c r="L15" s="1"/>
    </row>
    <row r="16" spans="1:17" x14ac:dyDescent="0.2">
      <c r="A16">
        <v>13</v>
      </c>
      <c r="B16" t="s">
        <v>42</v>
      </c>
      <c r="C16" t="s">
        <v>14</v>
      </c>
      <c r="D16" t="s">
        <v>15</v>
      </c>
      <c r="E16">
        <v>0</v>
      </c>
      <c r="F16">
        <v>0</v>
      </c>
      <c r="G16">
        <v>-6</v>
      </c>
      <c r="H16">
        <v>7</v>
      </c>
      <c r="I16" t="s">
        <v>14</v>
      </c>
      <c r="J16">
        <v>22</v>
      </c>
      <c r="K16" s="1">
        <f t="shared" si="0"/>
        <v>220000000</v>
      </c>
      <c r="L16" s="1">
        <f>(K16*N4)/300</f>
        <v>15667.283866666667</v>
      </c>
      <c r="M16">
        <f t="shared" si="2"/>
        <v>4.194993712233571</v>
      </c>
      <c r="N16">
        <v>2.1364477999999999E-2</v>
      </c>
    </row>
    <row r="17" spans="1:17" x14ac:dyDescent="0.2">
      <c r="A17">
        <v>14</v>
      </c>
      <c r="B17" t="s">
        <v>42</v>
      </c>
      <c r="C17" t="s">
        <v>14</v>
      </c>
      <c r="D17" t="s">
        <v>18</v>
      </c>
      <c r="E17">
        <v>0</v>
      </c>
      <c r="F17">
        <v>0</v>
      </c>
      <c r="G17">
        <v>-6</v>
      </c>
      <c r="H17">
        <v>7</v>
      </c>
      <c r="I17" t="s">
        <v>14</v>
      </c>
      <c r="J17">
        <v>2</v>
      </c>
      <c r="K17" s="1">
        <f t="shared" si="0"/>
        <v>20000000</v>
      </c>
      <c r="L17" s="1">
        <f t="shared" ref="L17:L23" si="3">(K17*N5)/300</f>
        <v>1424.2985333333334</v>
      </c>
      <c r="M17">
        <f t="shared" si="2"/>
        <v>3.1536010270753465</v>
      </c>
      <c r="N17">
        <v>2.1364477999999999E-2</v>
      </c>
    </row>
    <row r="18" spans="1:17" x14ac:dyDescent="0.2">
      <c r="A18">
        <v>15</v>
      </c>
      <c r="B18" t="s">
        <v>42</v>
      </c>
      <c r="C18" t="s">
        <v>14</v>
      </c>
      <c r="D18" t="s">
        <v>21</v>
      </c>
      <c r="E18">
        <v>0</v>
      </c>
      <c r="F18">
        <v>0</v>
      </c>
      <c r="G18">
        <v>-6</v>
      </c>
      <c r="H18">
        <v>7</v>
      </c>
      <c r="I18" t="s">
        <v>14</v>
      </c>
      <c r="J18">
        <v>48</v>
      </c>
      <c r="K18" s="1">
        <f t="shared" si="0"/>
        <v>480000000</v>
      </c>
      <c r="L18" s="1">
        <f t="shared" si="3"/>
        <v>36319.612639999999</v>
      </c>
      <c r="M18">
        <f t="shared" si="2"/>
        <v>4.5601412079876047</v>
      </c>
      <c r="N18">
        <v>2.2699757899999999E-2</v>
      </c>
    </row>
    <row r="19" spans="1:17" x14ac:dyDescent="0.2">
      <c r="A19">
        <v>16</v>
      </c>
      <c r="B19" t="s">
        <v>42</v>
      </c>
      <c r="C19" t="s">
        <v>14</v>
      </c>
      <c r="D19" t="s">
        <v>24</v>
      </c>
      <c r="E19">
        <v>0</v>
      </c>
      <c r="F19">
        <v>0</v>
      </c>
      <c r="G19">
        <v>-6</v>
      </c>
      <c r="H19">
        <v>7</v>
      </c>
      <c r="I19" t="s">
        <v>14</v>
      </c>
      <c r="J19">
        <v>4</v>
      </c>
      <c r="K19" s="1">
        <f t="shared" si="0"/>
        <v>40000000</v>
      </c>
      <c r="L19" s="1">
        <f t="shared" si="3"/>
        <v>2575.8590533333336</v>
      </c>
      <c r="M19">
        <f t="shared" si="2"/>
        <v>3.4109220954757156</v>
      </c>
      <c r="N19">
        <v>1.93189429E-2</v>
      </c>
    </row>
    <row r="20" spans="1:17" x14ac:dyDescent="0.2">
      <c r="A20">
        <v>17</v>
      </c>
      <c r="B20" t="s">
        <v>42</v>
      </c>
      <c r="C20" t="s">
        <v>12</v>
      </c>
      <c r="D20" t="s">
        <v>13</v>
      </c>
      <c r="E20">
        <v>0</v>
      </c>
      <c r="F20">
        <v>0</v>
      </c>
      <c r="G20">
        <v>-7</v>
      </c>
      <c r="H20">
        <v>8</v>
      </c>
      <c r="I20" t="s">
        <v>12</v>
      </c>
      <c r="J20">
        <v>25</v>
      </c>
      <c r="K20" s="1">
        <f t="shared" si="0"/>
        <v>2500000000</v>
      </c>
      <c r="L20" s="1">
        <f t="shared" si="3"/>
        <v>144035.76666666666</v>
      </c>
      <c r="M20">
        <f t="shared" si="2"/>
        <v>5.1584703486036894</v>
      </c>
      <c r="N20">
        <v>1.7284292E-2</v>
      </c>
    </row>
    <row r="21" spans="1:17" x14ac:dyDescent="0.2">
      <c r="A21">
        <v>18</v>
      </c>
      <c r="B21" t="s">
        <v>42</v>
      </c>
      <c r="C21" t="s">
        <v>12</v>
      </c>
      <c r="D21" t="s">
        <v>17</v>
      </c>
      <c r="E21">
        <v>0</v>
      </c>
      <c r="F21">
        <v>0</v>
      </c>
      <c r="G21">
        <v>-5</v>
      </c>
      <c r="H21">
        <v>6</v>
      </c>
      <c r="I21" t="s">
        <v>12</v>
      </c>
      <c r="J21">
        <v>63</v>
      </c>
      <c r="K21" s="1">
        <f t="shared" si="0"/>
        <v>63000000</v>
      </c>
      <c r="L21" s="1">
        <f t="shared" si="3"/>
        <v>3167.7393299999999</v>
      </c>
      <c r="M21">
        <f t="shared" si="2"/>
        <v>3.5007494367431073</v>
      </c>
      <c r="N21">
        <v>1.5084472999999999E-2</v>
      </c>
    </row>
    <row r="22" spans="1:17" x14ac:dyDescent="0.2">
      <c r="A22">
        <v>19</v>
      </c>
      <c r="B22" t="s">
        <v>42</v>
      </c>
      <c r="C22" t="s">
        <v>12</v>
      </c>
      <c r="D22" t="s">
        <v>20</v>
      </c>
      <c r="E22">
        <v>0</v>
      </c>
      <c r="F22">
        <v>0</v>
      </c>
      <c r="G22">
        <v>-6</v>
      </c>
      <c r="H22">
        <v>7</v>
      </c>
      <c r="I22" t="s">
        <v>12</v>
      </c>
      <c r="J22">
        <v>59</v>
      </c>
      <c r="K22" s="1">
        <f t="shared" si="0"/>
        <v>590000000</v>
      </c>
      <c r="L22" s="1">
        <f t="shared" si="3"/>
        <v>32962.367013333336</v>
      </c>
      <c r="M22">
        <f t="shared" si="2"/>
        <v>4.5180183906439781</v>
      </c>
      <c r="N22">
        <v>1.6760525599999999E-2</v>
      </c>
    </row>
    <row r="23" spans="1:17" x14ac:dyDescent="0.2">
      <c r="A23">
        <v>20</v>
      </c>
      <c r="B23" t="s">
        <v>42</v>
      </c>
      <c r="C23" t="s">
        <v>12</v>
      </c>
      <c r="D23" t="s">
        <v>23</v>
      </c>
      <c r="E23">
        <v>0</v>
      </c>
      <c r="F23">
        <v>0</v>
      </c>
      <c r="G23">
        <v>-6</v>
      </c>
      <c r="H23">
        <v>7</v>
      </c>
      <c r="I23" t="s">
        <v>12</v>
      </c>
      <c r="J23">
        <v>73</v>
      </c>
      <c r="K23" s="1">
        <f t="shared" si="0"/>
        <v>730000000</v>
      </c>
      <c r="L23" s="1">
        <f t="shared" si="3"/>
        <v>42058.443866666668</v>
      </c>
      <c r="M23">
        <f t="shared" si="2"/>
        <v>4.6238532000521078</v>
      </c>
      <c r="N23">
        <v>1.7284292E-2</v>
      </c>
    </row>
    <row r="24" spans="1:17" x14ac:dyDescent="0.2">
      <c r="A24">
        <v>21</v>
      </c>
      <c r="B24" t="s">
        <v>42</v>
      </c>
      <c r="C24" t="s">
        <v>10</v>
      </c>
      <c r="D24" t="s">
        <v>11</v>
      </c>
      <c r="E24">
        <v>0</v>
      </c>
      <c r="F24">
        <v>0</v>
      </c>
      <c r="I24" t="s">
        <v>10</v>
      </c>
      <c r="K24" s="1">
        <f t="shared" si="0"/>
        <v>0</v>
      </c>
    </row>
    <row r="25" spans="1:17" x14ac:dyDescent="0.2">
      <c r="A25">
        <v>22</v>
      </c>
      <c r="B25" t="s">
        <v>42</v>
      </c>
      <c r="C25" t="s">
        <v>10</v>
      </c>
      <c r="D25" t="s">
        <v>16</v>
      </c>
      <c r="E25">
        <v>0</v>
      </c>
      <c r="F25">
        <v>0</v>
      </c>
      <c r="I25" t="s">
        <v>10</v>
      </c>
      <c r="K25" s="1">
        <f t="shared" si="0"/>
        <v>0</v>
      </c>
    </row>
    <row r="26" spans="1:17" x14ac:dyDescent="0.2">
      <c r="A26">
        <v>23</v>
      </c>
      <c r="B26" t="s">
        <v>42</v>
      </c>
      <c r="C26" t="s">
        <v>10</v>
      </c>
      <c r="D26" t="s">
        <v>19</v>
      </c>
      <c r="E26">
        <v>0</v>
      </c>
      <c r="F26">
        <v>0</v>
      </c>
      <c r="I26" t="s">
        <v>10</v>
      </c>
      <c r="K26" s="1">
        <f t="shared" si="0"/>
        <v>0</v>
      </c>
    </row>
    <row r="27" spans="1:17" x14ac:dyDescent="0.2">
      <c r="A27">
        <v>24</v>
      </c>
      <c r="B27" t="s">
        <v>42</v>
      </c>
      <c r="C27" t="s">
        <v>10</v>
      </c>
      <c r="D27" t="s">
        <v>22</v>
      </c>
      <c r="E27">
        <v>0</v>
      </c>
      <c r="F27">
        <v>0</v>
      </c>
      <c r="I27" t="s">
        <v>10</v>
      </c>
      <c r="K27" s="1">
        <f t="shared" si="0"/>
        <v>0</v>
      </c>
    </row>
    <row r="28" spans="1:17" x14ac:dyDescent="0.2">
      <c r="A28">
        <v>1</v>
      </c>
      <c r="B28" t="s">
        <v>41</v>
      </c>
      <c r="C28" t="s">
        <v>14</v>
      </c>
      <c r="D28" t="s">
        <v>15</v>
      </c>
      <c r="E28">
        <v>1</v>
      </c>
      <c r="F28">
        <v>1</v>
      </c>
      <c r="G28">
        <v>-4</v>
      </c>
      <c r="H28">
        <v>5</v>
      </c>
      <c r="I28" t="s">
        <v>14</v>
      </c>
      <c r="J28">
        <v>5</v>
      </c>
      <c r="K28" s="1">
        <f>10^H28*J28</f>
        <v>500000</v>
      </c>
      <c r="L28" s="1">
        <f>K28</f>
        <v>500000</v>
      </c>
      <c r="M28">
        <f>LOG10(L28)</f>
        <v>5.6989700043360187</v>
      </c>
      <c r="P28" s="1">
        <f t="shared" ref="P28:P35" si="4">K28+K48</f>
        <v>2600000</v>
      </c>
      <c r="Q28">
        <f>LOG10(P28)</f>
        <v>6.4149733479708182</v>
      </c>
    </row>
    <row r="29" spans="1:17" x14ac:dyDescent="0.2">
      <c r="A29">
        <v>2</v>
      </c>
      <c r="B29" t="s">
        <v>41</v>
      </c>
      <c r="C29" t="s">
        <v>14</v>
      </c>
      <c r="D29" t="s">
        <v>18</v>
      </c>
      <c r="E29">
        <v>1</v>
      </c>
      <c r="F29">
        <v>1</v>
      </c>
      <c r="G29">
        <v>-4</v>
      </c>
      <c r="H29">
        <v>5</v>
      </c>
      <c r="I29" t="s">
        <v>14</v>
      </c>
      <c r="J29">
        <v>6</v>
      </c>
      <c r="K29" s="1">
        <f t="shared" ref="K29:K47" si="5">10^H29*J29</f>
        <v>600000</v>
      </c>
      <c r="L29" s="1">
        <f t="shared" ref="L29:L63" si="6">K29</f>
        <v>600000</v>
      </c>
      <c r="M29">
        <f t="shared" ref="M29:M63" si="7">LOG10(L29)</f>
        <v>5.7781512503836439</v>
      </c>
      <c r="P29" s="1">
        <f t="shared" si="4"/>
        <v>2000000</v>
      </c>
      <c r="Q29">
        <f t="shared" ref="Q29:Q45" si="8">LOG10(P29)</f>
        <v>6.3010299956639813</v>
      </c>
    </row>
    <row r="30" spans="1:17" x14ac:dyDescent="0.2">
      <c r="A30">
        <v>3</v>
      </c>
      <c r="B30" t="s">
        <v>41</v>
      </c>
      <c r="C30" t="s">
        <v>14</v>
      </c>
      <c r="D30" t="s">
        <v>21</v>
      </c>
      <c r="E30">
        <v>1</v>
      </c>
      <c r="F30">
        <v>1</v>
      </c>
      <c r="G30">
        <v>-3</v>
      </c>
      <c r="H30">
        <v>4</v>
      </c>
      <c r="I30" t="s">
        <v>14</v>
      </c>
      <c r="J30">
        <v>71</v>
      </c>
      <c r="K30" s="1">
        <f t="shared" si="5"/>
        <v>710000</v>
      </c>
      <c r="L30" s="1">
        <f t="shared" si="6"/>
        <v>710000</v>
      </c>
      <c r="M30">
        <f t="shared" si="7"/>
        <v>5.8512583487190755</v>
      </c>
      <c r="P30" s="1">
        <f t="shared" si="4"/>
        <v>3010000</v>
      </c>
      <c r="Q30">
        <f t="shared" si="8"/>
        <v>6.4785664955938431</v>
      </c>
    </row>
    <row r="31" spans="1:17" x14ac:dyDescent="0.2">
      <c r="A31">
        <v>4</v>
      </c>
      <c r="B31" t="s">
        <v>41</v>
      </c>
      <c r="C31" t="s">
        <v>14</v>
      </c>
      <c r="D31" t="s">
        <v>24</v>
      </c>
      <c r="E31">
        <v>1</v>
      </c>
      <c r="F31">
        <v>1</v>
      </c>
      <c r="G31">
        <v>-3</v>
      </c>
      <c r="H31">
        <v>4</v>
      </c>
      <c r="I31" t="s">
        <v>14</v>
      </c>
      <c r="J31">
        <v>37</v>
      </c>
      <c r="K31" s="1">
        <f t="shared" si="5"/>
        <v>370000</v>
      </c>
      <c r="L31" s="1">
        <f t="shared" si="6"/>
        <v>370000</v>
      </c>
      <c r="M31">
        <f t="shared" si="7"/>
        <v>5.568201724066995</v>
      </c>
      <c r="P31" s="1">
        <f t="shared" si="4"/>
        <v>3270000</v>
      </c>
      <c r="Q31">
        <f t="shared" si="8"/>
        <v>6.5145477526602864</v>
      </c>
    </row>
    <row r="32" spans="1:17" x14ac:dyDescent="0.2">
      <c r="A32">
        <v>5</v>
      </c>
      <c r="B32" t="s">
        <v>41</v>
      </c>
      <c r="C32" t="s">
        <v>12</v>
      </c>
      <c r="D32" t="s">
        <v>13</v>
      </c>
      <c r="E32">
        <v>1</v>
      </c>
      <c r="F32">
        <v>1</v>
      </c>
      <c r="G32">
        <v>-3</v>
      </c>
      <c r="H32">
        <v>4</v>
      </c>
      <c r="I32" t="s">
        <v>12</v>
      </c>
      <c r="J32">
        <v>44</v>
      </c>
      <c r="K32" s="1">
        <f t="shared" si="5"/>
        <v>440000</v>
      </c>
      <c r="L32" s="1">
        <f t="shared" si="6"/>
        <v>440000</v>
      </c>
      <c r="M32">
        <f t="shared" si="7"/>
        <v>5.6434526764861879</v>
      </c>
      <c r="P32" s="1">
        <f t="shared" si="4"/>
        <v>2240000</v>
      </c>
      <c r="Q32">
        <f t="shared" si="8"/>
        <v>6.3502480183341632</v>
      </c>
    </row>
    <row r="33" spans="1:17" x14ac:dyDescent="0.2">
      <c r="A33">
        <v>6</v>
      </c>
      <c r="B33" t="s">
        <v>41</v>
      </c>
      <c r="C33" t="s">
        <v>12</v>
      </c>
      <c r="D33" t="s">
        <v>17</v>
      </c>
      <c r="E33">
        <v>1</v>
      </c>
      <c r="F33">
        <v>1</v>
      </c>
      <c r="G33">
        <v>-4</v>
      </c>
      <c r="H33">
        <v>5</v>
      </c>
      <c r="I33" t="s">
        <v>12</v>
      </c>
      <c r="J33">
        <v>6</v>
      </c>
      <c r="K33" s="1">
        <f t="shared" si="5"/>
        <v>600000</v>
      </c>
      <c r="L33" s="1">
        <f t="shared" si="6"/>
        <v>600000</v>
      </c>
      <c r="M33">
        <f t="shared" si="7"/>
        <v>5.7781512503836439</v>
      </c>
      <c r="P33" s="1">
        <f t="shared" si="4"/>
        <v>2300000</v>
      </c>
      <c r="Q33">
        <f t="shared" si="8"/>
        <v>6.3617278360175931</v>
      </c>
    </row>
    <row r="34" spans="1:17" x14ac:dyDescent="0.2">
      <c r="A34">
        <v>7</v>
      </c>
      <c r="B34" t="s">
        <v>41</v>
      </c>
      <c r="C34" t="s">
        <v>12</v>
      </c>
      <c r="D34" t="s">
        <v>20</v>
      </c>
      <c r="E34">
        <v>1</v>
      </c>
      <c r="F34">
        <v>1</v>
      </c>
      <c r="G34">
        <v>-3</v>
      </c>
      <c r="H34">
        <v>4</v>
      </c>
      <c r="I34" t="s">
        <v>12</v>
      </c>
      <c r="J34">
        <v>5</v>
      </c>
      <c r="K34" s="1">
        <f t="shared" si="5"/>
        <v>50000</v>
      </c>
      <c r="L34" s="1">
        <f t="shared" si="6"/>
        <v>50000</v>
      </c>
      <c r="M34">
        <f t="shared" si="7"/>
        <v>4.6989700043360187</v>
      </c>
      <c r="P34" s="1">
        <f t="shared" si="4"/>
        <v>2490000</v>
      </c>
      <c r="Q34">
        <f t="shared" si="8"/>
        <v>6.3961993470957363</v>
      </c>
    </row>
    <row r="35" spans="1:17" x14ac:dyDescent="0.2">
      <c r="A35">
        <v>8</v>
      </c>
      <c r="B35" t="s">
        <v>41</v>
      </c>
      <c r="C35" t="s">
        <v>12</v>
      </c>
      <c r="D35" t="s">
        <v>23</v>
      </c>
      <c r="E35">
        <v>1</v>
      </c>
      <c r="F35">
        <v>1</v>
      </c>
      <c r="G35">
        <v>-3</v>
      </c>
      <c r="H35">
        <v>4</v>
      </c>
      <c r="I35" t="s">
        <v>12</v>
      </c>
      <c r="J35">
        <v>28</v>
      </c>
      <c r="K35" s="1">
        <f t="shared" si="5"/>
        <v>280000</v>
      </c>
      <c r="L35" s="1">
        <f t="shared" si="6"/>
        <v>280000</v>
      </c>
      <c r="M35">
        <f t="shared" si="7"/>
        <v>5.4471580313422194</v>
      </c>
      <c r="P35" s="1">
        <f t="shared" si="4"/>
        <v>1580000</v>
      </c>
      <c r="Q35">
        <f t="shared" si="8"/>
        <v>6.1986570869544222</v>
      </c>
    </row>
    <row r="36" spans="1:17" x14ac:dyDescent="0.2">
      <c r="A36">
        <v>9</v>
      </c>
      <c r="B36" t="s">
        <v>41</v>
      </c>
      <c r="C36" t="s">
        <v>10</v>
      </c>
      <c r="D36" t="s">
        <v>11</v>
      </c>
      <c r="E36">
        <v>1</v>
      </c>
      <c r="F36">
        <v>1</v>
      </c>
      <c r="G36">
        <v>-3</v>
      </c>
      <c r="H36">
        <v>4</v>
      </c>
      <c r="I36" t="s">
        <v>10</v>
      </c>
      <c r="J36">
        <v>130</v>
      </c>
      <c r="K36" s="1">
        <f t="shared" si="5"/>
        <v>1300000</v>
      </c>
      <c r="L36" s="1">
        <f t="shared" si="6"/>
        <v>1300000</v>
      </c>
      <c r="M36">
        <f t="shared" si="7"/>
        <v>6.1139433523068369</v>
      </c>
      <c r="O36" t="s">
        <v>32</v>
      </c>
    </row>
    <row r="37" spans="1:17" x14ac:dyDescent="0.2">
      <c r="A37">
        <v>10</v>
      </c>
      <c r="B37" t="s">
        <v>41</v>
      </c>
      <c r="C37" t="s">
        <v>10</v>
      </c>
      <c r="D37" t="s">
        <v>16</v>
      </c>
      <c r="E37">
        <v>1</v>
      </c>
      <c r="F37">
        <v>1</v>
      </c>
      <c r="G37">
        <v>-3</v>
      </c>
      <c r="H37">
        <v>4</v>
      </c>
      <c r="I37" t="s">
        <v>10</v>
      </c>
      <c r="J37">
        <v>134</v>
      </c>
      <c r="K37" s="1">
        <f t="shared" si="5"/>
        <v>1340000</v>
      </c>
      <c r="L37" s="1">
        <f t="shared" si="6"/>
        <v>1340000</v>
      </c>
      <c r="M37">
        <f t="shared" si="7"/>
        <v>6.1271047983648073</v>
      </c>
      <c r="O37" t="s">
        <v>32</v>
      </c>
    </row>
    <row r="38" spans="1:17" x14ac:dyDescent="0.2">
      <c r="A38">
        <v>13</v>
      </c>
      <c r="B38" t="s">
        <v>42</v>
      </c>
      <c r="C38" t="s">
        <v>14</v>
      </c>
      <c r="D38" t="s">
        <v>15</v>
      </c>
      <c r="E38">
        <v>1</v>
      </c>
      <c r="F38">
        <v>1</v>
      </c>
      <c r="G38">
        <v>-3</v>
      </c>
      <c r="H38">
        <v>4</v>
      </c>
      <c r="I38" t="s">
        <v>14</v>
      </c>
      <c r="J38">
        <v>3</v>
      </c>
      <c r="K38" s="1">
        <f t="shared" si="5"/>
        <v>30000</v>
      </c>
      <c r="L38" s="1">
        <f t="shared" si="6"/>
        <v>30000</v>
      </c>
      <c r="M38">
        <f t="shared" si="7"/>
        <v>4.4771212547196626</v>
      </c>
      <c r="P38" s="1">
        <f t="shared" ref="P38:P45" si="9">K38+K48</f>
        <v>2130000</v>
      </c>
      <c r="Q38">
        <f t="shared" si="8"/>
        <v>6.3283796034387381</v>
      </c>
    </row>
    <row r="39" spans="1:17" x14ac:dyDescent="0.2">
      <c r="A39">
        <v>14</v>
      </c>
      <c r="B39" t="s">
        <v>42</v>
      </c>
      <c r="C39" t="s">
        <v>14</v>
      </c>
      <c r="D39" t="s">
        <v>18</v>
      </c>
      <c r="E39">
        <v>1</v>
      </c>
      <c r="F39">
        <v>1</v>
      </c>
      <c r="G39">
        <v>-3</v>
      </c>
      <c r="H39">
        <v>4</v>
      </c>
      <c r="I39" t="s">
        <v>14</v>
      </c>
      <c r="J39">
        <v>5</v>
      </c>
      <c r="K39" s="1">
        <f t="shared" si="5"/>
        <v>50000</v>
      </c>
      <c r="L39" s="1">
        <f t="shared" si="6"/>
        <v>50000</v>
      </c>
      <c r="M39">
        <f t="shared" si="7"/>
        <v>4.6989700043360187</v>
      </c>
      <c r="P39" s="1">
        <f t="shared" si="9"/>
        <v>1450000</v>
      </c>
      <c r="Q39">
        <f t="shared" si="8"/>
        <v>6.1613680022349753</v>
      </c>
    </row>
    <row r="40" spans="1:17" x14ac:dyDescent="0.2">
      <c r="A40">
        <v>15</v>
      </c>
      <c r="B40" t="s">
        <v>42</v>
      </c>
      <c r="C40" t="s">
        <v>14</v>
      </c>
      <c r="D40" t="s">
        <v>21</v>
      </c>
      <c r="E40">
        <v>1</v>
      </c>
      <c r="F40">
        <v>1</v>
      </c>
      <c r="G40">
        <v>-3</v>
      </c>
      <c r="H40">
        <v>4</v>
      </c>
      <c r="I40" t="s">
        <v>14</v>
      </c>
      <c r="J40">
        <v>3</v>
      </c>
      <c r="K40" s="1">
        <f t="shared" si="5"/>
        <v>30000</v>
      </c>
      <c r="L40" s="1">
        <f t="shared" si="6"/>
        <v>30000</v>
      </c>
      <c r="M40">
        <f t="shared" si="7"/>
        <v>4.4771212547196626</v>
      </c>
      <c r="P40" s="1">
        <f t="shared" si="9"/>
        <v>2330000</v>
      </c>
      <c r="Q40">
        <f t="shared" si="8"/>
        <v>6.3673559210260189</v>
      </c>
    </row>
    <row r="41" spans="1:17" x14ac:dyDescent="0.2">
      <c r="A41">
        <v>16</v>
      </c>
      <c r="B41" t="s">
        <v>42</v>
      </c>
      <c r="C41" t="s">
        <v>14</v>
      </c>
      <c r="D41" t="s">
        <v>24</v>
      </c>
      <c r="E41">
        <v>1</v>
      </c>
      <c r="F41">
        <v>1</v>
      </c>
      <c r="G41">
        <v>-3</v>
      </c>
      <c r="H41">
        <v>4</v>
      </c>
      <c r="I41" t="s">
        <v>14</v>
      </c>
      <c r="J41">
        <v>4</v>
      </c>
      <c r="K41" s="1">
        <f t="shared" si="5"/>
        <v>40000</v>
      </c>
      <c r="L41" s="1">
        <f t="shared" si="6"/>
        <v>40000</v>
      </c>
      <c r="M41">
        <f t="shared" si="7"/>
        <v>4.6020599913279625</v>
      </c>
      <c r="P41" s="1">
        <f t="shared" si="9"/>
        <v>2940000</v>
      </c>
      <c r="Q41">
        <f t="shared" si="8"/>
        <v>6.4683473304121577</v>
      </c>
    </row>
    <row r="42" spans="1:17" x14ac:dyDescent="0.2">
      <c r="A42">
        <v>17</v>
      </c>
      <c r="B42" t="s">
        <v>42</v>
      </c>
      <c r="C42" t="s">
        <v>12</v>
      </c>
      <c r="D42" t="s">
        <v>13</v>
      </c>
      <c r="E42">
        <v>1</v>
      </c>
      <c r="F42">
        <v>1</v>
      </c>
      <c r="G42">
        <v>-3</v>
      </c>
      <c r="H42">
        <v>4</v>
      </c>
      <c r="I42" t="s">
        <v>12</v>
      </c>
      <c r="J42">
        <v>3</v>
      </c>
      <c r="K42" s="1">
        <f t="shared" si="5"/>
        <v>30000</v>
      </c>
      <c r="L42" s="1">
        <f t="shared" si="6"/>
        <v>30000</v>
      </c>
      <c r="M42">
        <f t="shared" si="7"/>
        <v>4.4771212547196626</v>
      </c>
      <c r="P42" s="1">
        <f t="shared" si="9"/>
        <v>1830000</v>
      </c>
      <c r="Q42">
        <f t="shared" si="8"/>
        <v>6.2624510897304297</v>
      </c>
    </row>
    <row r="43" spans="1:17" x14ac:dyDescent="0.2">
      <c r="A43">
        <v>18</v>
      </c>
      <c r="B43" t="s">
        <v>42</v>
      </c>
      <c r="C43" t="s">
        <v>12</v>
      </c>
      <c r="D43" t="s">
        <v>17</v>
      </c>
      <c r="E43">
        <v>1</v>
      </c>
      <c r="F43">
        <v>1</v>
      </c>
      <c r="G43">
        <v>-3</v>
      </c>
      <c r="H43">
        <v>4</v>
      </c>
      <c r="I43" t="s">
        <v>12</v>
      </c>
      <c r="J43">
        <v>3</v>
      </c>
      <c r="K43" s="1">
        <f t="shared" si="5"/>
        <v>30000</v>
      </c>
      <c r="L43" s="1">
        <f t="shared" si="6"/>
        <v>30000</v>
      </c>
      <c r="M43">
        <f t="shared" si="7"/>
        <v>4.4771212547196626</v>
      </c>
      <c r="P43" s="1">
        <f t="shared" si="9"/>
        <v>1730000</v>
      </c>
      <c r="Q43">
        <f t="shared" si="8"/>
        <v>6.238046103128795</v>
      </c>
    </row>
    <row r="44" spans="1:17" x14ac:dyDescent="0.2">
      <c r="A44">
        <v>19</v>
      </c>
      <c r="B44" t="s">
        <v>42</v>
      </c>
      <c r="C44" t="s">
        <v>12</v>
      </c>
      <c r="D44" t="s">
        <v>20</v>
      </c>
      <c r="E44">
        <v>1</v>
      </c>
      <c r="F44">
        <v>1</v>
      </c>
      <c r="G44">
        <v>-3</v>
      </c>
      <c r="H44">
        <v>4</v>
      </c>
      <c r="I44" t="s">
        <v>12</v>
      </c>
      <c r="J44">
        <v>6</v>
      </c>
      <c r="K44" s="1">
        <f t="shared" si="5"/>
        <v>60000</v>
      </c>
      <c r="L44" s="1">
        <f t="shared" si="6"/>
        <v>60000</v>
      </c>
      <c r="M44">
        <f t="shared" si="7"/>
        <v>4.7781512503836439</v>
      </c>
      <c r="P44" s="1">
        <f t="shared" si="9"/>
        <v>2500000</v>
      </c>
      <c r="Q44">
        <f t="shared" si="8"/>
        <v>6.3979400086720375</v>
      </c>
    </row>
    <row r="45" spans="1:17" x14ac:dyDescent="0.2">
      <c r="A45">
        <v>20</v>
      </c>
      <c r="B45" t="s">
        <v>42</v>
      </c>
      <c r="C45" t="s">
        <v>12</v>
      </c>
      <c r="D45" t="s">
        <v>23</v>
      </c>
      <c r="E45">
        <v>1</v>
      </c>
      <c r="F45">
        <v>1</v>
      </c>
      <c r="G45">
        <v>-4</v>
      </c>
      <c r="H45">
        <v>5</v>
      </c>
      <c r="I45" t="s">
        <v>12</v>
      </c>
      <c r="J45">
        <v>2</v>
      </c>
      <c r="K45" s="1">
        <f t="shared" si="5"/>
        <v>200000</v>
      </c>
      <c r="L45" s="1">
        <f t="shared" si="6"/>
        <v>200000</v>
      </c>
      <c r="M45">
        <f t="shared" si="7"/>
        <v>5.3010299956639813</v>
      </c>
      <c r="P45" s="1">
        <f t="shared" si="9"/>
        <v>1500000</v>
      </c>
      <c r="Q45">
        <f t="shared" si="8"/>
        <v>6.1760912590556813</v>
      </c>
    </row>
    <row r="46" spans="1:17" x14ac:dyDescent="0.2">
      <c r="A46">
        <v>21</v>
      </c>
      <c r="B46" t="s">
        <v>42</v>
      </c>
      <c r="C46" t="s">
        <v>10</v>
      </c>
      <c r="D46" t="s">
        <v>11</v>
      </c>
      <c r="E46">
        <v>1</v>
      </c>
      <c r="F46">
        <v>1</v>
      </c>
      <c r="G46">
        <v>-3</v>
      </c>
      <c r="H46">
        <v>4</v>
      </c>
      <c r="I46" t="s">
        <v>10</v>
      </c>
      <c r="J46">
        <v>61</v>
      </c>
      <c r="K46" s="1">
        <f t="shared" si="5"/>
        <v>610000</v>
      </c>
      <c r="L46" s="1">
        <f t="shared" si="6"/>
        <v>610000</v>
      </c>
      <c r="M46">
        <f t="shared" si="7"/>
        <v>5.7853298350107671</v>
      </c>
      <c r="O46" t="s">
        <v>33</v>
      </c>
    </row>
    <row r="47" spans="1:17" x14ac:dyDescent="0.2">
      <c r="A47">
        <v>22</v>
      </c>
      <c r="B47" t="s">
        <v>42</v>
      </c>
      <c r="C47" t="s">
        <v>10</v>
      </c>
      <c r="D47" t="s">
        <v>16</v>
      </c>
      <c r="E47">
        <v>1</v>
      </c>
      <c r="F47">
        <v>1</v>
      </c>
      <c r="G47">
        <v>-3</v>
      </c>
      <c r="H47">
        <v>4</v>
      </c>
      <c r="I47" t="s">
        <v>10</v>
      </c>
      <c r="J47">
        <v>69</v>
      </c>
      <c r="K47" s="1">
        <f t="shared" si="5"/>
        <v>690000</v>
      </c>
      <c r="L47" s="1">
        <f t="shared" si="6"/>
        <v>690000</v>
      </c>
      <c r="M47">
        <f t="shared" si="7"/>
        <v>5.8388490907372557</v>
      </c>
      <c r="O47" t="s">
        <v>33</v>
      </c>
    </row>
    <row r="48" spans="1:17" x14ac:dyDescent="0.2">
      <c r="A48">
        <v>1</v>
      </c>
      <c r="B48" t="s">
        <v>41</v>
      </c>
      <c r="C48" t="s">
        <v>14</v>
      </c>
      <c r="D48" t="s">
        <v>15</v>
      </c>
      <c r="E48">
        <v>1</v>
      </c>
      <c r="F48">
        <v>1</v>
      </c>
      <c r="G48">
        <v>-4</v>
      </c>
      <c r="H48">
        <v>5</v>
      </c>
      <c r="I48" t="s">
        <v>10</v>
      </c>
      <c r="J48">
        <v>21</v>
      </c>
      <c r="K48" s="1">
        <f>10^H48*J48</f>
        <v>2100000</v>
      </c>
      <c r="L48" s="1">
        <f>K48</f>
        <v>2100000</v>
      </c>
      <c r="M48">
        <f>LOG10(L48)</f>
        <v>6.3222192947339195</v>
      </c>
      <c r="O48" t="s">
        <v>34</v>
      </c>
    </row>
    <row r="49" spans="1:15" x14ac:dyDescent="0.2">
      <c r="A49">
        <v>2</v>
      </c>
      <c r="B49" t="s">
        <v>41</v>
      </c>
      <c r="C49" t="s">
        <v>14</v>
      </c>
      <c r="D49" t="s">
        <v>18</v>
      </c>
      <c r="E49">
        <v>1</v>
      </c>
      <c r="F49">
        <v>1</v>
      </c>
      <c r="G49">
        <v>-4</v>
      </c>
      <c r="H49">
        <v>5</v>
      </c>
      <c r="I49" t="s">
        <v>10</v>
      </c>
      <c r="J49">
        <v>14</v>
      </c>
      <c r="K49" s="1">
        <f t="shared" ref="K49:K63" si="10">10^H49*J49</f>
        <v>1400000</v>
      </c>
      <c r="L49" s="1">
        <f t="shared" si="6"/>
        <v>1400000</v>
      </c>
      <c r="M49">
        <f t="shared" si="7"/>
        <v>6.1461280356782382</v>
      </c>
      <c r="O49" t="s">
        <v>35</v>
      </c>
    </row>
    <row r="50" spans="1:15" x14ac:dyDescent="0.2">
      <c r="A50">
        <v>3</v>
      </c>
      <c r="B50" t="s">
        <v>41</v>
      </c>
      <c r="C50" t="s">
        <v>14</v>
      </c>
      <c r="D50" t="s">
        <v>21</v>
      </c>
      <c r="E50">
        <v>1</v>
      </c>
      <c r="F50">
        <v>1</v>
      </c>
      <c r="G50">
        <v>-4</v>
      </c>
      <c r="H50">
        <v>5</v>
      </c>
      <c r="I50" t="s">
        <v>10</v>
      </c>
      <c r="J50">
        <v>23</v>
      </c>
      <c r="K50" s="1">
        <f t="shared" si="10"/>
        <v>2300000</v>
      </c>
      <c r="L50" s="1">
        <f t="shared" si="6"/>
        <v>2300000</v>
      </c>
      <c r="M50">
        <f t="shared" si="7"/>
        <v>6.3617278360175931</v>
      </c>
      <c r="O50" t="s">
        <v>35</v>
      </c>
    </row>
    <row r="51" spans="1:15" x14ac:dyDescent="0.2">
      <c r="A51">
        <v>4</v>
      </c>
      <c r="B51" t="s">
        <v>41</v>
      </c>
      <c r="C51" t="s">
        <v>14</v>
      </c>
      <c r="D51" t="s">
        <v>24</v>
      </c>
      <c r="E51">
        <v>1</v>
      </c>
      <c r="F51">
        <v>1</v>
      </c>
      <c r="G51">
        <v>-4</v>
      </c>
      <c r="H51">
        <v>5</v>
      </c>
      <c r="I51" t="s">
        <v>10</v>
      </c>
      <c r="J51">
        <v>29</v>
      </c>
      <c r="K51" s="1">
        <f t="shared" si="10"/>
        <v>2900000</v>
      </c>
      <c r="L51" s="1">
        <f t="shared" si="6"/>
        <v>2900000</v>
      </c>
      <c r="M51">
        <f t="shared" si="7"/>
        <v>6.4623979978989565</v>
      </c>
      <c r="O51" t="s">
        <v>35</v>
      </c>
    </row>
    <row r="52" spans="1:15" x14ac:dyDescent="0.2">
      <c r="A52">
        <v>5</v>
      </c>
      <c r="B52" t="s">
        <v>41</v>
      </c>
      <c r="C52" t="s">
        <v>12</v>
      </c>
      <c r="D52" t="s">
        <v>13</v>
      </c>
      <c r="E52">
        <v>1</v>
      </c>
      <c r="F52">
        <v>1</v>
      </c>
      <c r="G52">
        <v>-4</v>
      </c>
      <c r="H52">
        <v>5</v>
      </c>
      <c r="I52" t="s">
        <v>10</v>
      </c>
      <c r="J52">
        <v>18</v>
      </c>
      <c r="K52" s="1">
        <f t="shared" si="10"/>
        <v>1800000</v>
      </c>
      <c r="L52" s="1">
        <f t="shared" si="6"/>
        <v>1800000</v>
      </c>
      <c r="M52">
        <f t="shared" si="7"/>
        <v>6.2552725051033065</v>
      </c>
      <c r="O52" t="s">
        <v>36</v>
      </c>
    </row>
    <row r="53" spans="1:15" x14ac:dyDescent="0.2">
      <c r="A53">
        <v>6</v>
      </c>
      <c r="B53" t="s">
        <v>41</v>
      </c>
      <c r="C53" t="s">
        <v>12</v>
      </c>
      <c r="D53" t="s">
        <v>17</v>
      </c>
      <c r="E53">
        <v>1</v>
      </c>
      <c r="F53">
        <v>1</v>
      </c>
      <c r="G53">
        <v>-4</v>
      </c>
      <c r="H53">
        <v>5</v>
      </c>
      <c r="I53" t="s">
        <v>10</v>
      </c>
      <c r="J53">
        <v>17</v>
      </c>
      <c r="K53" s="1">
        <f t="shared" si="10"/>
        <v>1700000</v>
      </c>
      <c r="L53" s="1">
        <f t="shared" si="6"/>
        <v>1700000</v>
      </c>
      <c r="M53">
        <f t="shared" si="7"/>
        <v>6.2304489213782741</v>
      </c>
      <c r="O53" t="s">
        <v>34</v>
      </c>
    </row>
    <row r="54" spans="1:15" x14ac:dyDescent="0.2">
      <c r="A54">
        <v>7</v>
      </c>
      <c r="B54" t="s">
        <v>41</v>
      </c>
      <c r="C54" t="s">
        <v>12</v>
      </c>
      <c r="D54" t="s">
        <v>20</v>
      </c>
      <c r="E54">
        <v>1</v>
      </c>
      <c r="F54">
        <v>1</v>
      </c>
      <c r="G54">
        <v>-3</v>
      </c>
      <c r="H54">
        <v>4</v>
      </c>
      <c r="I54" t="s">
        <v>10</v>
      </c>
      <c r="J54">
        <f>(61*4)</f>
        <v>244</v>
      </c>
      <c r="K54" s="1">
        <f t="shared" si="10"/>
        <v>2440000</v>
      </c>
      <c r="L54" s="1">
        <f t="shared" si="6"/>
        <v>2440000</v>
      </c>
      <c r="M54">
        <f t="shared" si="7"/>
        <v>6.3873898263387296</v>
      </c>
      <c r="O54" t="s">
        <v>34</v>
      </c>
    </row>
    <row r="55" spans="1:15" x14ac:dyDescent="0.2">
      <c r="A55">
        <v>8</v>
      </c>
      <c r="B55" t="s">
        <v>41</v>
      </c>
      <c r="C55" t="s">
        <v>12</v>
      </c>
      <c r="D55" t="s">
        <v>23</v>
      </c>
      <c r="E55">
        <v>1</v>
      </c>
      <c r="F55">
        <v>1</v>
      </c>
      <c r="G55">
        <v>-4</v>
      </c>
      <c r="H55">
        <v>5</v>
      </c>
      <c r="I55" t="s">
        <v>10</v>
      </c>
      <c r="J55">
        <v>13</v>
      </c>
      <c r="K55" s="1">
        <f t="shared" si="10"/>
        <v>1300000</v>
      </c>
      <c r="L55" s="1">
        <f t="shared" si="6"/>
        <v>1300000</v>
      </c>
      <c r="M55">
        <f t="shared" si="7"/>
        <v>6.1139433523068369</v>
      </c>
      <c r="O55" t="s">
        <v>36</v>
      </c>
    </row>
    <row r="56" spans="1:15" x14ac:dyDescent="0.2">
      <c r="A56">
        <v>13</v>
      </c>
      <c r="B56" t="s">
        <v>42</v>
      </c>
      <c r="C56" t="s">
        <v>14</v>
      </c>
      <c r="D56" t="s">
        <v>15</v>
      </c>
      <c r="E56">
        <v>1</v>
      </c>
      <c r="F56">
        <v>1</v>
      </c>
      <c r="G56">
        <v>-4</v>
      </c>
      <c r="H56">
        <v>5</v>
      </c>
      <c r="I56" t="s">
        <v>10</v>
      </c>
      <c r="J56">
        <v>10</v>
      </c>
      <c r="K56" s="1">
        <f t="shared" si="10"/>
        <v>1000000</v>
      </c>
      <c r="L56" s="1">
        <f t="shared" si="6"/>
        <v>1000000</v>
      </c>
      <c r="M56">
        <f t="shared" si="7"/>
        <v>6</v>
      </c>
      <c r="O56" t="s">
        <v>37</v>
      </c>
    </row>
    <row r="57" spans="1:15" x14ac:dyDescent="0.2">
      <c r="A57">
        <v>14</v>
      </c>
      <c r="B57" t="s">
        <v>42</v>
      </c>
      <c r="C57" t="s">
        <v>14</v>
      </c>
      <c r="D57" t="s">
        <v>18</v>
      </c>
      <c r="E57">
        <v>1</v>
      </c>
      <c r="F57">
        <v>1</v>
      </c>
      <c r="G57">
        <v>-3</v>
      </c>
      <c r="H57">
        <v>4</v>
      </c>
      <c r="I57" t="s">
        <v>10</v>
      </c>
      <c r="J57">
        <v>101</v>
      </c>
      <c r="K57" s="1">
        <f t="shared" si="10"/>
        <v>1010000</v>
      </c>
      <c r="L57" s="1">
        <f t="shared" si="6"/>
        <v>1010000</v>
      </c>
      <c r="M57">
        <f t="shared" si="7"/>
        <v>6.0043213737826422</v>
      </c>
      <c r="O57" t="s">
        <v>37</v>
      </c>
    </row>
    <row r="58" spans="1:15" x14ac:dyDescent="0.2">
      <c r="A58">
        <v>15</v>
      </c>
      <c r="B58" t="s">
        <v>42</v>
      </c>
      <c r="C58" t="s">
        <v>14</v>
      </c>
      <c r="D58" t="s">
        <v>21</v>
      </c>
      <c r="E58">
        <v>1</v>
      </c>
      <c r="F58">
        <v>1</v>
      </c>
      <c r="G58">
        <v>-4</v>
      </c>
      <c r="H58">
        <v>5</v>
      </c>
      <c r="I58" t="s">
        <v>10</v>
      </c>
      <c r="J58">
        <v>11</v>
      </c>
      <c r="K58" s="1">
        <f t="shared" si="10"/>
        <v>1100000</v>
      </c>
      <c r="L58" s="1">
        <f t="shared" si="6"/>
        <v>1100000</v>
      </c>
      <c r="M58">
        <f t="shared" si="7"/>
        <v>6.0413926851582254</v>
      </c>
      <c r="O58" t="s">
        <v>37</v>
      </c>
    </row>
    <row r="59" spans="1:15" x14ac:dyDescent="0.2">
      <c r="A59">
        <v>16</v>
      </c>
      <c r="B59" t="s">
        <v>42</v>
      </c>
      <c r="C59" t="s">
        <v>14</v>
      </c>
      <c r="D59" t="s">
        <v>24</v>
      </c>
      <c r="E59">
        <v>1</v>
      </c>
      <c r="F59">
        <v>1</v>
      </c>
      <c r="G59">
        <v>-4</v>
      </c>
      <c r="H59">
        <v>5</v>
      </c>
      <c r="I59" t="s">
        <v>10</v>
      </c>
      <c r="J59">
        <v>11</v>
      </c>
      <c r="K59" s="1">
        <f t="shared" si="10"/>
        <v>1100000</v>
      </c>
      <c r="L59" s="1">
        <f t="shared" si="6"/>
        <v>1100000</v>
      </c>
      <c r="M59">
        <f t="shared" si="7"/>
        <v>6.0413926851582254</v>
      </c>
      <c r="O59" t="s">
        <v>37</v>
      </c>
    </row>
    <row r="60" spans="1:15" x14ac:dyDescent="0.2">
      <c r="A60">
        <v>17</v>
      </c>
      <c r="B60" t="s">
        <v>42</v>
      </c>
      <c r="C60" t="s">
        <v>12</v>
      </c>
      <c r="D60" t="s">
        <v>13</v>
      </c>
      <c r="E60">
        <v>1</v>
      </c>
      <c r="F60">
        <v>1</v>
      </c>
      <c r="G60">
        <v>-3</v>
      </c>
      <c r="H60">
        <v>4</v>
      </c>
      <c r="I60" t="s">
        <v>10</v>
      </c>
      <c r="J60">
        <v>74</v>
      </c>
      <c r="K60" s="1">
        <f t="shared" si="10"/>
        <v>740000</v>
      </c>
      <c r="L60" s="1">
        <f t="shared" si="6"/>
        <v>740000</v>
      </c>
      <c r="M60">
        <f t="shared" si="7"/>
        <v>5.8692317197309762</v>
      </c>
      <c r="O60" t="s">
        <v>38</v>
      </c>
    </row>
    <row r="61" spans="1:15" x14ac:dyDescent="0.2">
      <c r="A61">
        <v>18</v>
      </c>
      <c r="B61" t="s">
        <v>42</v>
      </c>
      <c r="C61" t="s">
        <v>12</v>
      </c>
      <c r="D61" t="s">
        <v>17</v>
      </c>
      <c r="E61">
        <v>1</v>
      </c>
      <c r="F61">
        <v>1</v>
      </c>
      <c r="G61">
        <v>-4</v>
      </c>
      <c r="H61">
        <v>5</v>
      </c>
      <c r="I61" t="s">
        <v>10</v>
      </c>
      <c r="J61">
        <v>11</v>
      </c>
      <c r="K61" s="1">
        <f t="shared" si="10"/>
        <v>1100000</v>
      </c>
      <c r="L61" s="1">
        <f t="shared" si="6"/>
        <v>1100000</v>
      </c>
      <c r="M61">
        <f t="shared" si="7"/>
        <v>6.0413926851582254</v>
      </c>
      <c r="O61" t="s">
        <v>38</v>
      </c>
    </row>
    <row r="62" spans="1:15" x14ac:dyDescent="0.2">
      <c r="A62">
        <v>19</v>
      </c>
      <c r="B62" t="s">
        <v>42</v>
      </c>
      <c r="C62" t="s">
        <v>12</v>
      </c>
      <c r="D62" t="s">
        <v>20</v>
      </c>
      <c r="E62">
        <v>1</v>
      </c>
      <c r="F62">
        <v>1</v>
      </c>
      <c r="G62">
        <v>-4</v>
      </c>
      <c r="H62">
        <v>5</v>
      </c>
      <c r="I62" t="s">
        <v>10</v>
      </c>
      <c r="J62">
        <v>9</v>
      </c>
      <c r="K62" s="1">
        <f t="shared" si="10"/>
        <v>900000</v>
      </c>
      <c r="L62" s="1">
        <f t="shared" si="6"/>
        <v>900000</v>
      </c>
      <c r="M62">
        <f t="shared" si="7"/>
        <v>5.9542425094393252</v>
      </c>
      <c r="O62" t="s">
        <v>38</v>
      </c>
    </row>
    <row r="63" spans="1:15" x14ac:dyDescent="0.2">
      <c r="A63">
        <v>20</v>
      </c>
      <c r="B63" t="s">
        <v>42</v>
      </c>
      <c r="C63" t="s">
        <v>12</v>
      </c>
      <c r="D63" t="s">
        <v>23</v>
      </c>
      <c r="E63">
        <v>1</v>
      </c>
      <c r="F63">
        <v>1</v>
      </c>
      <c r="G63">
        <v>-3</v>
      </c>
      <c r="H63">
        <v>4</v>
      </c>
      <c r="I63" t="s">
        <v>10</v>
      </c>
      <c r="J63">
        <f>(59*4)</f>
        <v>236</v>
      </c>
      <c r="K63" s="1">
        <f t="shared" si="10"/>
        <v>2360000</v>
      </c>
      <c r="L63" s="1">
        <f t="shared" si="6"/>
        <v>2360000</v>
      </c>
      <c r="M63">
        <f t="shared" si="7"/>
        <v>6.3729120029701063</v>
      </c>
      <c r="O63" t="s">
        <v>38</v>
      </c>
    </row>
    <row r="64" spans="1:15" x14ac:dyDescent="0.2">
      <c r="A64">
        <v>1</v>
      </c>
      <c r="B64" t="s">
        <v>41</v>
      </c>
      <c r="C64" t="s">
        <v>14</v>
      </c>
      <c r="D64" t="s">
        <v>15</v>
      </c>
      <c r="E64">
        <v>2</v>
      </c>
      <c r="F64">
        <v>4</v>
      </c>
      <c r="G64">
        <v>-3</v>
      </c>
      <c r="H64">
        <v>4</v>
      </c>
      <c r="I64" t="s">
        <v>14</v>
      </c>
      <c r="J64">
        <v>42</v>
      </c>
      <c r="K64" s="1">
        <f>10^H64*J64</f>
        <v>420000</v>
      </c>
      <c r="L64" s="1">
        <f>K64</f>
        <v>420000</v>
      </c>
      <c r="M64">
        <f>LOG10(L64)</f>
        <v>5.6232492903979008</v>
      </c>
    </row>
    <row r="65" spans="1:13" x14ac:dyDescent="0.2">
      <c r="A65">
        <v>4</v>
      </c>
      <c r="B65" t="s">
        <v>41</v>
      </c>
      <c r="C65" t="s">
        <v>14</v>
      </c>
      <c r="D65" t="s">
        <v>24</v>
      </c>
      <c r="E65">
        <v>2</v>
      </c>
      <c r="F65">
        <v>4</v>
      </c>
      <c r="G65">
        <v>-4</v>
      </c>
      <c r="H65">
        <v>5</v>
      </c>
      <c r="I65" t="s">
        <v>14</v>
      </c>
      <c r="J65">
        <v>9</v>
      </c>
      <c r="K65" s="1">
        <f t="shared" ref="K65:K103" si="11">10^H65*J65</f>
        <v>900000</v>
      </c>
      <c r="L65" s="1">
        <f t="shared" ref="L65:L103" si="12">K65</f>
        <v>900000</v>
      </c>
      <c r="M65">
        <f t="shared" ref="M65:M103" si="13">LOG10(L65)</f>
        <v>5.9542425094393252</v>
      </c>
    </row>
    <row r="66" spans="1:13" x14ac:dyDescent="0.2">
      <c r="A66">
        <v>5</v>
      </c>
      <c r="B66" t="s">
        <v>41</v>
      </c>
      <c r="C66" t="s">
        <v>12</v>
      </c>
      <c r="D66" t="s">
        <v>13</v>
      </c>
      <c r="E66">
        <v>2</v>
      </c>
      <c r="F66">
        <v>4</v>
      </c>
      <c r="G66">
        <v>-3</v>
      </c>
      <c r="H66">
        <v>4</v>
      </c>
      <c r="I66" t="s">
        <v>12</v>
      </c>
      <c r="J66">
        <v>23</v>
      </c>
      <c r="K66" s="1">
        <f t="shared" si="11"/>
        <v>230000</v>
      </c>
      <c r="L66" s="1">
        <f t="shared" si="12"/>
        <v>230000</v>
      </c>
      <c r="M66">
        <f t="shared" si="13"/>
        <v>5.3617278360175931</v>
      </c>
    </row>
    <row r="67" spans="1:13" x14ac:dyDescent="0.2">
      <c r="A67">
        <v>8</v>
      </c>
      <c r="B67" t="s">
        <v>41</v>
      </c>
      <c r="C67" t="s">
        <v>12</v>
      </c>
      <c r="D67" t="s">
        <v>13</v>
      </c>
      <c r="E67">
        <v>2</v>
      </c>
      <c r="F67">
        <v>4</v>
      </c>
      <c r="G67">
        <v>-4</v>
      </c>
      <c r="H67">
        <v>5</v>
      </c>
      <c r="I67" t="s">
        <v>10</v>
      </c>
      <c r="J67">
        <v>39</v>
      </c>
      <c r="K67" s="1">
        <f t="shared" si="11"/>
        <v>3900000</v>
      </c>
      <c r="L67" s="1">
        <f t="shared" si="12"/>
        <v>3900000</v>
      </c>
      <c r="M67">
        <f t="shared" si="13"/>
        <v>6.5910646070264995</v>
      </c>
    </row>
    <row r="68" spans="1:13" x14ac:dyDescent="0.2">
      <c r="A68">
        <v>5</v>
      </c>
      <c r="B68" t="s">
        <v>41</v>
      </c>
      <c r="C68" t="s">
        <v>12</v>
      </c>
      <c r="D68" t="s">
        <v>23</v>
      </c>
      <c r="E68">
        <v>2</v>
      </c>
      <c r="F68">
        <v>4</v>
      </c>
      <c r="G68">
        <v>-3</v>
      </c>
      <c r="H68">
        <v>4</v>
      </c>
      <c r="I68" t="s">
        <v>12</v>
      </c>
      <c r="J68">
        <v>40</v>
      </c>
      <c r="K68" s="1">
        <f t="shared" si="11"/>
        <v>400000</v>
      </c>
      <c r="L68" s="1">
        <f t="shared" si="12"/>
        <v>400000</v>
      </c>
      <c r="M68">
        <f t="shared" si="13"/>
        <v>5.6020599913279625</v>
      </c>
    </row>
    <row r="69" spans="1:13" x14ac:dyDescent="0.2">
      <c r="A69">
        <v>8</v>
      </c>
      <c r="B69" t="s">
        <v>41</v>
      </c>
      <c r="C69" t="s">
        <v>12</v>
      </c>
      <c r="D69" t="s">
        <v>23</v>
      </c>
      <c r="E69">
        <v>2</v>
      </c>
      <c r="F69">
        <v>4</v>
      </c>
      <c r="G69">
        <v>-4</v>
      </c>
      <c r="H69">
        <v>5</v>
      </c>
      <c r="I69" t="s">
        <v>10</v>
      </c>
      <c r="J69">
        <v>14</v>
      </c>
      <c r="K69" s="1">
        <f t="shared" si="11"/>
        <v>1400000</v>
      </c>
      <c r="L69" s="1">
        <f t="shared" si="12"/>
        <v>1400000</v>
      </c>
      <c r="M69">
        <f t="shared" si="13"/>
        <v>6.1461280356782382</v>
      </c>
    </row>
    <row r="70" spans="1:13" x14ac:dyDescent="0.2">
      <c r="A70">
        <v>1</v>
      </c>
      <c r="B70" t="s">
        <v>41</v>
      </c>
      <c r="C70" t="s">
        <v>14</v>
      </c>
      <c r="D70" t="s">
        <v>15</v>
      </c>
      <c r="E70">
        <v>2</v>
      </c>
      <c r="F70">
        <v>4</v>
      </c>
      <c r="G70">
        <v>-4</v>
      </c>
      <c r="H70">
        <v>5</v>
      </c>
      <c r="I70" t="s">
        <v>10</v>
      </c>
      <c r="J70">
        <v>9</v>
      </c>
      <c r="K70" s="1">
        <f t="shared" si="11"/>
        <v>900000</v>
      </c>
      <c r="L70" s="1">
        <f t="shared" si="12"/>
        <v>900000</v>
      </c>
      <c r="M70">
        <f t="shared" si="13"/>
        <v>5.9542425094393252</v>
      </c>
    </row>
    <row r="71" spans="1:13" x14ac:dyDescent="0.2">
      <c r="A71">
        <v>4</v>
      </c>
      <c r="B71" t="s">
        <v>41</v>
      </c>
      <c r="C71" t="s">
        <v>14</v>
      </c>
      <c r="D71" t="s">
        <v>24</v>
      </c>
      <c r="E71">
        <v>2</v>
      </c>
      <c r="F71">
        <v>4</v>
      </c>
      <c r="G71">
        <v>-4</v>
      </c>
      <c r="H71">
        <v>5</v>
      </c>
      <c r="I71" t="s">
        <v>10</v>
      </c>
      <c r="J71">
        <v>23</v>
      </c>
      <c r="K71" s="1">
        <f t="shared" si="11"/>
        <v>2300000</v>
      </c>
      <c r="L71" s="1">
        <f t="shared" si="12"/>
        <v>2300000</v>
      </c>
      <c r="M71">
        <f t="shared" si="13"/>
        <v>6.3617278360175931</v>
      </c>
    </row>
    <row r="72" spans="1:13" x14ac:dyDescent="0.2">
      <c r="A72">
        <v>9</v>
      </c>
      <c r="B72" t="s">
        <v>41</v>
      </c>
      <c r="C72" t="s">
        <v>10</v>
      </c>
      <c r="D72" t="s">
        <v>11</v>
      </c>
      <c r="E72">
        <v>2</v>
      </c>
      <c r="F72">
        <v>4</v>
      </c>
      <c r="G72">
        <v>-4</v>
      </c>
      <c r="H72">
        <v>5</v>
      </c>
      <c r="I72" t="s">
        <v>10</v>
      </c>
      <c r="J72">
        <v>38</v>
      </c>
      <c r="K72" s="1">
        <f t="shared" si="11"/>
        <v>3800000</v>
      </c>
      <c r="L72" s="1">
        <f t="shared" si="12"/>
        <v>3800000</v>
      </c>
      <c r="M72">
        <f t="shared" si="13"/>
        <v>6.5797835966168101</v>
      </c>
    </row>
    <row r="73" spans="1:13" x14ac:dyDescent="0.2">
      <c r="A73">
        <v>12</v>
      </c>
      <c r="B73" t="s">
        <v>41</v>
      </c>
      <c r="C73" t="s">
        <v>10</v>
      </c>
      <c r="D73" t="s">
        <v>22</v>
      </c>
      <c r="E73">
        <v>2</v>
      </c>
      <c r="F73">
        <v>4</v>
      </c>
      <c r="G73">
        <v>-4</v>
      </c>
      <c r="H73">
        <v>5</v>
      </c>
      <c r="I73" t="s">
        <v>10</v>
      </c>
      <c r="J73">
        <v>15</v>
      </c>
      <c r="K73" s="1">
        <f t="shared" si="11"/>
        <v>1500000</v>
      </c>
      <c r="L73" s="1">
        <f t="shared" si="12"/>
        <v>1500000</v>
      </c>
      <c r="M73">
        <f t="shared" si="13"/>
        <v>6.1760912590556813</v>
      </c>
    </row>
    <row r="74" spans="1:13" x14ac:dyDescent="0.2">
      <c r="A74">
        <v>13</v>
      </c>
      <c r="B74" t="s">
        <v>42</v>
      </c>
      <c r="C74" t="s">
        <v>14</v>
      </c>
      <c r="D74" t="s">
        <v>15</v>
      </c>
      <c r="E74">
        <v>2</v>
      </c>
      <c r="F74">
        <v>4</v>
      </c>
      <c r="G74">
        <v>-2</v>
      </c>
      <c r="H74">
        <v>3</v>
      </c>
      <c r="I74" t="s">
        <v>14</v>
      </c>
      <c r="J74">
        <v>9</v>
      </c>
      <c r="K74" s="1">
        <f t="shared" si="11"/>
        <v>9000</v>
      </c>
      <c r="L74" s="1">
        <f t="shared" si="12"/>
        <v>9000</v>
      </c>
      <c r="M74">
        <f t="shared" si="13"/>
        <v>3.9542425094393248</v>
      </c>
    </row>
    <row r="75" spans="1:13" x14ac:dyDescent="0.2">
      <c r="A75">
        <v>13</v>
      </c>
      <c r="B75" t="s">
        <v>42</v>
      </c>
      <c r="C75" t="s">
        <v>14</v>
      </c>
      <c r="D75" t="s">
        <v>15</v>
      </c>
      <c r="E75">
        <v>2</v>
      </c>
      <c r="F75">
        <v>4</v>
      </c>
      <c r="G75">
        <v>-4</v>
      </c>
      <c r="H75">
        <v>5</v>
      </c>
      <c r="I75" t="s">
        <v>10</v>
      </c>
      <c r="J75">
        <v>22</v>
      </c>
      <c r="K75" s="1">
        <f t="shared" si="11"/>
        <v>2200000</v>
      </c>
      <c r="L75" s="1">
        <f t="shared" si="12"/>
        <v>2200000</v>
      </c>
      <c r="M75">
        <f t="shared" si="13"/>
        <v>6.3424226808222066</v>
      </c>
    </row>
    <row r="76" spans="1:13" x14ac:dyDescent="0.2">
      <c r="A76">
        <v>16</v>
      </c>
      <c r="B76" t="s">
        <v>42</v>
      </c>
      <c r="C76" t="s">
        <v>14</v>
      </c>
      <c r="D76" t="s">
        <v>24</v>
      </c>
      <c r="E76">
        <v>2</v>
      </c>
      <c r="F76">
        <v>4</v>
      </c>
      <c r="G76">
        <v>-2</v>
      </c>
      <c r="H76">
        <v>3</v>
      </c>
      <c r="I76" t="s">
        <v>14</v>
      </c>
      <c r="J76">
        <v>1</v>
      </c>
      <c r="K76" s="1">
        <f t="shared" si="11"/>
        <v>1000</v>
      </c>
      <c r="L76" s="1">
        <f t="shared" si="12"/>
        <v>1000</v>
      </c>
      <c r="M76">
        <f t="shared" si="13"/>
        <v>3</v>
      </c>
    </row>
    <row r="77" spans="1:13" x14ac:dyDescent="0.2">
      <c r="A77">
        <v>16</v>
      </c>
      <c r="B77" t="s">
        <v>42</v>
      </c>
      <c r="C77" t="s">
        <v>14</v>
      </c>
      <c r="D77" t="s">
        <v>24</v>
      </c>
      <c r="E77">
        <v>2</v>
      </c>
      <c r="F77">
        <v>4</v>
      </c>
      <c r="G77">
        <v>-4</v>
      </c>
      <c r="H77">
        <v>5</v>
      </c>
      <c r="I77" t="s">
        <v>10</v>
      </c>
      <c r="J77">
        <v>21</v>
      </c>
      <c r="K77" s="1">
        <f t="shared" si="11"/>
        <v>2100000</v>
      </c>
      <c r="L77" s="1">
        <f t="shared" si="12"/>
        <v>2100000</v>
      </c>
      <c r="M77">
        <f t="shared" si="13"/>
        <v>6.3222192947339195</v>
      </c>
    </row>
    <row r="78" spans="1:13" x14ac:dyDescent="0.2">
      <c r="A78">
        <v>17</v>
      </c>
      <c r="B78" t="s">
        <v>42</v>
      </c>
      <c r="C78" t="s">
        <v>12</v>
      </c>
      <c r="D78" t="s">
        <v>13</v>
      </c>
      <c r="E78">
        <v>2</v>
      </c>
      <c r="F78">
        <v>4</v>
      </c>
      <c r="G78">
        <v>-2</v>
      </c>
      <c r="H78">
        <v>3</v>
      </c>
      <c r="I78" t="s">
        <v>12</v>
      </c>
      <c r="J78">
        <v>2</v>
      </c>
      <c r="K78" s="1">
        <f t="shared" si="11"/>
        <v>2000</v>
      </c>
      <c r="L78" s="1">
        <f t="shared" si="12"/>
        <v>2000</v>
      </c>
      <c r="M78">
        <f t="shared" si="13"/>
        <v>3.3010299956639813</v>
      </c>
    </row>
    <row r="79" spans="1:13" x14ac:dyDescent="0.2">
      <c r="A79">
        <v>17</v>
      </c>
      <c r="B79" t="s">
        <v>42</v>
      </c>
      <c r="C79" t="s">
        <v>12</v>
      </c>
      <c r="D79" t="s">
        <v>13</v>
      </c>
      <c r="E79">
        <v>2</v>
      </c>
      <c r="F79">
        <v>4</v>
      </c>
      <c r="G79">
        <v>-4</v>
      </c>
      <c r="H79">
        <v>5</v>
      </c>
      <c r="I79" t="s">
        <v>10</v>
      </c>
      <c r="J79">
        <v>18</v>
      </c>
      <c r="K79" s="1">
        <f t="shared" si="11"/>
        <v>1800000</v>
      </c>
      <c r="L79" s="1">
        <f t="shared" si="12"/>
        <v>1800000</v>
      </c>
      <c r="M79">
        <f t="shared" si="13"/>
        <v>6.2552725051033065</v>
      </c>
    </row>
    <row r="80" spans="1:13" x14ac:dyDescent="0.2">
      <c r="A80">
        <v>20</v>
      </c>
      <c r="B80" t="s">
        <v>42</v>
      </c>
      <c r="C80" t="s">
        <v>12</v>
      </c>
      <c r="D80" t="s">
        <v>23</v>
      </c>
      <c r="E80">
        <v>2</v>
      </c>
      <c r="F80">
        <v>4</v>
      </c>
      <c r="G80">
        <v>-2</v>
      </c>
      <c r="H80">
        <v>3</v>
      </c>
      <c r="I80" t="s">
        <v>12</v>
      </c>
      <c r="J80">
        <v>3</v>
      </c>
      <c r="K80" s="1">
        <f t="shared" si="11"/>
        <v>3000</v>
      </c>
      <c r="L80" s="1">
        <f t="shared" si="12"/>
        <v>3000</v>
      </c>
      <c r="M80">
        <f t="shared" si="13"/>
        <v>3.4771212547196626</v>
      </c>
    </row>
    <row r="81" spans="1:20" x14ac:dyDescent="0.2">
      <c r="A81">
        <v>20</v>
      </c>
      <c r="B81" t="s">
        <v>42</v>
      </c>
      <c r="C81" t="s">
        <v>10</v>
      </c>
      <c r="D81" t="s">
        <v>23</v>
      </c>
      <c r="E81">
        <v>2</v>
      </c>
      <c r="F81">
        <v>4</v>
      </c>
      <c r="G81">
        <v>-3</v>
      </c>
      <c r="H81">
        <v>4</v>
      </c>
      <c r="I81" t="s">
        <v>10</v>
      </c>
      <c r="J81">
        <v>117</v>
      </c>
      <c r="K81" s="1">
        <f t="shared" si="11"/>
        <v>1170000</v>
      </c>
      <c r="L81" s="1">
        <f t="shared" si="12"/>
        <v>1170000</v>
      </c>
      <c r="M81">
        <f t="shared" si="13"/>
        <v>6.0681858617461613</v>
      </c>
    </row>
    <row r="82" spans="1:20" x14ac:dyDescent="0.2">
      <c r="A82">
        <v>21</v>
      </c>
      <c r="B82" t="s">
        <v>42</v>
      </c>
      <c r="C82" t="s">
        <v>10</v>
      </c>
      <c r="D82" t="s">
        <v>11</v>
      </c>
      <c r="E82">
        <v>2</v>
      </c>
      <c r="F82">
        <v>4</v>
      </c>
      <c r="G82">
        <v>-4</v>
      </c>
      <c r="H82">
        <v>5</v>
      </c>
      <c r="I82" t="s">
        <v>10</v>
      </c>
      <c r="J82">
        <v>24</v>
      </c>
      <c r="K82" s="1">
        <f t="shared" si="11"/>
        <v>2400000</v>
      </c>
      <c r="L82" s="1">
        <f t="shared" si="12"/>
        <v>2400000</v>
      </c>
      <c r="M82">
        <f t="shared" si="13"/>
        <v>6.3802112417116064</v>
      </c>
    </row>
    <row r="83" spans="1:20" x14ac:dyDescent="0.2">
      <c r="A83">
        <v>24</v>
      </c>
      <c r="B83" t="s">
        <v>42</v>
      </c>
      <c r="C83" t="s">
        <v>10</v>
      </c>
      <c r="D83" t="s">
        <v>22</v>
      </c>
      <c r="E83">
        <v>2</v>
      </c>
      <c r="F83">
        <v>4</v>
      </c>
      <c r="G83">
        <v>-4</v>
      </c>
      <c r="H83">
        <v>5</v>
      </c>
      <c r="I83" t="s">
        <v>10</v>
      </c>
      <c r="J83">
        <v>30</v>
      </c>
      <c r="K83" s="1">
        <f t="shared" si="11"/>
        <v>3000000</v>
      </c>
      <c r="L83" s="1">
        <f t="shared" si="12"/>
        <v>3000000</v>
      </c>
      <c r="M83">
        <f t="shared" si="13"/>
        <v>6.4771212547196626</v>
      </c>
    </row>
    <row r="84" spans="1:20" x14ac:dyDescent="0.2">
      <c r="A84">
        <v>1</v>
      </c>
      <c r="B84" t="s">
        <v>41</v>
      </c>
      <c r="C84" t="s">
        <v>14</v>
      </c>
      <c r="D84" t="s">
        <v>15</v>
      </c>
      <c r="E84">
        <v>3</v>
      </c>
      <c r="F84">
        <v>7</v>
      </c>
      <c r="G84">
        <v>-4</v>
      </c>
      <c r="H84">
        <v>5</v>
      </c>
      <c r="I84" t="s">
        <v>14</v>
      </c>
      <c r="J84">
        <v>10</v>
      </c>
      <c r="K84" s="1">
        <f t="shared" si="11"/>
        <v>1000000</v>
      </c>
      <c r="L84" s="1">
        <f t="shared" si="12"/>
        <v>1000000</v>
      </c>
      <c r="M84">
        <f t="shared" si="13"/>
        <v>6</v>
      </c>
      <c r="T84" s="1"/>
    </row>
    <row r="85" spans="1:20" x14ac:dyDescent="0.2">
      <c r="A85">
        <v>1</v>
      </c>
      <c r="B85" t="s">
        <v>41</v>
      </c>
      <c r="C85" t="s">
        <v>14</v>
      </c>
      <c r="D85" t="s">
        <v>15</v>
      </c>
      <c r="E85">
        <v>3</v>
      </c>
      <c r="F85">
        <v>7</v>
      </c>
      <c r="G85">
        <v>-4</v>
      </c>
      <c r="H85">
        <v>5</v>
      </c>
      <c r="I85" t="s">
        <v>10</v>
      </c>
      <c r="J85">
        <v>103</v>
      </c>
      <c r="K85" s="1">
        <f t="shared" si="11"/>
        <v>10300000</v>
      </c>
      <c r="L85" s="1">
        <f t="shared" si="12"/>
        <v>10300000</v>
      </c>
      <c r="M85">
        <f t="shared" si="13"/>
        <v>7.012837224705172</v>
      </c>
      <c r="T85" s="1"/>
    </row>
    <row r="86" spans="1:20" x14ac:dyDescent="0.2">
      <c r="A86">
        <v>2</v>
      </c>
      <c r="B86" t="s">
        <v>41</v>
      </c>
      <c r="C86" t="s">
        <v>14</v>
      </c>
      <c r="D86" t="s">
        <v>18</v>
      </c>
      <c r="E86">
        <v>3</v>
      </c>
      <c r="F86">
        <v>7</v>
      </c>
      <c r="G86">
        <v>-5</v>
      </c>
      <c r="H86">
        <v>6</v>
      </c>
      <c r="I86" t="s">
        <v>14</v>
      </c>
      <c r="J86">
        <v>7</v>
      </c>
      <c r="K86" s="1">
        <f t="shared" si="11"/>
        <v>7000000</v>
      </c>
      <c r="L86" s="1">
        <f t="shared" si="12"/>
        <v>7000000</v>
      </c>
      <c r="M86">
        <f t="shared" si="13"/>
        <v>6.8450980400142569</v>
      </c>
      <c r="T86" s="1"/>
    </row>
    <row r="87" spans="1:20" x14ac:dyDescent="0.2">
      <c r="A87">
        <v>2</v>
      </c>
      <c r="B87" t="s">
        <v>41</v>
      </c>
      <c r="C87" t="s">
        <v>14</v>
      </c>
      <c r="D87" t="s">
        <v>18</v>
      </c>
      <c r="E87">
        <v>3</v>
      </c>
      <c r="F87">
        <v>7</v>
      </c>
      <c r="G87">
        <v>-5</v>
      </c>
      <c r="H87">
        <v>6</v>
      </c>
      <c r="I87" t="s">
        <v>10</v>
      </c>
      <c r="J87">
        <v>12</v>
      </c>
      <c r="K87" s="1">
        <f t="shared" si="11"/>
        <v>12000000</v>
      </c>
      <c r="L87" s="1">
        <f t="shared" si="12"/>
        <v>12000000</v>
      </c>
      <c r="M87">
        <f t="shared" si="13"/>
        <v>7.0791812460476251</v>
      </c>
      <c r="T87" s="1"/>
    </row>
    <row r="88" spans="1:20" x14ac:dyDescent="0.2">
      <c r="A88">
        <v>5</v>
      </c>
      <c r="B88" t="s">
        <v>41</v>
      </c>
      <c r="C88" t="s">
        <v>12</v>
      </c>
      <c r="D88" t="s">
        <v>13</v>
      </c>
      <c r="E88">
        <v>3</v>
      </c>
      <c r="F88">
        <v>7</v>
      </c>
      <c r="G88">
        <v>-4</v>
      </c>
      <c r="H88">
        <v>5</v>
      </c>
      <c r="I88" t="s">
        <v>14</v>
      </c>
      <c r="J88">
        <v>4</v>
      </c>
      <c r="K88" s="1">
        <f t="shared" si="11"/>
        <v>400000</v>
      </c>
      <c r="L88" s="1">
        <f t="shared" si="12"/>
        <v>400000</v>
      </c>
      <c r="M88">
        <f t="shared" si="13"/>
        <v>5.6020599913279625</v>
      </c>
      <c r="T88" s="1"/>
    </row>
    <row r="89" spans="1:20" x14ac:dyDescent="0.2">
      <c r="A89">
        <v>5</v>
      </c>
      <c r="B89" t="s">
        <v>41</v>
      </c>
      <c r="C89" t="s">
        <v>12</v>
      </c>
      <c r="D89" t="s">
        <v>13</v>
      </c>
      <c r="E89">
        <v>3</v>
      </c>
      <c r="F89">
        <v>7</v>
      </c>
      <c r="G89">
        <v>-4</v>
      </c>
      <c r="H89">
        <v>5</v>
      </c>
      <c r="I89" t="s">
        <v>10</v>
      </c>
      <c r="J89">
        <v>83</v>
      </c>
      <c r="K89" s="1">
        <f t="shared" si="11"/>
        <v>8300000</v>
      </c>
      <c r="L89" s="1">
        <f t="shared" si="12"/>
        <v>8300000</v>
      </c>
      <c r="M89">
        <f t="shared" si="13"/>
        <v>6.9190780923760737</v>
      </c>
      <c r="T89" s="1"/>
    </row>
    <row r="90" spans="1:20" x14ac:dyDescent="0.2">
      <c r="A90">
        <v>6</v>
      </c>
      <c r="B90" t="s">
        <v>41</v>
      </c>
      <c r="C90" t="s">
        <v>12</v>
      </c>
      <c r="D90" t="s">
        <v>17</v>
      </c>
      <c r="E90">
        <v>3</v>
      </c>
      <c r="F90">
        <v>7</v>
      </c>
      <c r="G90">
        <v>-4</v>
      </c>
      <c r="H90">
        <v>5</v>
      </c>
      <c r="I90" t="s">
        <v>14</v>
      </c>
      <c r="J90">
        <v>6</v>
      </c>
      <c r="K90" s="1">
        <f t="shared" si="11"/>
        <v>600000</v>
      </c>
      <c r="L90" s="1">
        <f t="shared" si="12"/>
        <v>600000</v>
      </c>
      <c r="M90">
        <f t="shared" si="13"/>
        <v>5.7781512503836439</v>
      </c>
    </row>
    <row r="91" spans="1:20" x14ac:dyDescent="0.2">
      <c r="A91">
        <v>6</v>
      </c>
      <c r="B91" t="s">
        <v>41</v>
      </c>
      <c r="C91" t="s">
        <v>12</v>
      </c>
      <c r="D91" t="s">
        <v>17</v>
      </c>
      <c r="E91">
        <v>3</v>
      </c>
      <c r="F91">
        <v>7</v>
      </c>
      <c r="G91">
        <v>-4</v>
      </c>
      <c r="H91">
        <v>5</v>
      </c>
      <c r="I91" t="s">
        <v>10</v>
      </c>
      <c r="J91">
        <v>96</v>
      </c>
      <c r="K91" s="1">
        <f t="shared" si="11"/>
        <v>9600000</v>
      </c>
      <c r="L91" s="1">
        <f t="shared" si="12"/>
        <v>9600000</v>
      </c>
      <c r="M91">
        <f t="shared" si="13"/>
        <v>6.982271233039568</v>
      </c>
    </row>
    <row r="92" spans="1:20" x14ac:dyDescent="0.2">
      <c r="A92">
        <v>9</v>
      </c>
      <c r="B92" t="s">
        <v>41</v>
      </c>
      <c r="C92" t="s">
        <v>10</v>
      </c>
      <c r="D92" t="s">
        <v>11</v>
      </c>
      <c r="E92">
        <v>3</v>
      </c>
      <c r="F92">
        <v>7</v>
      </c>
      <c r="G92">
        <v>-4</v>
      </c>
      <c r="H92">
        <v>5</v>
      </c>
      <c r="I92" t="s">
        <v>10</v>
      </c>
      <c r="J92">
        <v>44</v>
      </c>
      <c r="K92" s="1">
        <f t="shared" si="11"/>
        <v>4400000</v>
      </c>
      <c r="L92" s="1">
        <f t="shared" si="12"/>
        <v>4400000</v>
      </c>
      <c r="M92">
        <f t="shared" si="13"/>
        <v>6.6434526764861879</v>
      </c>
    </row>
    <row r="93" spans="1:20" x14ac:dyDescent="0.2">
      <c r="A93">
        <v>10</v>
      </c>
      <c r="B93" t="s">
        <v>41</v>
      </c>
      <c r="C93" t="s">
        <v>10</v>
      </c>
      <c r="D93" t="s">
        <v>16</v>
      </c>
      <c r="E93">
        <v>3</v>
      </c>
      <c r="F93">
        <v>7</v>
      </c>
      <c r="G93">
        <v>-5</v>
      </c>
      <c r="H93">
        <v>6</v>
      </c>
      <c r="I93" t="s">
        <v>10</v>
      </c>
      <c r="J93">
        <v>8</v>
      </c>
      <c r="K93" s="1">
        <f t="shared" si="11"/>
        <v>8000000</v>
      </c>
      <c r="L93" s="1">
        <f t="shared" si="12"/>
        <v>8000000</v>
      </c>
      <c r="M93">
        <f t="shared" si="13"/>
        <v>6.9030899869919438</v>
      </c>
    </row>
    <row r="94" spans="1:20" x14ac:dyDescent="0.2">
      <c r="A94">
        <v>13</v>
      </c>
      <c r="B94" t="s">
        <v>42</v>
      </c>
      <c r="C94" t="s">
        <v>14</v>
      </c>
      <c r="D94" t="s">
        <v>15</v>
      </c>
      <c r="E94">
        <v>3</v>
      </c>
      <c r="F94">
        <v>7</v>
      </c>
      <c r="G94">
        <v>-3</v>
      </c>
      <c r="H94">
        <v>4</v>
      </c>
      <c r="I94" t="s">
        <v>14</v>
      </c>
      <c r="J94">
        <v>1</v>
      </c>
      <c r="K94" s="1">
        <f t="shared" si="11"/>
        <v>10000</v>
      </c>
      <c r="L94" s="1">
        <f t="shared" si="12"/>
        <v>10000</v>
      </c>
      <c r="M94">
        <f t="shared" si="13"/>
        <v>4</v>
      </c>
    </row>
    <row r="95" spans="1:20" x14ac:dyDescent="0.2">
      <c r="A95">
        <v>13</v>
      </c>
      <c r="B95" t="s">
        <v>42</v>
      </c>
      <c r="C95" t="s">
        <v>14</v>
      </c>
      <c r="D95" t="s">
        <v>15</v>
      </c>
      <c r="E95">
        <v>3</v>
      </c>
      <c r="F95">
        <v>7</v>
      </c>
      <c r="G95">
        <v>-4</v>
      </c>
      <c r="H95">
        <v>5</v>
      </c>
      <c r="I95" t="s">
        <v>10</v>
      </c>
      <c r="J95">
        <v>83</v>
      </c>
      <c r="K95" s="1">
        <f t="shared" si="11"/>
        <v>8300000</v>
      </c>
      <c r="L95" s="1">
        <f t="shared" si="12"/>
        <v>8300000</v>
      </c>
      <c r="M95">
        <f t="shared" si="13"/>
        <v>6.9190780923760737</v>
      </c>
    </row>
    <row r="96" spans="1:20" x14ac:dyDescent="0.2">
      <c r="A96">
        <v>14</v>
      </c>
      <c r="B96" t="s">
        <v>42</v>
      </c>
      <c r="C96" t="s">
        <v>14</v>
      </c>
      <c r="D96" t="s">
        <v>18</v>
      </c>
      <c r="E96">
        <v>3</v>
      </c>
      <c r="F96">
        <v>7</v>
      </c>
      <c r="G96">
        <v>-3</v>
      </c>
      <c r="H96">
        <v>4</v>
      </c>
      <c r="I96" t="s">
        <v>14</v>
      </c>
      <c r="J96">
        <v>1</v>
      </c>
      <c r="K96" s="1">
        <f t="shared" si="11"/>
        <v>10000</v>
      </c>
      <c r="L96" s="1">
        <f t="shared" si="12"/>
        <v>10000</v>
      </c>
      <c r="M96">
        <f t="shared" si="13"/>
        <v>4</v>
      </c>
    </row>
    <row r="97" spans="1:13" x14ac:dyDescent="0.2">
      <c r="A97">
        <v>14</v>
      </c>
      <c r="B97" t="s">
        <v>42</v>
      </c>
      <c r="C97" t="s">
        <v>14</v>
      </c>
      <c r="D97" t="s">
        <v>18</v>
      </c>
      <c r="E97">
        <v>3</v>
      </c>
      <c r="F97">
        <v>7</v>
      </c>
      <c r="G97">
        <v>-5</v>
      </c>
      <c r="H97">
        <v>6</v>
      </c>
      <c r="I97" t="s">
        <v>10</v>
      </c>
      <c r="J97">
        <v>12</v>
      </c>
      <c r="K97" s="1">
        <f t="shared" si="11"/>
        <v>12000000</v>
      </c>
      <c r="L97" s="1">
        <f t="shared" si="12"/>
        <v>12000000</v>
      </c>
      <c r="M97">
        <f t="shared" si="13"/>
        <v>7.0791812460476251</v>
      </c>
    </row>
    <row r="98" spans="1:13" x14ac:dyDescent="0.2">
      <c r="A98">
        <v>17</v>
      </c>
      <c r="B98" t="s">
        <v>42</v>
      </c>
      <c r="C98" t="s">
        <v>12</v>
      </c>
      <c r="D98" t="s">
        <v>13</v>
      </c>
      <c r="E98">
        <v>3</v>
      </c>
      <c r="F98">
        <v>7</v>
      </c>
      <c r="G98">
        <v>-3</v>
      </c>
      <c r="H98">
        <v>4</v>
      </c>
      <c r="I98" t="s">
        <v>14</v>
      </c>
      <c r="J98">
        <v>1</v>
      </c>
      <c r="K98" s="1">
        <f t="shared" si="11"/>
        <v>10000</v>
      </c>
      <c r="L98" s="1">
        <f t="shared" si="12"/>
        <v>10000</v>
      </c>
      <c r="M98">
        <f t="shared" si="13"/>
        <v>4</v>
      </c>
    </row>
    <row r="99" spans="1:13" x14ac:dyDescent="0.2">
      <c r="A99">
        <v>17</v>
      </c>
      <c r="B99" t="s">
        <v>42</v>
      </c>
      <c r="C99" t="s">
        <v>12</v>
      </c>
      <c r="D99" t="s">
        <v>13</v>
      </c>
      <c r="E99">
        <v>3</v>
      </c>
      <c r="F99">
        <v>7</v>
      </c>
      <c r="G99">
        <v>-5</v>
      </c>
      <c r="H99">
        <v>6</v>
      </c>
      <c r="I99" t="s">
        <v>10</v>
      </c>
      <c r="J99">
        <v>13</v>
      </c>
      <c r="K99" s="1">
        <f t="shared" si="11"/>
        <v>13000000</v>
      </c>
      <c r="L99" s="1">
        <f t="shared" si="12"/>
        <v>13000000</v>
      </c>
      <c r="M99">
        <f t="shared" si="13"/>
        <v>7.1139433523068369</v>
      </c>
    </row>
    <row r="100" spans="1:13" x14ac:dyDescent="0.2">
      <c r="A100">
        <v>18</v>
      </c>
      <c r="B100" t="s">
        <v>42</v>
      </c>
      <c r="C100" t="s">
        <v>12</v>
      </c>
      <c r="D100" t="s">
        <v>17</v>
      </c>
      <c r="E100">
        <v>3</v>
      </c>
      <c r="F100">
        <v>7</v>
      </c>
      <c r="G100">
        <v>-3</v>
      </c>
      <c r="H100">
        <v>4</v>
      </c>
      <c r="I100" t="s">
        <v>14</v>
      </c>
      <c r="J100">
        <v>1</v>
      </c>
      <c r="K100" s="1">
        <f t="shared" si="11"/>
        <v>10000</v>
      </c>
      <c r="L100" s="1">
        <f t="shared" si="12"/>
        <v>10000</v>
      </c>
      <c r="M100">
        <f t="shared" si="13"/>
        <v>4</v>
      </c>
    </row>
    <row r="101" spans="1:13" x14ac:dyDescent="0.2">
      <c r="A101">
        <v>18</v>
      </c>
      <c r="B101" t="s">
        <v>42</v>
      </c>
      <c r="C101" t="s">
        <v>12</v>
      </c>
      <c r="D101" t="s">
        <v>17</v>
      </c>
      <c r="E101">
        <v>3</v>
      </c>
      <c r="F101">
        <v>7</v>
      </c>
      <c r="G101">
        <v>-5</v>
      </c>
      <c r="H101">
        <v>6</v>
      </c>
      <c r="I101" t="s">
        <v>10</v>
      </c>
      <c r="J101">
        <v>18</v>
      </c>
      <c r="K101" s="1">
        <f t="shared" si="11"/>
        <v>18000000</v>
      </c>
      <c r="L101" s="1">
        <f t="shared" si="12"/>
        <v>18000000</v>
      </c>
      <c r="M101">
        <f t="shared" si="13"/>
        <v>7.2552725051033065</v>
      </c>
    </row>
    <row r="102" spans="1:13" x14ac:dyDescent="0.2">
      <c r="A102">
        <v>21</v>
      </c>
      <c r="B102" t="s">
        <v>42</v>
      </c>
      <c r="C102" t="s">
        <v>10</v>
      </c>
      <c r="D102" t="s">
        <v>11</v>
      </c>
      <c r="E102">
        <v>3</v>
      </c>
      <c r="F102">
        <v>7</v>
      </c>
      <c r="G102">
        <v>-4</v>
      </c>
      <c r="H102">
        <v>5</v>
      </c>
      <c r="I102" t="s">
        <v>10</v>
      </c>
      <c r="J102">
        <f>23*4</f>
        <v>92</v>
      </c>
      <c r="K102" s="1">
        <f t="shared" si="11"/>
        <v>9200000</v>
      </c>
      <c r="L102" s="1">
        <f t="shared" si="12"/>
        <v>9200000</v>
      </c>
      <c r="M102">
        <f t="shared" si="13"/>
        <v>6.9637878273455556</v>
      </c>
    </row>
    <row r="103" spans="1:13" x14ac:dyDescent="0.2">
      <c r="A103">
        <v>22</v>
      </c>
      <c r="B103" t="s">
        <v>42</v>
      </c>
      <c r="C103" t="s">
        <v>10</v>
      </c>
      <c r="D103" t="s">
        <v>16</v>
      </c>
      <c r="E103">
        <v>3</v>
      </c>
      <c r="F103">
        <v>7</v>
      </c>
      <c r="G103">
        <v>-5</v>
      </c>
      <c r="H103">
        <v>6</v>
      </c>
      <c r="I103" t="s">
        <v>10</v>
      </c>
      <c r="J103">
        <v>6</v>
      </c>
      <c r="K103" s="1">
        <f t="shared" si="11"/>
        <v>6000000</v>
      </c>
      <c r="L103" s="1">
        <f t="shared" si="12"/>
        <v>6000000</v>
      </c>
      <c r="M103">
        <f t="shared" si="13"/>
        <v>6.7781512503836439</v>
      </c>
    </row>
    <row r="104" spans="1:13" x14ac:dyDescent="0.2">
      <c r="K104" s="1"/>
      <c r="L104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5C3EF-CE17-1343-B297-2E3C0AAB0849}">
  <dimension ref="A1:B8"/>
  <sheetViews>
    <sheetView workbookViewId="0">
      <selection activeCell="E22" sqref="E22"/>
    </sheetView>
  </sheetViews>
  <sheetFormatPr baseColWidth="10" defaultRowHeight="16" x14ac:dyDescent="0.2"/>
  <sheetData>
    <row r="1" spans="1:2" x14ac:dyDescent="0.2">
      <c r="A1" t="s">
        <v>45</v>
      </c>
      <c r="B1" t="s">
        <v>46</v>
      </c>
    </row>
    <row r="2" spans="1:2" x14ac:dyDescent="0.2">
      <c r="A2" s="3">
        <v>36500000</v>
      </c>
      <c r="B2" s="4">
        <v>6</v>
      </c>
    </row>
    <row r="3" spans="1:2" x14ac:dyDescent="0.2">
      <c r="A3" s="3">
        <v>3650000</v>
      </c>
      <c r="B3" s="4">
        <v>5</v>
      </c>
    </row>
    <row r="4" spans="1:2" x14ac:dyDescent="0.2">
      <c r="A4" s="3">
        <v>365000</v>
      </c>
      <c r="B4" s="4">
        <v>4</v>
      </c>
    </row>
    <row r="5" spans="1:2" x14ac:dyDescent="0.2">
      <c r="A5" s="3">
        <v>36500</v>
      </c>
      <c r="B5" s="4">
        <v>3</v>
      </c>
    </row>
    <row r="6" spans="1:2" x14ac:dyDescent="0.2">
      <c r="A6" s="3">
        <v>3650</v>
      </c>
      <c r="B6" s="4">
        <v>2</v>
      </c>
    </row>
    <row r="8" spans="1:2" x14ac:dyDescent="0.2">
      <c r="B8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0B458-6AC9-9248-BFA8-6A64D5BADC09}">
  <dimension ref="A1:I25"/>
  <sheetViews>
    <sheetView tabSelected="1" workbookViewId="0">
      <selection activeCell="E26" sqref="E26"/>
    </sheetView>
  </sheetViews>
  <sheetFormatPr baseColWidth="10" defaultRowHeight="16" x14ac:dyDescent="0.2"/>
  <sheetData>
    <row r="1" spans="1:9" x14ac:dyDescent="0.2">
      <c r="A1" t="s">
        <v>0</v>
      </c>
      <c r="B1" t="s">
        <v>40</v>
      </c>
      <c r="C1" t="s">
        <v>1</v>
      </c>
      <c r="D1" t="s">
        <v>2</v>
      </c>
      <c r="E1" t="s">
        <v>3</v>
      </c>
      <c r="F1" t="s">
        <v>4</v>
      </c>
      <c r="G1" t="s">
        <v>39</v>
      </c>
      <c r="H1" t="s">
        <v>43</v>
      </c>
      <c r="I1" t="s">
        <v>44</v>
      </c>
    </row>
    <row r="2" spans="1:9" x14ac:dyDescent="0.2">
      <c r="A2">
        <v>0</v>
      </c>
      <c r="B2" t="s">
        <v>41</v>
      </c>
      <c r="C2" t="s">
        <v>14</v>
      </c>
      <c r="D2">
        <v>1</v>
      </c>
      <c r="E2">
        <v>0</v>
      </c>
      <c r="F2">
        <v>0</v>
      </c>
      <c r="G2">
        <v>5.8920946026904808</v>
      </c>
      <c r="I2">
        <v>5.8920946026904808</v>
      </c>
    </row>
    <row r="3" spans="1:9" x14ac:dyDescent="0.2">
      <c r="A3">
        <v>0</v>
      </c>
      <c r="B3" t="s">
        <v>41</v>
      </c>
      <c r="C3" t="s">
        <v>10</v>
      </c>
      <c r="D3">
        <v>1</v>
      </c>
      <c r="E3">
        <v>0</v>
      </c>
      <c r="F3">
        <v>0</v>
      </c>
      <c r="G3">
        <v>5.8920946026904808</v>
      </c>
      <c r="I3">
        <v>5.8920946026904808</v>
      </c>
    </row>
    <row r="4" spans="1:9" x14ac:dyDescent="0.2">
      <c r="A4">
        <v>0</v>
      </c>
      <c r="B4" t="s">
        <v>41</v>
      </c>
      <c r="C4" t="s">
        <v>12</v>
      </c>
      <c r="D4">
        <v>1</v>
      </c>
      <c r="E4">
        <v>0</v>
      </c>
      <c r="F4">
        <v>0</v>
      </c>
      <c r="G4">
        <v>5.8920946026904808</v>
      </c>
      <c r="I4">
        <v>5.8920946026904808</v>
      </c>
    </row>
    <row r="5" spans="1:9" x14ac:dyDescent="0.2">
      <c r="A5">
        <v>1</v>
      </c>
      <c r="B5" t="s">
        <v>41</v>
      </c>
      <c r="C5" t="s">
        <v>14</v>
      </c>
      <c r="D5" t="s">
        <v>15</v>
      </c>
      <c r="E5">
        <v>1</v>
      </c>
      <c r="F5">
        <v>1</v>
      </c>
      <c r="G5">
        <v>5.6989700043360187</v>
      </c>
      <c r="H5">
        <v>2600000</v>
      </c>
      <c r="I5">
        <v>6.4149733479708182</v>
      </c>
    </row>
    <row r="6" spans="1:9" x14ac:dyDescent="0.2">
      <c r="A6">
        <v>2</v>
      </c>
      <c r="B6" t="s">
        <v>41</v>
      </c>
      <c r="C6" t="s">
        <v>14</v>
      </c>
      <c r="D6" t="s">
        <v>18</v>
      </c>
      <c r="E6">
        <v>1</v>
      </c>
      <c r="F6">
        <v>1</v>
      </c>
      <c r="G6">
        <v>5.7781512503836439</v>
      </c>
      <c r="H6">
        <v>2000000</v>
      </c>
      <c r="I6">
        <v>6.3010299956639813</v>
      </c>
    </row>
    <row r="7" spans="1:9" x14ac:dyDescent="0.2">
      <c r="A7">
        <v>3</v>
      </c>
      <c r="B7" t="s">
        <v>41</v>
      </c>
      <c r="C7" t="s">
        <v>14</v>
      </c>
      <c r="D7" t="s">
        <v>21</v>
      </c>
      <c r="E7">
        <v>1</v>
      </c>
      <c r="F7">
        <v>1</v>
      </c>
      <c r="G7">
        <v>5.8512583487190755</v>
      </c>
      <c r="H7">
        <v>3010000</v>
      </c>
      <c r="I7">
        <v>6.4785664955938431</v>
      </c>
    </row>
    <row r="8" spans="1:9" x14ac:dyDescent="0.2">
      <c r="A8">
        <v>4</v>
      </c>
      <c r="B8" t="s">
        <v>41</v>
      </c>
      <c r="C8" t="s">
        <v>14</v>
      </c>
      <c r="D8" t="s">
        <v>24</v>
      </c>
      <c r="E8">
        <v>1</v>
      </c>
      <c r="F8">
        <v>1</v>
      </c>
      <c r="G8">
        <v>5.568201724066995</v>
      </c>
      <c r="H8">
        <v>3270000</v>
      </c>
      <c r="I8">
        <v>6.5145477526602864</v>
      </c>
    </row>
    <row r="9" spans="1:9" x14ac:dyDescent="0.2">
      <c r="A9">
        <v>5</v>
      </c>
      <c r="B9" t="s">
        <v>41</v>
      </c>
      <c r="C9" t="s">
        <v>12</v>
      </c>
      <c r="D9" t="s">
        <v>13</v>
      </c>
      <c r="E9">
        <v>1</v>
      </c>
      <c r="F9">
        <v>1</v>
      </c>
      <c r="G9">
        <v>5.6434526764861879</v>
      </c>
      <c r="H9">
        <v>2240000</v>
      </c>
      <c r="I9">
        <v>6.3502480183341632</v>
      </c>
    </row>
    <row r="10" spans="1:9" x14ac:dyDescent="0.2">
      <c r="A10">
        <v>6</v>
      </c>
      <c r="B10" t="s">
        <v>41</v>
      </c>
      <c r="C10" t="s">
        <v>12</v>
      </c>
      <c r="D10" t="s">
        <v>17</v>
      </c>
      <c r="E10">
        <v>1</v>
      </c>
      <c r="F10">
        <v>1</v>
      </c>
      <c r="G10">
        <v>5.7781512503836439</v>
      </c>
      <c r="H10">
        <v>2300000</v>
      </c>
      <c r="I10">
        <v>6.3617278360175931</v>
      </c>
    </row>
    <row r="11" spans="1:9" x14ac:dyDescent="0.2">
      <c r="A11">
        <v>7</v>
      </c>
      <c r="B11" t="s">
        <v>41</v>
      </c>
      <c r="C11" t="s">
        <v>12</v>
      </c>
      <c r="D11" t="s">
        <v>20</v>
      </c>
      <c r="E11">
        <v>1</v>
      </c>
      <c r="F11">
        <v>1</v>
      </c>
      <c r="G11">
        <v>4.6989700043360187</v>
      </c>
      <c r="H11">
        <v>2490000</v>
      </c>
      <c r="I11">
        <v>6.3961993470957363</v>
      </c>
    </row>
    <row r="12" spans="1:9" x14ac:dyDescent="0.2">
      <c r="A12">
        <v>8</v>
      </c>
      <c r="B12" t="s">
        <v>41</v>
      </c>
      <c r="C12" t="s">
        <v>12</v>
      </c>
      <c r="D12" t="s">
        <v>23</v>
      </c>
      <c r="E12">
        <v>1</v>
      </c>
      <c r="F12">
        <v>1</v>
      </c>
      <c r="G12">
        <v>5.4471580313422194</v>
      </c>
      <c r="H12">
        <v>1580000</v>
      </c>
      <c r="I12">
        <v>6.1986570869544222</v>
      </c>
    </row>
    <row r="13" spans="1:9" x14ac:dyDescent="0.2">
      <c r="A13">
        <v>9</v>
      </c>
      <c r="B13" t="s">
        <v>41</v>
      </c>
      <c r="C13" t="s">
        <v>10</v>
      </c>
      <c r="D13" t="s">
        <v>11</v>
      </c>
      <c r="E13">
        <v>1</v>
      </c>
      <c r="F13">
        <v>1</v>
      </c>
      <c r="G13">
        <v>6.1139433523068369</v>
      </c>
    </row>
    <row r="14" spans="1:9" x14ac:dyDescent="0.2">
      <c r="A14">
        <v>10</v>
      </c>
      <c r="B14" t="s">
        <v>41</v>
      </c>
      <c r="C14" t="s">
        <v>10</v>
      </c>
      <c r="D14" t="s">
        <v>16</v>
      </c>
      <c r="E14">
        <v>1</v>
      </c>
      <c r="F14">
        <v>1</v>
      </c>
      <c r="G14">
        <v>6.1271047983648073</v>
      </c>
    </row>
    <row r="15" spans="1:9" x14ac:dyDescent="0.2">
      <c r="A15">
        <v>13</v>
      </c>
      <c r="B15" t="s">
        <v>42</v>
      </c>
      <c r="C15" t="s">
        <v>14</v>
      </c>
      <c r="D15" t="s">
        <v>15</v>
      </c>
      <c r="E15">
        <v>1</v>
      </c>
      <c r="F15">
        <v>1</v>
      </c>
      <c r="G15">
        <v>4.4771212547196626</v>
      </c>
      <c r="H15">
        <v>2130000</v>
      </c>
      <c r="I15">
        <v>6.3283796034387381</v>
      </c>
    </row>
    <row r="16" spans="1:9" x14ac:dyDescent="0.2">
      <c r="A16">
        <v>14</v>
      </c>
      <c r="B16" t="s">
        <v>42</v>
      </c>
      <c r="C16" t="s">
        <v>14</v>
      </c>
      <c r="D16" t="s">
        <v>18</v>
      </c>
      <c r="E16">
        <v>1</v>
      </c>
      <c r="F16">
        <v>1</v>
      </c>
      <c r="G16">
        <v>4.6989700043360187</v>
      </c>
      <c r="H16">
        <v>1450000</v>
      </c>
      <c r="I16">
        <v>6.1613680022349753</v>
      </c>
    </row>
    <row r="17" spans="1:9" x14ac:dyDescent="0.2">
      <c r="A17">
        <v>15</v>
      </c>
      <c r="B17" t="s">
        <v>42</v>
      </c>
      <c r="C17" t="s">
        <v>14</v>
      </c>
      <c r="D17" t="s">
        <v>21</v>
      </c>
      <c r="E17">
        <v>1</v>
      </c>
      <c r="F17">
        <v>1</v>
      </c>
      <c r="G17">
        <v>4.4771212547196626</v>
      </c>
      <c r="H17">
        <v>2330000</v>
      </c>
      <c r="I17">
        <v>6.3673559210260189</v>
      </c>
    </row>
    <row r="18" spans="1:9" x14ac:dyDescent="0.2">
      <c r="A18">
        <v>16</v>
      </c>
      <c r="B18" t="s">
        <v>42</v>
      </c>
      <c r="C18" t="s">
        <v>14</v>
      </c>
      <c r="D18" t="s">
        <v>24</v>
      </c>
      <c r="E18">
        <v>1</v>
      </c>
      <c r="F18">
        <v>1</v>
      </c>
      <c r="G18">
        <v>4.6020599913279625</v>
      </c>
      <c r="H18">
        <v>2940000</v>
      </c>
      <c r="I18">
        <v>6.4683473304121577</v>
      </c>
    </row>
    <row r="19" spans="1:9" x14ac:dyDescent="0.2">
      <c r="A19">
        <v>17</v>
      </c>
      <c r="B19" t="s">
        <v>42</v>
      </c>
      <c r="C19" t="s">
        <v>12</v>
      </c>
      <c r="D19" t="s">
        <v>13</v>
      </c>
      <c r="E19">
        <v>1</v>
      </c>
      <c r="F19">
        <v>1</v>
      </c>
      <c r="G19">
        <v>4.4771212547196626</v>
      </c>
      <c r="H19">
        <v>1830000</v>
      </c>
      <c r="I19">
        <v>6.2624510897304297</v>
      </c>
    </row>
    <row r="20" spans="1:9" x14ac:dyDescent="0.2">
      <c r="A20">
        <v>18</v>
      </c>
      <c r="B20" t="s">
        <v>42</v>
      </c>
      <c r="C20" t="s">
        <v>12</v>
      </c>
      <c r="D20" t="s">
        <v>17</v>
      </c>
      <c r="E20">
        <v>1</v>
      </c>
      <c r="F20">
        <v>1</v>
      </c>
      <c r="G20">
        <v>4.4771212547196626</v>
      </c>
      <c r="H20">
        <v>1730000</v>
      </c>
      <c r="I20">
        <v>6.238046103128795</v>
      </c>
    </row>
    <row r="21" spans="1:9" x14ac:dyDescent="0.2">
      <c r="A21">
        <v>19</v>
      </c>
      <c r="B21" t="s">
        <v>42</v>
      </c>
      <c r="C21" t="s">
        <v>12</v>
      </c>
      <c r="D21" t="s">
        <v>20</v>
      </c>
      <c r="E21">
        <v>1</v>
      </c>
      <c r="F21">
        <v>1</v>
      </c>
      <c r="G21">
        <v>4.7781512503836439</v>
      </c>
      <c r="H21">
        <v>2500000</v>
      </c>
      <c r="I21">
        <v>6.3979400086720375</v>
      </c>
    </row>
    <row r="22" spans="1:9" x14ac:dyDescent="0.2">
      <c r="A22">
        <v>20</v>
      </c>
      <c r="B22" t="s">
        <v>42</v>
      </c>
      <c r="C22" t="s">
        <v>12</v>
      </c>
      <c r="D22" t="s">
        <v>23</v>
      </c>
      <c r="E22">
        <v>1</v>
      </c>
      <c r="F22">
        <v>1</v>
      </c>
      <c r="G22">
        <v>5.3010299956639813</v>
      </c>
      <c r="H22">
        <v>1500000</v>
      </c>
      <c r="I22">
        <v>6.1760912590556813</v>
      </c>
    </row>
    <row r="23" spans="1:9" x14ac:dyDescent="0.2">
      <c r="A23">
        <v>0</v>
      </c>
      <c r="B23" t="s">
        <v>42</v>
      </c>
      <c r="C23" t="s">
        <v>14</v>
      </c>
      <c r="D23">
        <v>1</v>
      </c>
      <c r="E23">
        <v>0</v>
      </c>
      <c r="F23">
        <v>0</v>
      </c>
      <c r="G23">
        <v>5.8920946026904808</v>
      </c>
      <c r="I23">
        <v>5.8920946026904808</v>
      </c>
    </row>
    <row r="24" spans="1:9" x14ac:dyDescent="0.2">
      <c r="A24">
        <v>0</v>
      </c>
      <c r="B24" t="s">
        <v>42</v>
      </c>
      <c r="C24" t="s">
        <v>10</v>
      </c>
      <c r="D24">
        <v>1</v>
      </c>
      <c r="E24">
        <v>0</v>
      </c>
      <c r="F24">
        <v>0</v>
      </c>
      <c r="G24">
        <v>5.8920946026904808</v>
      </c>
      <c r="I24">
        <v>5.8920946026904808</v>
      </c>
    </row>
    <row r="25" spans="1:9" x14ac:dyDescent="0.2">
      <c r="A25">
        <v>0</v>
      </c>
      <c r="B25" t="s">
        <v>42</v>
      </c>
      <c r="C25" t="s">
        <v>12</v>
      </c>
      <c r="D25">
        <v>1</v>
      </c>
      <c r="E25">
        <v>0</v>
      </c>
      <c r="F25">
        <v>0</v>
      </c>
      <c r="G25">
        <v>5.8920946026904808</v>
      </c>
      <c r="I25">
        <v>5.8920946026904808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NH4+</vt:lpstr>
      <vt:lpstr>F2</vt:lpstr>
      <vt:lpstr>CFU</vt:lpstr>
      <vt:lpstr>Std.curve</vt:lpstr>
      <vt:lpstr>CFU-C</vt:lpstr>
      <vt:lpstr>'NH4+'!Abundance_Tetraselmis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2022-06-16T15:39:33Z</dcterms:created>
  <dcterms:modified xsi:type="dcterms:W3CDTF">2022-06-30T08:10:25Z</dcterms:modified>
</cp:coreProperties>
</file>